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6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<sst xmlns="http://schemas.openxmlformats.org/spreadsheetml/2006/main" count="125" uniqueCount="13">
  <si>
    <t>2024年恩施州中心医院专项公开招聘工作人员笔试人员名单</t>
  </si>
  <si>
    <t>报考号</t>
  </si>
  <si>
    <t>岗位代码</t>
  </si>
  <si>
    <t>岗位名称</t>
  </si>
  <si>
    <t>招聘单位</t>
  </si>
  <si>
    <t>姓名</t>
  </si>
  <si>
    <t>性别</t>
  </si>
  <si>
    <t>人员测试类别</t>
  </si>
  <si>
    <t>肺病糖尿病科医生</t>
  </si>
  <si>
    <t>恩施州中心医院</t>
  </si>
  <si>
    <t>笔试+面试</t>
  </si>
  <si>
    <t>放射诊断中心医生</t>
  </si>
  <si>
    <t>全科医学科西医临床医生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</si>
</sst>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方正小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335"/>
  <sheetViews>
    <sheetView tabSelected="1" workbookViewId="0">
      <selection activeCell="I34" sqref="I34"/>
    </sheetView>
  </sheetViews>
  <sheetFormatPr defaultColWidth="9" defaultRowHeight="13.5" outlineLevelCol="6"/>
  <cols>
    <col min="1" max="1" width="28.875" customWidth="1"/>
    <col min="2" max="2" width="14.625" customWidth="1"/>
    <col min="3" max="3" width="34.25" customWidth="1"/>
    <col min="4" max="4" width="20.875" customWidth="1"/>
    <col min="5" max="5" width="12.5" customWidth="1"/>
    <col min="6" max="6" width="9.125" customWidth="1"/>
    <col min="7" max="7" width="16" customWidth="1"/>
  </cols>
  <sheetData>
    <row r="1" s="1" customFormat="1" ht="48.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5" customHeight="1" spans="1:7">
      <c r="A3" s="4" t="str">
        <f>"70622024102209011843575"</f>
        <v>70622024102209011843575</v>
      </c>
      <c r="B3" s="4" t="str">
        <f t="shared" ref="B3:B18" si="0">"ZE2024008"</f>
        <v>ZE2024008</v>
      </c>
      <c r="C3" s="4" t="s">
        <v>8</v>
      </c>
      <c r="D3" s="5" t="s">
        <v>9</v>
      </c>
      <c r="E3" s="4" t="str">
        <f>"王浩洲"</f>
        <v>王浩洲</v>
      </c>
      <c r="F3" s="4" t="str">
        <f>"男"</f>
        <v>男</v>
      </c>
      <c r="G3" s="5" t="s">
        <v>10</v>
      </c>
    </row>
    <row r="4" s="1" customFormat="1" ht="15" customHeight="1" spans="1:7">
      <c r="A4" s="4" t="str">
        <f>"70622024102211031445006"</f>
        <v>70622024102211031445006</v>
      </c>
      <c r="B4" s="4" t="str">
        <f t="shared" si="0"/>
        <v>ZE2024008</v>
      </c>
      <c r="C4" s="4" t="s">
        <v>8</v>
      </c>
      <c r="D4" s="5" t="s">
        <v>9</v>
      </c>
      <c r="E4" s="4" t="str">
        <f>"刘冬平"</f>
        <v>刘冬平</v>
      </c>
      <c r="F4" s="4" t="str">
        <f>"女"</f>
        <v>女</v>
      </c>
      <c r="G4" s="5" t="s">
        <v>10</v>
      </c>
    </row>
    <row r="5" s="1" customFormat="1" ht="15" customHeight="1" spans="1:7">
      <c r="A5" s="4" t="str">
        <f>"70622024102212081745604"</f>
        <v>70622024102212081745604</v>
      </c>
      <c r="B5" s="4" t="str">
        <f t="shared" si="0"/>
        <v>ZE2024008</v>
      </c>
      <c r="C5" s="4" t="s">
        <v>8</v>
      </c>
      <c r="D5" s="5" t="s">
        <v>9</v>
      </c>
      <c r="E5" s="4" t="str">
        <f>"王德开"</f>
        <v>王德开</v>
      </c>
      <c r="F5" s="4" t="str">
        <f>"男"</f>
        <v>男</v>
      </c>
      <c r="G5" s="5" t="s">
        <v>10</v>
      </c>
    </row>
    <row r="6" s="1" customFormat="1" ht="15" customHeight="1" spans="1:7">
      <c r="A6" s="4" t="str">
        <f>"70622024102214324746534"</f>
        <v>70622024102214324746534</v>
      </c>
      <c r="B6" s="4" t="str">
        <f t="shared" si="0"/>
        <v>ZE2024008</v>
      </c>
      <c r="C6" s="4" t="s">
        <v>8</v>
      </c>
      <c r="D6" s="5" t="s">
        <v>9</v>
      </c>
      <c r="E6" s="4" t="str">
        <f>"曾强英"</f>
        <v>曾强英</v>
      </c>
      <c r="F6" s="4" t="str">
        <f>"女"</f>
        <v>女</v>
      </c>
      <c r="G6" s="5" t="s">
        <v>10</v>
      </c>
    </row>
    <row r="7" s="1" customFormat="1" ht="15" customHeight="1" spans="1:7">
      <c r="A7" s="4" t="str">
        <f>"70622024102219463948999"</f>
        <v>70622024102219463948999</v>
      </c>
      <c r="B7" s="4" t="str">
        <f t="shared" si="0"/>
        <v>ZE2024008</v>
      </c>
      <c r="C7" s="4" t="s">
        <v>8</v>
      </c>
      <c r="D7" s="5" t="s">
        <v>9</v>
      </c>
      <c r="E7" s="4" t="str">
        <f>"刘华"</f>
        <v>刘华</v>
      </c>
      <c r="F7" s="4" t="str">
        <f>"女"</f>
        <v>女</v>
      </c>
      <c r="G7" s="5" t="s">
        <v>10</v>
      </c>
    </row>
    <row r="8" s="1" customFormat="1" ht="15" customHeight="1" spans="1:7">
      <c r="A8" s="4" t="str">
        <f>"70622024102314521056852"</f>
        <v>70622024102314521056852</v>
      </c>
      <c r="B8" s="4" t="str">
        <f t="shared" si="0"/>
        <v>ZE2024008</v>
      </c>
      <c r="C8" s="4" t="s">
        <v>8</v>
      </c>
      <c r="D8" s="5" t="s">
        <v>9</v>
      </c>
      <c r="E8" s="4" t="str">
        <f>"胡赵军"</f>
        <v>胡赵军</v>
      </c>
      <c r="F8" s="4" t="str">
        <f>"男"</f>
        <v>男</v>
      </c>
      <c r="G8" s="5" t="s">
        <v>10</v>
      </c>
    </row>
    <row r="9" s="1" customFormat="1" ht="15" customHeight="1" spans="1:7">
      <c r="A9" s="4" t="str">
        <f>"70622024102318170859499"</f>
        <v>70622024102318170859499</v>
      </c>
      <c r="B9" s="4" t="str">
        <f t="shared" si="0"/>
        <v>ZE2024008</v>
      </c>
      <c r="C9" s="4" t="s">
        <v>8</v>
      </c>
      <c r="D9" s="5" t="s">
        <v>9</v>
      </c>
      <c r="E9" s="4" t="str">
        <f>"李座铭"</f>
        <v>李座铭</v>
      </c>
      <c r="F9" s="4" t="str">
        <f>"男"</f>
        <v>男</v>
      </c>
      <c r="G9" s="5" t="s">
        <v>10</v>
      </c>
    </row>
    <row r="10" s="1" customFormat="1" ht="15" customHeight="1" spans="1:7">
      <c r="A10" s="4" t="str">
        <f>"70622024102409515664411"</f>
        <v>70622024102409515664411</v>
      </c>
      <c r="B10" s="4" t="str">
        <f t="shared" si="0"/>
        <v>ZE2024008</v>
      </c>
      <c r="C10" s="4" t="s">
        <v>8</v>
      </c>
      <c r="D10" s="5" t="s">
        <v>9</v>
      </c>
      <c r="E10" s="4" t="str">
        <f>"舒心"</f>
        <v>舒心</v>
      </c>
      <c r="F10" s="4" t="str">
        <f>"女"</f>
        <v>女</v>
      </c>
      <c r="G10" s="5" t="s">
        <v>10</v>
      </c>
    </row>
    <row r="11" s="1" customFormat="1" ht="15" customHeight="1" spans="1:7">
      <c r="A11" s="4" t="str">
        <f>"70622024102413382466813"</f>
        <v>70622024102413382466813</v>
      </c>
      <c r="B11" s="4" t="str">
        <f t="shared" si="0"/>
        <v>ZE2024008</v>
      </c>
      <c r="C11" s="4" t="s">
        <v>8</v>
      </c>
      <c r="D11" s="5" t="s">
        <v>9</v>
      </c>
      <c r="E11" s="4" t="str">
        <f>"杨国贞"</f>
        <v>杨国贞</v>
      </c>
      <c r="F11" s="4" t="str">
        <f>"女"</f>
        <v>女</v>
      </c>
      <c r="G11" s="5" t="s">
        <v>10</v>
      </c>
    </row>
    <row r="12" s="1" customFormat="1" ht="15" customHeight="1" spans="1:7">
      <c r="A12" s="4" t="str">
        <f>"70622024102422201671908"</f>
        <v>70622024102422201671908</v>
      </c>
      <c r="B12" s="4" t="str">
        <f t="shared" si="0"/>
        <v>ZE2024008</v>
      </c>
      <c r="C12" s="4" t="s">
        <v>8</v>
      </c>
      <c r="D12" s="5" t="s">
        <v>9</v>
      </c>
      <c r="E12" s="4" t="str">
        <f>"金爱林"</f>
        <v>金爱林</v>
      </c>
      <c r="F12" s="4" t="str">
        <f>"女"</f>
        <v>女</v>
      </c>
      <c r="G12" s="5" t="s">
        <v>10</v>
      </c>
    </row>
    <row r="13" s="1" customFormat="1" ht="15" customHeight="1" spans="1:7">
      <c r="A13" s="4" t="str">
        <f>"70622024102515473577237"</f>
        <v>70622024102515473577237</v>
      </c>
      <c r="B13" s="4" t="str">
        <f t="shared" si="0"/>
        <v>ZE2024008</v>
      </c>
      <c r="C13" s="4" t="s">
        <v>8</v>
      </c>
      <c r="D13" s="5" t="s">
        <v>9</v>
      </c>
      <c r="E13" s="4" t="str">
        <f>"唐敏"</f>
        <v>唐敏</v>
      </c>
      <c r="F13" s="4" t="str">
        <f>"女"</f>
        <v>女</v>
      </c>
      <c r="G13" s="5" t="s">
        <v>10</v>
      </c>
    </row>
    <row r="14" s="1" customFormat="1" ht="15" customHeight="1" spans="1:7">
      <c r="A14" s="4" t="str">
        <f>"70622024102500303272610"</f>
        <v>70622024102500303272610</v>
      </c>
      <c r="B14" s="4" t="str">
        <f t="shared" si="0"/>
        <v>ZE2024008</v>
      </c>
      <c r="C14" s="4" t="s">
        <v>8</v>
      </c>
      <c r="D14" s="5" t="s">
        <v>9</v>
      </c>
      <c r="E14" s="4" t="str">
        <f>"曾邺庆"</f>
        <v>曾邺庆</v>
      </c>
      <c r="F14" s="4" t="str">
        <f>"男"</f>
        <v>男</v>
      </c>
      <c r="G14" s="5" t="s">
        <v>10</v>
      </c>
    </row>
    <row r="15" s="1" customFormat="1" ht="15" customHeight="1" spans="1:7">
      <c r="A15" s="4" t="str">
        <f>"70622024102621541081394"</f>
        <v>70622024102621541081394</v>
      </c>
      <c r="B15" s="4" t="str">
        <f t="shared" si="0"/>
        <v>ZE2024008</v>
      </c>
      <c r="C15" s="4" t="s">
        <v>8</v>
      </c>
      <c r="D15" s="5" t="s">
        <v>9</v>
      </c>
      <c r="E15" s="4" t="str">
        <f>"彭雪娇"</f>
        <v>彭雪娇</v>
      </c>
      <c r="F15" s="4" t="str">
        <f>"女"</f>
        <v>女</v>
      </c>
      <c r="G15" s="5" t="s">
        <v>10</v>
      </c>
    </row>
    <row r="16" s="1" customFormat="1" ht="15" customHeight="1" spans="1:7">
      <c r="A16" s="4" t="str">
        <f>"706220241030212054110779"</f>
        <v>706220241030212054110779</v>
      </c>
      <c r="B16" s="4" t="str">
        <f t="shared" si="0"/>
        <v>ZE2024008</v>
      </c>
      <c r="C16" s="4" t="s">
        <v>8</v>
      </c>
      <c r="D16" s="5" t="s">
        <v>9</v>
      </c>
      <c r="E16" s="4" t="str">
        <f>"张琦"</f>
        <v>张琦</v>
      </c>
      <c r="F16" s="4" t="str">
        <f>"男"</f>
        <v>男</v>
      </c>
      <c r="G16" s="5" t="s">
        <v>10</v>
      </c>
    </row>
    <row r="17" s="1" customFormat="1" ht="15" customHeight="1" spans="1:7">
      <c r="A17" s="4" t="str">
        <f>"706220241031140220113925"</f>
        <v>706220241031140220113925</v>
      </c>
      <c r="B17" s="4" t="str">
        <f t="shared" si="0"/>
        <v>ZE2024008</v>
      </c>
      <c r="C17" s="4" t="s">
        <v>8</v>
      </c>
      <c r="D17" s="5" t="s">
        <v>9</v>
      </c>
      <c r="E17" s="4" t="str">
        <f>"朱书濠"</f>
        <v>朱书濠</v>
      </c>
      <c r="F17" s="4" t="str">
        <f>"男"</f>
        <v>男</v>
      </c>
      <c r="G17" s="5" t="s">
        <v>10</v>
      </c>
    </row>
    <row r="18" s="1" customFormat="1" ht="15" customHeight="1" spans="1:7">
      <c r="A18" s="4" t="str">
        <f>"706220241031145612114279"</f>
        <v>706220241031145612114279</v>
      </c>
      <c r="B18" s="4" t="str">
        <f t="shared" si="0"/>
        <v>ZE2024008</v>
      </c>
      <c r="C18" s="4" t="s">
        <v>8</v>
      </c>
      <c r="D18" s="5" t="s">
        <v>9</v>
      </c>
      <c r="E18" s="4" t="str">
        <f>"张倩"</f>
        <v>张倩</v>
      </c>
      <c r="F18" s="4" t="str">
        <f>"女"</f>
        <v>女</v>
      </c>
      <c r="G18" s="5" t="s">
        <v>10</v>
      </c>
    </row>
    <row r="19" s="1" customFormat="1" ht="15" customHeight="1" spans="1:7">
      <c r="A19" s="4" t="str">
        <f>"70622024102220352149372"</f>
        <v>70622024102220352149372</v>
      </c>
      <c r="B19" s="4" t="str">
        <f t="shared" ref="B19:B29" si="1">"ZE2024010"</f>
        <v>ZE2024010</v>
      </c>
      <c r="C19" s="4" t="s">
        <v>11</v>
      </c>
      <c r="D19" s="5" t="s">
        <v>9</v>
      </c>
      <c r="E19" s="4" t="str">
        <f>"杨晓越"</f>
        <v>杨晓越</v>
      </c>
      <c r="F19" s="4" t="str">
        <f t="shared" ref="F19" si="2">"女"</f>
        <v>女</v>
      </c>
      <c r="G19" s="5" t="s">
        <v>10</v>
      </c>
    </row>
    <row r="20" s="1" customFormat="1" ht="15" customHeight="1" spans="1:7">
      <c r="A20" s="4" t="str">
        <f>"70622024102220273749315"</f>
        <v>70622024102220273749315</v>
      </c>
      <c r="B20" s="4" t="str">
        <f t="shared" si="1"/>
        <v>ZE2024010</v>
      </c>
      <c r="C20" s="4" t="s">
        <v>11</v>
      </c>
      <c r="D20" s="5" t="s">
        <v>9</v>
      </c>
      <c r="E20" s="4" t="str">
        <f>"古军军"</f>
        <v>古军军</v>
      </c>
      <c r="F20" s="4" t="str">
        <f>"男"</f>
        <v>男</v>
      </c>
      <c r="G20" s="5" t="s">
        <v>10</v>
      </c>
    </row>
    <row r="21" s="1" customFormat="1" ht="15" customHeight="1" spans="1:7">
      <c r="A21" s="4" t="str">
        <f>"70622024102309283351886"</f>
        <v>70622024102309283351886</v>
      </c>
      <c r="B21" s="4" t="str">
        <f t="shared" si="1"/>
        <v>ZE2024010</v>
      </c>
      <c r="C21" s="4" t="s">
        <v>11</v>
      </c>
      <c r="D21" s="5" t="s">
        <v>9</v>
      </c>
      <c r="E21" s="4" t="str">
        <f>"彭永佳"</f>
        <v>彭永佳</v>
      </c>
      <c r="F21" s="4" t="str">
        <f>"男"</f>
        <v>男</v>
      </c>
      <c r="G21" s="5" t="s">
        <v>10</v>
      </c>
    </row>
    <row r="22" s="1" customFormat="1" ht="15" customHeight="1" spans="1:7">
      <c r="A22" s="4" t="str">
        <f>"70622024102314585756966"</f>
        <v>70622024102314585756966</v>
      </c>
      <c r="B22" s="4" t="str">
        <f t="shared" si="1"/>
        <v>ZE2024010</v>
      </c>
      <c r="C22" s="4" t="s">
        <v>11</v>
      </c>
      <c r="D22" s="5" t="s">
        <v>9</v>
      </c>
      <c r="E22" s="4" t="str">
        <f>"彭枫"</f>
        <v>彭枫</v>
      </c>
      <c r="F22" s="4" t="str">
        <f>"男"</f>
        <v>男</v>
      </c>
      <c r="G22" s="5" t="s">
        <v>10</v>
      </c>
    </row>
    <row r="23" s="1" customFormat="1" ht="15" customHeight="1" spans="1:7">
      <c r="A23" s="4" t="str">
        <f>"70622024102317503059274"</f>
        <v>70622024102317503059274</v>
      </c>
      <c r="B23" s="4" t="str">
        <f t="shared" si="1"/>
        <v>ZE2024010</v>
      </c>
      <c r="C23" s="4" t="s">
        <v>11</v>
      </c>
      <c r="D23" s="5" t="s">
        <v>9</v>
      </c>
      <c r="E23" s="4" t="str">
        <f>"曹荣"</f>
        <v>曹荣</v>
      </c>
      <c r="F23" s="4" t="str">
        <f>"女"</f>
        <v>女</v>
      </c>
      <c r="G23" s="5" t="s">
        <v>10</v>
      </c>
    </row>
    <row r="24" s="1" customFormat="1" ht="15" customHeight="1" spans="1:7">
      <c r="A24" s="4" t="str">
        <f>"70622024102413260266704"</f>
        <v>70622024102413260266704</v>
      </c>
      <c r="B24" s="4" t="str">
        <f t="shared" si="1"/>
        <v>ZE2024010</v>
      </c>
      <c r="C24" s="4" t="s">
        <v>11</v>
      </c>
      <c r="D24" s="5" t="s">
        <v>9</v>
      </c>
      <c r="E24" s="4" t="str">
        <f>"刘泊宁"</f>
        <v>刘泊宁</v>
      </c>
      <c r="F24" s="4" t="str">
        <f>"女"</f>
        <v>女</v>
      </c>
      <c r="G24" s="5" t="s">
        <v>10</v>
      </c>
    </row>
    <row r="25" s="1" customFormat="1" ht="15" customHeight="1" spans="1:7">
      <c r="A25" s="4" t="str">
        <f>"70622024102722354783834"</f>
        <v>70622024102722354783834</v>
      </c>
      <c r="B25" s="4" t="str">
        <f t="shared" si="1"/>
        <v>ZE2024010</v>
      </c>
      <c r="C25" s="4" t="s">
        <v>11</v>
      </c>
      <c r="D25" s="5" t="s">
        <v>9</v>
      </c>
      <c r="E25" s="4" t="str">
        <f>"兰田"</f>
        <v>兰田</v>
      </c>
      <c r="F25" s="4" t="str">
        <f>"男"</f>
        <v>男</v>
      </c>
      <c r="G25" s="5" t="s">
        <v>10</v>
      </c>
    </row>
    <row r="26" s="1" customFormat="1" ht="15" customHeight="1" spans="1:7">
      <c r="A26" s="4" t="str">
        <f>"70622024102822041294085"</f>
        <v>70622024102822041294085</v>
      </c>
      <c r="B26" s="4" t="str">
        <f t="shared" si="1"/>
        <v>ZE2024010</v>
      </c>
      <c r="C26" s="4" t="s">
        <v>11</v>
      </c>
      <c r="D26" s="5" t="s">
        <v>9</v>
      </c>
      <c r="E26" s="4" t="str">
        <f>"何诗韵"</f>
        <v>何诗韵</v>
      </c>
      <c r="F26" s="4" t="str">
        <f>"女"</f>
        <v>女</v>
      </c>
      <c r="G26" s="5" t="s">
        <v>10</v>
      </c>
    </row>
    <row r="27" s="1" customFormat="1" ht="15" customHeight="1" spans="1:7">
      <c r="A27" s="4" t="str">
        <f>"706220241030152406108738"</f>
        <v>706220241030152406108738</v>
      </c>
      <c r="B27" s="4" t="str">
        <f t="shared" si="1"/>
        <v>ZE2024010</v>
      </c>
      <c r="C27" s="4" t="s">
        <v>11</v>
      </c>
      <c r="D27" s="5" t="s">
        <v>9</v>
      </c>
      <c r="E27" s="4" t="str">
        <f>"刘耀"</f>
        <v>刘耀</v>
      </c>
      <c r="F27" s="4" t="str">
        <f>"男"</f>
        <v>男</v>
      </c>
      <c r="G27" s="5" t="s">
        <v>10</v>
      </c>
    </row>
    <row r="28" s="1" customFormat="1" ht="15" customHeight="1" spans="1:7">
      <c r="A28" s="4" t="str">
        <f>"706220241030231024111321"</f>
        <v>706220241030231024111321</v>
      </c>
      <c r="B28" s="4" t="str">
        <f t="shared" si="1"/>
        <v>ZE2024010</v>
      </c>
      <c r="C28" s="4" t="s">
        <v>11</v>
      </c>
      <c r="D28" s="5" t="s">
        <v>9</v>
      </c>
      <c r="E28" s="4" t="str">
        <f>"黄勇"</f>
        <v>黄勇</v>
      </c>
      <c r="F28" s="4" t="str">
        <f>"男"</f>
        <v>男</v>
      </c>
      <c r="G28" s="5" t="s">
        <v>10</v>
      </c>
    </row>
    <row r="29" s="1" customFormat="1" ht="15" customHeight="1" spans="1:7">
      <c r="A29" s="4" t="str">
        <f>"706220241031091700112030"</f>
        <v>706220241031091700112030</v>
      </c>
      <c r="B29" s="4" t="str">
        <f t="shared" si="1"/>
        <v>ZE2024010</v>
      </c>
      <c r="C29" s="4" t="s">
        <v>11</v>
      </c>
      <c r="D29" s="5" t="s">
        <v>9</v>
      </c>
      <c r="E29" s="4" t="str">
        <f>"黄治华"</f>
        <v>黄治华</v>
      </c>
      <c r="F29" s="4" t="str">
        <f t="shared" ref="F29" si="3">"女"</f>
        <v>女</v>
      </c>
      <c r="G29" s="5" t="s">
        <v>10</v>
      </c>
    </row>
    <row r="30" s="1" customFormat="1" ht="15" customHeight="1" spans="1:7">
      <c r="A30" s="4" t="str">
        <f>"70622024102310254653191"</f>
        <v>70622024102310254653191</v>
      </c>
      <c r="B30" s="4" t="str">
        <f t="shared" ref="B30:B41" si="4">"ZE2024016"</f>
        <v>ZE2024016</v>
      </c>
      <c r="C30" s="4" t="s">
        <v>12</v>
      </c>
      <c r="D30" s="5" t="s">
        <v>9</v>
      </c>
      <c r="E30" s="4" t="str">
        <f>"苏烜"</f>
        <v>苏烜</v>
      </c>
      <c r="F30" s="4" t="str">
        <f t="shared" ref="F30:F31" si="5">"男"</f>
        <v>男</v>
      </c>
      <c r="G30" s="5" t="s">
        <v>10</v>
      </c>
    </row>
    <row r="31" s="1" customFormat="1" ht="15" customHeight="1" spans="1:7">
      <c r="A31" s="4" t="str">
        <f>"70622024102316560058671"</f>
        <v>70622024102316560058671</v>
      </c>
      <c r="B31" s="4" t="str">
        <f t="shared" si="4"/>
        <v>ZE2024016</v>
      </c>
      <c r="C31" s="4" t="s">
        <v>12</v>
      </c>
      <c r="D31" s="5" t="s">
        <v>9</v>
      </c>
      <c r="E31" s="4" t="str">
        <f>"刘汉文"</f>
        <v>刘汉文</v>
      </c>
      <c r="F31" s="4" t="str">
        <f t="shared" si="5"/>
        <v>男</v>
      </c>
      <c r="G31" s="5" t="s">
        <v>10</v>
      </c>
    </row>
    <row r="32" s="1" customFormat="1" ht="15" customHeight="1" spans="1:7">
      <c r="A32" s="4" t="str">
        <f>"70622024102414363367325"</f>
        <v>70622024102414363367325</v>
      </c>
      <c r="B32" s="4" t="str">
        <f t="shared" si="4"/>
        <v>ZE2024016</v>
      </c>
      <c r="C32" s="4" t="s">
        <v>12</v>
      </c>
      <c r="D32" s="5" t="s">
        <v>9</v>
      </c>
      <c r="E32" s="4" t="str">
        <f>"张秀平"</f>
        <v>张秀平</v>
      </c>
      <c r="F32" s="4" t="str">
        <f>"女"</f>
        <v>女</v>
      </c>
      <c r="G32" s="5" t="s">
        <v>10</v>
      </c>
    </row>
    <row r="33" s="1" customFormat="1" ht="15" customHeight="1" spans="1:7">
      <c r="A33" s="4" t="str">
        <f>"70622024102421113771249"</f>
        <v>70622024102421113771249</v>
      </c>
      <c r="B33" s="4" t="str">
        <f t="shared" si="4"/>
        <v>ZE2024016</v>
      </c>
      <c r="C33" s="4" t="s">
        <v>12</v>
      </c>
      <c r="D33" s="5" t="s">
        <v>9</v>
      </c>
      <c r="E33" s="4" t="str">
        <f>"王杏"</f>
        <v>王杏</v>
      </c>
      <c r="F33" s="4" t="str">
        <f>"女"</f>
        <v>女</v>
      </c>
      <c r="G33" s="5" t="s">
        <v>10</v>
      </c>
    </row>
    <row r="34" s="1" customFormat="1" ht="15" customHeight="1" spans="1:7">
      <c r="A34" s="4" t="str">
        <f>"70622024102516415377849"</f>
        <v>70622024102516415377849</v>
      </c>
      <c r="B34" s="4" t="str">
        <f t="shared" si="4"/>
        <v>ZE2024016</v>
      </c>
      <c r="C34" s="4" t="s">
        <v>12</v>
      </c>
      <c r="D34" s="5" t="s">
        <v>9</v>
      </c>
      <c r="E34" s="4" t="str">
        <f>"向开"</f>
        <v>向开</v>
      </c>
      <c r="F34" s="4" t="str">
        <f>"男"</f>
        <v>男</v>
      </c>
      <c r="G34" s="5" t="s">
        <v>10</v>
      </c>
    </row>
    <row r="35" s="1" customFormat="1" ht="15" customHeight="1" spans="1:7">
      <c r="A35" s="4" t="str">
        <f>"70622024102620531181215"</f>
        <v>70622024102620531181215</v>
      </c>
      <c r="B35" s="4" t="str">
        <f t="shared" si="4"/>
        <v>ZE2024016</v>
      </c>
      <c r="C35" s="4" t="s">
        <v>12</v>
      </c>
      <c r="D35" s="5" t="s">
        <v>9</v>
      </c>
      <c r="E35" s="4" t="str">
        <f>"黎玲"</f>
        <v>黎玲</v>
      </c>
      <c r="F35" s="4" t="str">
        <f>"女"</f>
        <v>女</v>
      </c>
      <c r="G35" s="5" t="s">
        <v>10</v>
      </c>
    </row>
    <row r="36" s="1" customFormat="1" ht="15" customHeight="1" spans="1:7">
      <c r="A36" s="4" t="str">
        <f>"70622024102713115282330"</f>
        <v>70622024102713115282330</v>
      </c>
      <c r="B36" s="4" t="str">
        <f t="shared" si="4"/>
        <v>ZE2024016</v>
      </c>
      <c r="C36" s="4" t="s">
        <v>12</v>
      </c>
      <c r="D36" s="5" t="s">
        <v>9</v>
      </c>
      <c r="E36" s="4" t="str">
        <f>"张红"</f>
        <v>张红</v>
      </c>
      <c r="F36" s="4" t="str">
        <f>"女"</f>
        <v>女</v>
      </c>
      <c r="G36" s="5" t="s">
        <v>10</v>
      </c>
    </row>
    <row r="37" s="1" customFormat="1" ht="15" customHeight="1" spans="1:7">
      <c r="A37" s="4" t="str">
        <f>"70622024102815560990579"</f>
        <v>70622024102815560990579</v>
      </c>
      <c r="B37" s="4" t="str">
        <f t="shared" si="4"/>
        <v>ZE2024016</v>
      </c>
      <c r="C37" s="4" t="s">
        <v>12</v>
      </c>
      <c r="D37" s="5" t="s">
        <v>9</v>
      </c>
      <c r="E37" s="4" t="str">
        <f>"唐芳"</f>
        <v>唐芳</v>
      </c>
      <c r="F37" s="4" t="str">
        <f>"女"</f>
        <v>女</v>
      </c>
      <c r="G37" s="5" t="s">
        <v>10</v>
      </c>
    </row>
    <row r="38" s="1" customFormat="1" ht="15" customHeight="1" spans="1:7">
      <c r="A38" s="4" t="str">
        <f>"70622024102210365744708"</f>
        <v>70622024102210365744708</v>
      </c>
      <c r="B38" s="4" t="str">
        <f t="shared" si="4"/>
        <v>ZE2024016</v>
      </c>
      <c r="C38" s="4" t="s">
        <v>12</v>
      </c>
      <c r="D38" s="5" t="s">
        <v>9</v>
      </c>
      <c r="E38" s="4" t="str">
        <f>"滕亚琦"</f>
        <v>滕亚琦</v>
      </c>
      <c r="F38" s="4" t="str">
        <f>"女"</f>
        <v>女</v>
      </c>
      <c r="G38" s="5" t="s">
        <v>10</v>
      </c>
    </row>
    <row r="39" s="1" customFormat="1" ht="15" customHeight="1" spans="1:7">
      <c r="A39" s="4" t="str">
        <f>"70622024102721550083682"</f>
        <v>70622024102721550083682</v>
      </c>
      <c r="B39" s="4" t="str">
        <f t="shared" si="4"/>
        <v>ZE2024016</v>
      </c>
      <c r="C39" s="4" t="s">
        <v>12</v>
      </c>
      <c r="D39" s="5" t="s">
        <v>9</v>
      </c>
      <c r="E39" s="4" t="str">
        <f>"赵代孟"</f>
        <v>赵代孟</v>
      </c>
      <c r="F39" s="4" t="str">
        <f>"男"</f>
        <v>男</v>
      </c>
      <c r="G39" s="5" t="s">
        <v>10</v>
      </c>
    </row>
    <row r="40" s="1" customFormat="1" ht="15" customHeight="1" spans="1:7">
      <c r="A40" s="4" t="str">
        <f>"70622024102515210276904"</f>
        <v>70622024102515210276904</v>
      </c>
      <c r="B40" s="4" t="str">
        <f t="shared" si="4"/>
        <v>ZE2024016</v>
      </c>
      <c r="C40" s="4" t="s">
        <v>12</v>
      </c>
      <c r="D40" s="5" t="s">
        <v>9</v>
      </c>
      <c r="E40" s="4" t="str">
        <f>"林紫霜"</f>
        <v>林紫霜</v>
      </c>
      <c r="F40" s="4" t="str">
        <f>"女"</f>
        <v>女</v>
      </c>
      <c r="G40" s="5" t="s">
        <v>10</v>
      </c>
    </row>
    <row r="41" s="1" customFormat="1" ht="15" customHeight="1" spans="1:7">
      <c r="A41" s="4" t="str">
        <f>"706220241031151701114429"</f>
        <v>706220241031151701114429</v>
      </c>
      <c r="B41" s="4" t="str">
        <f t="shared" si="4"/>
        <v>ZE2024016</v>
      </c>
      <c r="C41" s="4" t="s">
        <v>12</v>
      </c>
      <c r="D41" s="5" t="s">
        <v>9</v>
      </c>
      <c r="E41" s="4" t="str">
        <f>"邓钰"</f>
        <v>邓钰</v>
      </c>
      <c r="F41" s="4" t="str">
        <f>"女"</f>
        <v>女</v>
      </c>
      <c r="G41" s="5" t="s">
        <v>10</v>
      </c>
    </row>
    <row r="42" s="1" customFormat="1" ht="15" customHeight="1"/>
    <row r="43" s="1" customFormat="1" ht="15" customHeight="1"/>
    <row r="44" s="1" customFormat="1" ht="15" customHeight="1"/>
    <row r="45" s="1" customFormat="1" ht="15" customHeight="1"/>
    <row r="46" s="1" customFormat="1" ht="15" customHeight="1"/>
    <row r="47" s="1" customFormat="1" ht="15" customHeight="1"/>
    <row r="48" s="1" customFormat="1" ht="15" customHeight="1"/>
    <row r="49" s="1" customFormat="1" ht="15" customHeight="1"/>
    <row r="50" s="1" customFormat="1" ht="15" customHeight="1"/>
    <row r="51" s="1" customFormat="1" ht="15" customHeight="1"/>
    <row r="52" s="1" customFormat="1" ht="15" customHeight="1"/>
    <row r="53" s="1" customFormat="1" ht="15" customHeight="1"/>
    <row r="54" s="1" customFormat="1" ht="15" customHeight="1"/>
    <row r="55" s="1" customFormat="1" ht="15" customHeight="1"/>
    <row r="56" s="1" customFormat="1" ht="15" customHeigh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</sheetData>
  <mergeCells count="1">
    <mergeCell ref="A1:G1"/>
  </mergeCells>
  <pageMargins left="0.393055555555556" right="0.393055555555556" top="0.393055555555556" bottom="0.432638888888889" header="0.275" footer="0.2361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雷蕾(人事)</dc:creator>
  <cp:lastModifiedBy>wjw-009</cp:lastModifiedBy>
  <dcterms:created xsi:type="dcterms:W3CDTF">2024-04-23T01:56:00Z</dcterms:created>
  <dcterms:modified xsi:type="dcterms:W3CDTF">2024-11-19T06:45:52Z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193F69FBAF4F41619F949FEDFDECDDB1</vt:lpwstr>
  </property>
  <property fmtid="{D5CDD505-2E9C-101B-9397-08002B2CF9AE}" pid="3" name="KSOProductBuildVer">
    <vt:lpwstr>2052-10.8.2.6948</vt:lpwstr>
  </property>
</Properties>
</file>