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专任教师" sheetId="9" r:id="rId1"/>
  </sheets>
  <definedNames>
    <definedName name="_xlnm._FilterDatabase" localSheetId="0" hidden="1">专任教师!$A$3:$M$50</definedName>
    <definedName name="_xlnm.Print_Titles" localSheetId="0">专任教师!$2:$3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<sst xmlns="http://schemas.openxmlformats.org/spreadsheetml/2006/main" count="110" uniqueCount="63">
  <si>
    <t>附件1：</t>
  </si>
  <si>
    <t>昌江黎族自治县2024年公开招聘幼儿园员额人员拟聘用人员名单公示表
（专任教师）</t>
  </si>
  <si>
    <t>序号</t>
  </si>
  <si>
    <t>报 考 岗 位</t>
  </si>
  <si>
    <t>准 考 证 号</t>
  </si>
  <si>
    <t>姓 名</t>
  </si>
  <si>
    <r>
      <t>姓</t>
    </r>
    <r>
      <rPr>
        <b/>
        <sz val="12"/>
        <color theme="1"/>
        <rFont val="Batang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</si>
  <si>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t>笔试
成绩</t>
  </si>
  <si>
    <t>笔试成绩
*60%</t>
  </si>
  <si>
    <t>面试
成绩</t>
  </si>
  <si>
    <t>面试成绩
*40%</t>
  </si>
  <si>
    <t>综合
成绩</t>
  </si>
  <si>
    <t>排名</t>
  </si>
  <si>
    <t>备注</t>
  </si>
  <si>
    <t>公办幼儿园员额专任教师</t>
  </si>
  <si>
    <t>陈乐彤</t>
  </si>
  <si>
    <t>云惟妹</t>
  </si>
  <si>
    <t>陈玉</t>
  </si>
  <si>
    <t>陈欣怡</t>
  </si>
  <si>
    <t>陈婆保</t>
  </si>
  <si>
    <t>谢清坪</t>
  </si>
  <si>
    <t>吴秀虹</t>
  </si>
  <si>
    <t>孙芸</t>
  </si>
  <si>
    <t>周思萌</t>
  </si>
  <si>
    <t>余思思</t>
  </si>
  <si>
    <t>吴秋盈</t>
  </si>
  <si>
    <t>李二秋</t>
  </si>
  <si>
    <t>吴怡</t>
  </si>
  <si>
    <t>曾健</t>
  </si>
  <si>
    <t>王梦想</t>
  </si>
  <si>
    <t>陈丝曼</t>
  </si>
  <si>
    <t>洪秀婷</t>
  </si>
  <si>
    <t>陈绵叶</t>
  </si>
  <si>
    <t>王婷</t>
  </si>
  <si>
    <t>邱小祯</t>
  </si>
  <si>
    <t>邢美琪</t>
  </si>
  <si>
    <t>蔡曼雅</t>
  </si>
  <si>
    <t>杨小恋</t>
  </si>
  <si>
    <t>林慧</t>
  </si>
  <si>
    <t>23</t>
  </si>
  <si>
    <t>符韶娜</t>
  </si>
  <si>
    <t>羊彩联</t>
  </si>
  <si>
    <t>裴惠润</t>
  </si>
  <si>
    <t>牛淑明</t>
  </si>
  <si>
    <t>杜海芬</t>
  </si>
  <si>
    <t>张汉霞</t>
  </si>
  <si>
    <t>吴鸿芳</t>
  </si>
  <si>
    <t>倪海青</t>
  </si>
  <si>
    <t>邝梓瑶</t>
  </si>
  <si>
    <t>李秋兑</t>
  </si>
  <si>
    <t>陈德香</t>
  </si>
  <si>
    <t>符家竹</t>
  </si>
  <si>
    <t>朱芳娜</t>
  </si>
  <si>
    <t>王美晶</t>
  </si>
  <si>
    <t>符芳叶</t>
  </si>
  <si>
    <t>容将如</t>
  </si>
  <si>
    <t>庞敏</t>
  </si>
  <si>
    <t>符泳珠</t>
  </si>
  <si>
    <t>羊飘香</t>
  </si>
  <si>
    <t>薛钰霏</t>
  </si>
  <si>
    <t>王晓妞</t>
  </si>
  <si>
    <t>王欣悦</t>
  </si>
  <si>
    <t>刘仁芬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</si>
</sst>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_ "/>
    <numFmt numFmtId="179" formatCode="0.00_);[Red]\(0.00\)"/>
  </numFmts>
  <fonts count="31">
    <font>
      <sz val="10"/>
      <color theme="1"/>
      <name val="Batang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6"/>
      <color theme="1"/>
      <name val="宋体"/>
      <charset val="134"/>
      <scheme val="minor"/>
    </font>
    <font>
      <b/>
      <sz val="12"/>
      <color theme="1"/>
      <name val="方正仿宋_GB18030"/>
      <charset val="134"/>
    </font>
    <font>
      <b/>
      <sz val="12"/>
      <color theme="1"/>
      <name val="宋体"/>
      <charset val="134"/>
    </font>
    <font>
      <sz val="12"/>
      <color theme="1"/>
      <name val="方正仿宋_GB18030"/>
      <charset val="134"/>
    </font>
    <font>
      <sz val="12"/>
      <name val="方正仿宋_GB18030"/>
      <charset val="134"/>
    </font>
    <font>
      <sz val="12"/>
      <color theme="1"/>
      <name val="宋体"/>
      <charset val="134"/>
    </font>
    <font>
      <sz val="12"/>
      <color rgb="FFFF0000"/>
      <name val="方正仿宋_GB1803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Bata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A37" workbookViewId="0">
      <selection activeCell="C37" sqref="C$1:C$1048576"/>
    </sheetView>
  </sheetViews>
  <sheetFormatPr defaultColWidth="13.8571428571429" defaultRowHeight="37" customHeight="1"/>
  <cols>
    <col min="1" max="1" width="6" style="3" customWidth="1"/>
    <col min="2" max="2" width="28.4285714285714" style="3" customWidth="1"/>
    <col min="3" max="3" width="17" style="3" hidden="1" customWidth="1"/>
    <col min="4" max="4" width="23.2857142857143" style="3" customWidth="1"/>
    <col min="5" max="5" width="9.57142857142857" style="3" hidden="1" customWidth="1"/>
    <col min="6" max="6" width="11.4285714285714" style="4" customWidth="1"/>
    <col min="7" max="7" width="7.14285714285714" style="4" customWidth="1"/>
    <col min="8" max="8" width="13" style="4" customWidth="1"/>
    <col min="9" max="9" width="7.85714285714286" style="4" customWidth="1"/>
    <col min="10" max="10" width="10.7142857142857" style="4" customWidth="1"/>
    <col min="11" max="11" width="7.85714285714286" style="4" customWidth="1"/>
    <col min="12" max="12" width="7.14285714285714" style="5" customWidth="1"/>
    <col min="13" max="13" width="8.14285714285714" style="3" customWidth="1"/>
    <col min="14" max="16378" width="13.8571428571429" style="3" customWidth="1"/>
    <col min="16379" max="16384" width="13.8571428571429" style="3"/>
  </cols>
  <sheetData>
    <row r="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55" customHeight="1" spans="1:13">
      <c r="A2" s="7" t="s">
        <v>1</v>
      </c>
      <c r="B2" s="8"/>
      <c r="C2" s="8"/>
      <c r="D2" s="8"/>
      <c r="E2" s="8"/>
      <c r="F2" s="9"/>
      <c r="G2" s="9"/>
      <c r="H2" s="9"/>
      <c r="I2" s="9"/>
      <c r="J2" s="9"/>
      <c r="K2" s="9"/>
      <c r="L2" s="19"/>
      <c r="M2" s="8"/>
    </row>
    <row r="3" s="2" customFormat="1" ht="35" customHeight="1" spans="1:13">
      <c r="A3" s="10" t="s">
        <v>2</v>
      </c>
      <c r="B3" s="10" t="s">
        <v>3</v>
      </c>
      <c r="C3" s="10" t="s">
        <v>4</v>
      </c>
      <c r="D3" s="10" t="s">
        <v>4</v>
      </c>
      <c r="E3" s="10" t="s">
        <v>5</v>
      </c>
      <c r="F3" s="11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20" t="s">
        <v>12</v>
      </c>
      <c r="M3" s="10" t="s">
        <v>13</v>
      </c>
    </row>
    <row r="4" s="3" customFormat="1" ht="30" customHeight="1" spans="1:13">
      <c r="A4" s="13">
        <v>1</v>
      </c>
      <c r="B4" s="14" t="s">
        <v>14</v>
      </c>
      <c r="C4" s="15">
        <v>202462202920</v>
      </c>
      <c r="D4" s="16" t="str">
        <f>REPLACE(C4,4,7,"*******")</f>
        <v>202*******20</v>
      </c>
      <c r="E4" s="14" t="s">
        <v>15</v>
      </c>
      <c r="F4" s="16" t="str">
        <f>REPLACE(E4,2,1,"*")</f>
        <v>陈*彤</v>
      </c>
      <c r="G4" s="17">
        <v>87.1</v>
      </c>
      <c r="H4" s="18">
        <f t="shared" ref="H4:H14" si="0">G4*0.6</f>
        <v>52.26</v>
      </c>
      <c r="I4" s="21">
        <v>76.01</v>
      </c>
      <c r="J4" s="18">
        <f t="shared" ref="J4:J14" si="1">I4*0.4</f>
        <v>30.404</v>
      </c>
      <c r="K4" s="18">
        <f t="shared" ref="K4:K14" si="2">H4+J4</f>
        <v>82.664</v>
      </c>
      <c r="L4" s="22">
        <v>1</v>
      </c>
      <c r="M4" s="13"/>
    </row>
    <row r="5" s="3" customFormat="1" ht="30" customHeight="1" spans="1:13">
      <c r="A5" s="13">
        <v>2</v>
      </c>
      <c r="B5" s="14" t="s">
        <v>14</v>
      </c>
      <c r="C5" s="15">
        <v>202462202016</v>
      </c>
      <c r="D5" s="16" t="str">
        <f t="shared" ref="D5:D50" si="3">REPLACE(C5,4,7,"*******")</f>
        <v>202*******16</v>
      </c>
      <c r="E5" s="14" t="s">
        <v>16</v>
      </c>
      <c r="F5" s="16" t="str">
        <f t="shared" ref="F5:F50" si="4">REPLACE(E5,2,1,"*")</f>
        <v>云*妹</v>
      </c>
      <c r="G5" s="17">
        <v>87.6</v>
      </c>
      <c r="H5" s="18">
        <f t="shared" si="0"/>
        <v>52.56</v>
      </c>
      <c r="I5" s="21">
        <v>74.14</v>
      </c>
      <c r="J5" s="18">
        <f t="shared" si="1"/>
        <v>29.656</v>
      </c>
      <c r="K5" s="18">
        <f t="shared" si="2"/>
        <v>82.216</v>
      </c>
      <c r="L5" s="22">
        <v>2</v>
      </c>
      <c r="M5" s="13"/>
    </row>
    <row r="6" s="3" customFormat="1" ht="30" customHeight="1" spans="1:13">
      <c r="A6" s="13">
        <v>3</v>
      </c>
      <c r="B6" s="14" t="s">
        <v>14</v>
      </c>
      <c r="C6" s="15">
        <v>202462204905</v>
      </c>
      <c r="D6" s="16" t="str">
        <f t="shared" si="3"/>
        <v>202*******05</v>
      </c>
      <c r="E6" s="14" t="s">
        <v>17</v>
      </c>
      <c r="F6" s="16" t="str">
        <f t="shared" si="4"/>
        <v>陈*</v>
      </c>
      <c r="G6" s="17">
        <v>84.55</v>
      </c>
      <c r="H6" s="18">
        <f t="shared" si="0"/>
        <v>50.73</v>
      </c>
      <c r="I6" s="21">
        <v>78.29</v>
      </c>
      <c r="J6" s="18">
        <f t="shared" si="1"/>
        <v>31.316</v>
      </c>
      <c r="K6" s="18">
        <f t="shared" si="2"/>
        <v>82.046</v>
      </c>
      <c r="L6" s="22">
        <v>3</v>
      </c>
      <c r="M6" s="13"/>
    </row>
    <row r="7" s="3" customFormat="1" ht="30" customHeight="1" spans="1:13">
      <c r="A7" s="13">
        <v>4</v>
      </c>
      <c r="B7" s="14" t="s">
        <v>14</v>
      </c>
      <c r="C7" s="15">
        <v>202462206724</v>
      </c>
      <c r="D7" s="16" t="str">
        <f t="shared" si="3"/>
        <v>202*******24</v>
      </c>
      <c r="E7" s="14" t="s">
        <v>18</v>
      </c>
      <c r="F7" s="16" t="str">
        <f t="shared" si="4"/>
        <v>陈*怡</v>
      </c>
      <c r="G7" s="17">
        <v>84.4</v>
      </c>
      <c r="H7" s="18">
        <f t="shared" si="0"/>
        <v>50.64</v>
      </c>
      <c r="I7" s="21">
        <v>78.17</v>
      </c>
      <c r="J7" s="18">
        <f t="shared" si="1"/>
        <v>31.268</v>
      </c>
      <c r="K7" s="18">
        <f t="shared" si="2"/>
        <v>81.908</v>
      </c>
      <c r="L7" s="22">
        <v>4</v>
      </c>
      <c r="M7" s="13"/>
    </row>
    <row r="8" s="3" customFormat="1" ht="30" customHeight="1" spans="1:13">
      <c r="A8" s="13">
        <v>5</v>
      </c>
      <c r="B8" s="14" t="s">
        <v>14</v>
      </c>
      <c r="C8" s="15">
        <v>202462202718</v>
      </c>
      <c r="D8" s="16" t="str">
        <f t="shared" si="3"/>
        <v>202*******18</v>
      </c>
      <c r="E8" s="14" t="s">
        <v>19</v>
      </c>
      <c r="F8" s="16" t="str">
        <f t="shared" si="4"/>
        <v>陈*保</v>
      </c>
      <c r="G8" s="17">
        <v>86.6</v>
      </c>
      <c r="H8" s="18">
        <f t="shared" si="0"/>
        <v>51.96</v>
      </c>
      <c r="I8" s="21">
        <v>74.74</v>
      </c>
      <c r="J8" s="18">
        <f t="shared" si="1"/>
        <v>29.896</v>
      </c>
      <c r="K8" s="18">
        <f t="shared" si="2"/>
        <v>81.856</v>
      </c>
      <c r="L8" s="22">
        <v>5</v>
      </c>
      <c r="M8" s="13"/>
    </row>
    <row r="9" s="3" customFormat="1" ht="30" customHeight="1" spans="1:13">
      <c r="A9" s="13">
        <v>6</v>
      </c>
      <c r="B9" s="14" t="s">
        <v>14</v>
      </c>
      <c r="C9" s="15">
        <v>202462203019</v>
      </c>
      <c r="D9" s="16" t="str">
        <f t="shared" si="3"/>
        <v>202*******19</v>
      </c>
      <c r="E9" s="14" t="s">
        <v>20</v>
      </c>
      <c r="F9" s="16" t="str">
        <f t="shared" si="4"/>
        <v>谢*坪</v>
      </c>
      <c r="G9" s="17">
        <v>86.25</v>
      </c>
      <c r="H9" s="18">
        <f t="shared" si="0"/>
        <v>51.75</v>
      </c>
      <c r="I9" s="21">
        <v>74.43</v>
      </c>
      <c r="J9" s="18">
        <f t="shared" si="1"/>
        <v>29.772</v>
      </c>
      <c r="K9" s="18">
        <f t="shared" si="2"/>
        <v>81.522</v>
      </c>
      <c r="L9" s="22">
        <v>6</v>
      </c>
      <c r="M9" s="13"/>
    </row>
    <row r="10" s="3" customFormat="1" ht="30" customHeight="1" spans="1:13">
      <c r="A10" s="13">
        <v>7</v>
      </c>
      <c r="B10" s="14" t="s">
        <v>14</v>
      </c>
      <c r="C10" s="15">
        <v>202462206322</v>
      </c>
      <c r="D10" s="16" t="str">
        <f t="shared" si="3"/>
        <v>202*******22</v>
      </c>
      <c r="E10" s="14" t="s">
        <v>21</v>
      </c>
      <c r="F10" s="16" t="str">
        <f t="shared" si="4"/>
        <v>吴*虹</v>
      </c>
      <c r="G10" s="17">
        <v>88.35</v>
      </c>
      <c r="H10" s="18">
        <f t="shared" si="0"/>
        <v>53.01</v>
      </c>
      <c r="I10" s="21">
        <v>70.93</v>
      </c>
      <c r="J10" s="18">
        <f t="shared" si="1"/>
        <v>28.372</v>
      </c>
      <c r="K10" s="18">
        <f t="shared" si="2"/>
        <v>81.382</v>
      </c>
      <c r="L10" s="22">
        <v>7</v>
      </c>
      <c r="M10" s="13"/>
    </row>
    <row r="11" s="3" customFormat="1" ht="30" customHeight="1" spans="1:13">
      <c r="A11" s="13">
        <v>8</v>
      </c>
      <c r="B11" s="14" t="s">
        <v>14</v>
      </c>
      <c r="C11" s="15">
        <v>202462207607</v>
      </c>
      <c r="D11" s="16" t="str">
        <f t="shared" si="3"/>
        <v>202*******07</v>
      </c>
      <c r="E11" s="14" t="s">
        <v>22</v>
      </c>
      <c r="F11" s="16" t="str">
        <f t="shared" si="4"/>
        <v>孙*</v>
      </c>
      <c r="G11" s="17">
        <v>84.4</v>
      </c>
      <c r="H11" s="18">
        <f t="shared" si="0"/>
        <v>50.64</v>
      </c>
      <c r="I11" s="21">
        <v>76</v>
      </c>
      <c r="J11" s="18">
        <f t="shared" si="1"/>
        <v>30.4</v>
      </c>
      <c r="K11" s="18">
        <f t="shared" si="2"/>
        <v>81.04</v>
      </c>
      <c r="L11" s="22">
        <v>8</v>
      </c>
      <c r="M11" s="13"/>
    </row>
    <row r="12" s="3" customFormat="1" ht="30" customHeight="1" spans="1:13">
      <c r="A12" s="13">
        <v>9</v>
      </c>
      <c r="B12" s="14" t="s">
        <v>14</v>
      </c>
      <c r="C12" s="15">
        <v>202462208110</v>
      </c>
      <c r="D12" s="16" t="str">
        <f t="shared" si="3"/>
        <v>202*******10</v>
      </c>
      <c r="E12" s="14" t="s">
        <v>23</v>
      </c>
      <c r="F12" s="16" t="str">
        <f t="shared" si="4"/>
        <v>周*萌</v>
      </c>
      <c r="G12" s="17">
        <v>83.2</v>
      </c>
      <c r="H12" s="18">
        <f t="shared" si="0"/>
        <v>49.92</v>
      </c>
      <c r="I12" s="21">
        <v>77.74</v>
      </c>
      <c r="J12" s="18">
        <f t="shared" si="1"/>
        <v>31.096</v>
      </c>
      <c r="K12" s="18">
        <f t="shared" si="2"/>
        <v>81.016</v>
      </c>
      <c r="L12" s="22">
        <v>9</v>
      </c>
      <c r="M12" s="13"/>
    </row>
    <row r="13" s="3" customFormat="1" ht="30" customHeight="1" spans="1:13">
      <c r="A13" s="13">
        <v>10</v>
      </c>
      <c r="B13" s="14" t="s">
        <v>14</v>
      </c>
      <c r="C13" s="15">
        <v>202462203324</v>
      </c>
      <c r="D13" s="16" t="str">
        <f t="shared" si="3"/>
        <v>202*******24</v>
      </c>
      <c r="E13" s="14" t="s">
        <v>24</v>
      </c>
      <c r="F13" s="16" t="str">
        <f t="shared" si="4"/>
        <v>余*思</v>
      </c>
      <c r="G13" s="17">
        <v>83.6</v>
      </c>
      <c r="H13" s="18">
        <f t="shared" si="0"/>
        <v>50.16</v>
      </c>
      <c r="I13" s="21">
        <v>77.12</v>
      </c>
      <c r="J13" s="18">
        <f t="shared" si="1"/>
        <v>30.848</v>
      </c>
      <c r="K13" s="18">
        <f t="shared" si="2"/>
        <v>81.008</v>
      </c>
      <c r="L13" s="22">
        <v>10</v>
      </c>
      <c r="M13" s="13"/>
    </row>
    <row r="14" s="3" customFormat="1" ht="30" customHeight="1" spans="1:13">
      <c r="A14" s="13">
        <v>11</v>
      </c>
      <c r="B14" s="14" t="s">
        <v>14</v>
      </c>
      <c r="C14" s="15">
        <v>202462203829</v>
      </c>
      <c r="D14" s="16" t="str">
        <f t="shared" si="3"/>
        <v>202*******29</v>
      </c>
      <c r="E14" s="14" t="s">
        <v>25</v>
      </c>
      <c r="F14" s="16" t="str">
        <f t="shared" si="4"/>
        <v>吴*盈</v>
      </c>
      <c r="G14" s="17">
        <v>85.2</v>
      </c>
      <c r="H14" s="18">
        <f t="shared" si="0"/>
        <v>51.12</v>
      </c>
      <c r="I14" s="21">
        <v>74.17</v>
      </c>
      <c r="J14" s="18">
        <f t="shared" si="1"/>
        <v>29.668</v>
      </c>
      <c r="K14" s="18">
        <f t="shared" si="2"/>
        <v>80.788</v>
      </c>
      <c r="L14" s="22">
        <v>11</v>
      </c>
      <c r="M14" s="13"/>
    </row>
    <row r="15" s="3" customFormat="1" ht="30" customHeight="1" spans="1:13">
      <c r="A15" s="13">
        <v>12</v>
      </c>
      <c r="B15" s="14" t="s">
        <v>14</v>
      </c>
      <c r="C15" s="15">
        <v>202462204611</v>
      </c>
      <c r="D15" s="16" t="str">
        <f t="shared" si="3"/>
        <v>202*******11</v>
      </c>
      <c r="E15" s="14" t="s">
        <v>26</v>
      </c>
      <c r="F15" s="16" t="str">
        <f t="shared" si="4"/>
        <v>李*秋</v>
      </c>
      <c r="G15" s="17">
        <v>86.2</v>
      </c>
      <c r="H15" s="18">
        <f t="shared" ref="H15:H20" si="5">G15*0.6</f>
        <v>51.72</v>
      </c>
      <c r="I15" s="21">
        <v>71.86</v>
      </c>
      <c r="J15" s="18">
        <f t="shared" ref="J15:J20" si="6">I15*0.4</f>
        <v>28.744</v>
      </c>
      <c r="K15" s="18">
        <f t="shared" ref="K15:K20" si="7">H15+J15</f>
        <v>80.464</v>
      </c>
      <c r="L15" s="22">
        <v>12</v>
      </c>
      <c r="M15" s="13"/>
    </row>
    <row r="16" s="3" customFormat="1" ht="30" customHeight="1" spans="1:13">
      <c r="A16" s="13">
        <v>13</v>
      </c>
      <c r="B16" s="14" t="s">
        <v>14</v>
      </c>
      <c r="C16" s="15">
        <v>202462203308</v>
      </c>
      <c r="D16" s="16" t="str">
        <f t="shared" si="3"/>
        <v>202*******08</v>
      </c>
      <c r="E16" s="14" t="s">
        <v>27</v>
      </c>
      <c r="F16" s="16" t="str">
        <f t="shared" si="4"/>
        <v>吴*</v>
      </c>
      <c r="G16" s="17">
        <v>87.7</v>
      </c>
      <c r="H16" s="18">
        <f t="shared" si="5"/>
        <v>52.62</v>
      </c>
      <c r="I16" s="21">
        <v>69.57</v>
      </c>
      <c r="J16" s="18">
        <f t="shared" si="6"/>
        <v>27.828</v>
      </c>
      <c r="K16" s="18">
        <f t="shared" si="7"/>
        <v>80.448</v>
      </c>
      <c r="L16" s="22">
        <v>13</v>
      </c>
      <c r="M16" s="13"/>
    </row>
    <row r="17" s="3" customFormat="1" ht="30" customHeight="1" spans="1:13">
      <c r="A17" s="13">
        <v>14</v>
      </c>
      <c r="B17" s="14" t="s">
        <v>14</v>
      </c>
      <c r="C17" s="15">
        <v>202462200314</v>
      </c>
      <c r="D17" s="16" t="str">
        <f t="shared" si="3"/>
        <v>202*******14</v>
      </c>
      <c r="E17" s="14" t="s">
        <v>28</v>
      </c>
      <c r="F17" s="16" t="str">
        <f t="shared" si="4"/>
        <v>曾*</v>
      </c>
      <c r="G17" s="17">
        <v>85.45</v>
      </c>
      <c r="H17" s="18">
        <f t="shared" si="5"/>
        <v>51.27</v>
      </c>
      <c r="I17" s="21">
        <v>72.87</v>
      </c>
      <c r="J17" s="18">
        <f t="shared" si="6"/>
        <v>29.148</v>
      </c>
      <c r="K17" s="18">
        <f t="shared" si="7"/>
        <v>80.418</v>
      </c>
      <c r="L17" s="22">
        <v>14</v>
      </c>
      <c r="M17" s="13"/>
    </row>
    <row r="18" s="3" customFormat="1" ht="30" customHeight="1" spans="1:13">
      <c r="A18" s="13">
        <v>15</v>
      </c>
      <c r="B18" s="14" t="s">
        <v>14</v>
      </c>
      <c r="C18" s="15">
        <v>202462200228</v>
      </c>
      <c r="D18" s="16" t="str">
        <f t="shared" si="3"/>
        <v>202*******28</v>
      </c>
      <c r="E18" s="14" t="s">
        <v>29</v>
      </c>
      <c r="F18" s="16" t="str">
        <f t="shared" si="4"/>
        <v>王*想</v>
      </c>
      <c r="G18" s="17">
        <v>85.7</v>
      </c>
      <c r="H18" s="18">
        <f t="shared" si="5"/>
        <v>51.42</v>
      </c>
      <c r="I18" s="21">
        <v>72.15</v>
      </c>
      <c r="J18" s="18">
        <f t="shared" si="6"/>
        <v>28.86</v>
      </c>
      <c r="K18" s="18">
        <f t="shared" si="7"/>
        <v>80.28</v>
      </c>
      <c r="L18" s="22">
        <v>15</v>
      </c>
      <c r="M18" s="13"/>
    </row>
    <row r="19" s="3" customFormat="1" ht="30" customHeight="1" spans="1:13">
      <c r="A19" s="13">
        <v>16</v>
      </c>
      <c r="B19" s="14" t="s">
        <v>14</v>
      </c>
      <c r="C19" s="15">
        <v>202462204106</v>
      </c>
      <c r="D19" s="16" t="str">
        <f t="shared" si="3"/>
        <v>202*******06</v>
      </c>
      <c r="E19" s="14" t="s">
        <v>30</v>
      </c>
      <c r="F19" s="16" t="str">
        <f t="shared" si="4"/>
        <v>陈*曼</v>
      </c>
      <c r="G19" s="17">
        <v>85.15</v>
      </c>
      <c r="H19" s="18">
        <f t="shared" si="5"/>
        <v>51.09</v>
      </c>
      <c r="I19" s="21">
        <v>72.74</v>
      </c>
      <c r="J19" s="18">
        <f t="shared" si="6"/>
        <v>29.096</v>
      </c>
      <c r="K19" s="18">
        <f t="shared" si="7"/>
        <v>80.186</v>
      </c>
      <c r="L19" s="22">
        <v>16</v>
      </c>
      <c r="M19" s="13"/>
    </row>
    <row r="20" s="3" customFormat="1" ht="30" customHeight="1" spans="1:13">
      <c r="A20" s="13">
        <v>17</v>
      </c>
      <c r="B20" s="14" t="s">
        <v>14</v>
      </c>
      <c r="C20" s="15">
        <v>202462205614</v>
      </c>
      <c r="D20" s="16" t="str">
        <f t="shared" si="3"/>
        <v>202*******14</v>
      </c>
      <c r="E20" s="14" t="s">
        <v>31</v>
      </c>
      <c r="F20" s="16" t="str">
        <f t="shared" si="4"/>
        <v>洪*婷</v>
      </c>
      <c r="G20" s="17">
        <v>82.55</v>
      </c>
      <c r="H20" s="18">
        <f t="shared" si="5"/>
        <v>49.53</v>
      </c>
      <c r="I20" s="21">
        <v>76.49</v>
      </c>
      <c r="J20" s="18">
        <f t="shared" si="6"/>
        <v>30.596</v>
      </c>
      <c r="K20" s="18">
        <f t="shared" si="7"/>
        <v>80.126</v>
      </c>
      <c r="L20" s="22">
        <v>17</v>
      </c>
      <c r="M20" s="13"/>
    </row>
    <row r="21" s="3" customFormat="1" ht="30" customHeight="1" spans="1:13">
      <c r="A21" s="13">
        <v>18</v>
      </c>
      <c r="B21" s="14" t="s">
        <v>14</v>
      </c>
      <c r="C21" s="15">
        <v>202462202712</v>
      </c>
      <c r="D21" s="16" t="str">
        <f t="shared" si="3"/>
        <v>202*******12</v>
      </c>
      <c r="E21" s="14" t="s">
        <v>32</v>
      </c>
      <c r="F21" s="16" t="str">
        <f t="shared" si="4"/>
        <v>陈*叶</v>
      </c>
      <c r="G21" s="17">
        <v>86.4</v>
      </c>
      <c r="H21" s="18">
        <f t="shared" ref="H21:H47" si="8">G21*0.6</f>
        <v>51.84</v>
      </c>
      <c r="I21" s="21">
        <v>70.23</v>
      </c>
      <c r="J21" s="18">
        <f t="shared" ref="J21:J47" si="9">I21*0.4</f>
        <v>28.092</v>
      </c>
      <c r="K21" s="18">
        <f t="shared" ref="K21:K47" si="10">H21+J21</f>
        <v>79.932</v>
      </c>
      <c r="L21" s="22">
        <v>18</v>
      </c>
      <c r="M21" s="13"/>
    </row>
    <row r="22" s="3" customFormat="1" ht="30" customHeight="1" spans="1:13">
      <c r="A22" s="13">
        <v>19</v>
      </c>
      <c r="B22" s="14" t="s">
        <v>14</v>
      </c>
      <c r="C22" s="15">
        <v>202462205617</v>
      </c>
      <c r="D22" s="16" t="str">
        <f t="shared" si="3"/>
        <v>202*******17</v>
      </c>
      <c r="E22" s="14" t="s">
        <v>33</v>
      </c>
      <c r="F22" s="16" t="str">
        <f t="shared" si="4"/>
        <v>王*</v>
      </c>
      <c r="G22" s="17">
        <v>84.35</v>
      </c>
      <c r="H22" s="18">
        <f t="shared" si="8"/>
        <v>50.61</v>
      </c>
      <c r="I22" s="21">
        <v>73.24</v>
      </c>
      <c r="J22" s="18">
        <f t="shared" si="9"/>
        <v>29.296</v>
      </c>
      <c r="K22" s="18">
        <f t="shared" si="10"/>
        <v>79.906</v>
      </c>
      <c r="L22" s="22">
        <v>19</v>
      </c>
      <c r="M22" s="13"/>
    </row>
    <row r="23" s="3" customFormat="1" ht="30" customHeight="1" spans="1:13">
      <c r="A23" s="13">
        <v>20</v>
      </c>
      <c r="B23" s="14" t="s">
        <v>14</v>
      </c>
      <c r="C23" s="15">
        <v>202462207925</v>
      </c>
      <c r="D23" s="16" t="str">
        <f t="shared" si="3"/>
        <v>202*******25</v>
      </c>
      <c r="E23" s="14" t="s">
        <v>34</v>
      </c>
      <c r="F23" s="16" t="str">
        <f t="shared" si="4"/>
        <v>邱*祯</v>
      </c>
      <c r="G23" s="17">
        <v>82.75</v>
      </c>
      <c r="H23" s="18">
        <f t="shared" si="8"/>
        <v>49.65</v>
      </c>
      <c r="I23" s="21">
        <v>75.3</v>
      </c>
      <c r="J23" s="18">
        <f t="shared" si="9"/>
        <v>30.12</v>
      </c>
      <c r="K23" s="18">
        <f t="shared" si="10"/>
        <v>79.77</v>
      </c>
      <c r="L23" s="22">
        <v>20</v>
      </c>
      <c r="M23" s="13"/>
    </row>
    <row r="24" s="3" customFormat="1" ht="30" customHeight="1" spans="1:13">
      <c r="A24" s="13">
        <v>21</v>
      </c>
      <c r="B24" s="14" t="s">
        <v>14</v>
      </c>
      <c r="C24" s="15">
        <v>202462206515</v>
      </c>
      <c r="D24" s="16" t="str">
        <f t="shared" si="3"/>
        <v>202*******15</v>
      </c>
      <c r="E24" s="14" t="s">
        <v>35</v>
      </c>
      <c r="F24" s="16" t="str">
        <f t="shared" si="4"/>
        <v>邢*琪</v>
      </c>
      <c r="G24" s="17">
        <v>82.8</v>
      </c>
      <c r="H24" s="18">
        <f t="shared" si="8"/>
        <v>49.68</v>
      </c>
      <c r="I24" s="21">
        <v>74.91</v>
      </c>
      <c r="J24" s="18">
        <f t="shared" si="9"/>
        <v>29.964</v>
      </c>
      <c r="K24" s="18">
        <f t="shared" si="10"/>
        <v>79.644</v>
      </c>
      <c r="L24" s="22">
        <v>21</v>
      </c>
      <c r="M24" s="13"/>
    </row>
    <row r="25" s="3" customFormat="1" ht="30" customHeight="1" spans="1:13">
      <c r="A25" s="13">
        <v>22</v>
      </c>
      <c r="B25" s="14" t="s">
        <v>14</v>
      </c>
      <c r="C25" s="15">
        <v>202462204527</v>
      </c>
      <c r="D25" s="16" t="str">
        <f t="shared" si="3"/>
        <v>202*******27</v>
      </c>
      <c r="E25" s="14" t="s">
        <v>36</v>
      </c>
      <c r="F25" s="16" t="str">
        <f t="shared" si="4"/>
        <v>蔡*雅</v>
      </c>
      <c r="G25" s="17">
        <v>87.1</v>
      </c>
      <c r="H25" s="18">
        <f t="shared" si="8"/>
        <v>52.26</v>
      </c>
      <c r="I25" s="21">
        <v>68.27</v>
      </c>
      <c r="J25" s="18">
        <f t="shared" si="9"/>
        <v>27.308</v>
      </c>
      <c r="K25" s="18">
        <f t="shared" si="10"/>
        <v>79.568</v>
      </c>
      <c r="L25" s="22">
        <v>22</v>
      </c>
      <c r="M25" s="13"/>
    </row>
    <row r="26" s="3" customFormat="1" ht="30" customHeight="1" spans="1:13">
      <c r="A26" s="13">
        <v>23</v>
      </c>
      <c r="B26" s="14" t="s">
        <v>14</v>
      </c>
      <c r="C26" s="15">
        <v>202462204424</v>
      </c>
      <c r="D26" s="16" t="str">
        <f t="shared" si="3"/>
        <v>202*******24</v>
      </c>
      <c r="E26" s="14" t="s">
        <v>37</v>
      </c>
      <c r="F26" s="16" t="str">
        <f t="shared" si="4"/>
        <v>杨*恋</v>
      </c>
      <c r="G26" s="17">
        <v>84.5</v>
      </c>
      <c r="H26" s="18">
        <f t="shared" si="8"/>
        <v>50.7</v>
      </c>
      <c r="I26" s="21">
        <v>71.96</v>
      </c>
      <c r="J26" s="18">
        <f t="shared" si="9"/>
        <v>28.784</v>
      </c>
      <c r="K26" s="18">
        <f t="shared" si="10"/>
        <v>79.484</v>
      </c>
      <c r="L26" s="22">
        <v>23</v>
      </c>
      <c r="M26" s="13"/>
    </row>
    <row r="27" s="3" customFormat="1" ht="30" customHeight="1" spans="1:13">
      <c r="A27" s="13">
        <v>24</v>
      </c>
      <c r="B27" s="14" t="s">
        <v>14</v>
      </c>
      <c r="C27" s="15">
        <v>202462201930</v>
      </c>
      <c r="D27" s="16" t="str">
        <f t="shared" si="3"/>
        <v>202*******30</v>
      </c>
      <c r="E27" s="14" t="s">
        <v>38</v>
      </c>
      <c r="F27" s="16" t="str">
        <f t="shared" si="4"/>
        <v>林*</v>
      </c>
      <c r="G27" s="17">
        <v>84.3</v>
      </c>
      <c r="H27" s="18">
        <f t="shared" si="8"/>
        <v>50.58</v>
      </c>
      <c r="I27" s="21">
        <v>72.26</v>
      </c>
      <c r="J27" s="18">
        <f t="shared" si="9"/>
        <v>28.904</v>
      </c>
      <c r="K27" s="18">
        <f t="shared" si="10"/>
        <v>79.484</v>
      </c>
      <c r="L27" s="22" t="s">
        <v>39</v>
      </c>
      <c r="M27" s="13"/>
    </row>
    <row r="28" s="3" customFormat="1" ht="30" customHeight="1" spans="1:13">
      <c r="A28" s="13">
        <v>25</v>
      </c>
      <c r="B28" s="14" t="s">
        <v>14</v>
      </c>
      <c r="C28" s="15">
        <v>202462205126</v>
      </c>
      <c r="D28" s="16" t="str">
        <f t="shared" si="3"/>
        <v>202*******26</v>
      </c>
      <c r="E28" s="14" t="s">
        <v>40</v>
      </c>
      <c r="F28" s="16" t="str">
        <f t="shared" si="4"/>
        <v>符*娜</v>
      </c>
      <c r="G28" s="17">
        <v>87.45</v>
      </c>
      <c r="H28" s="18">
        <f t="shared" si="8"/>
        <v>52.47</v>
      </c>
      <c r="I28" s="21">
        <v>67.47</v>
      </c>
      <c r="J28" s="18">
        <f t="shared" si="9"/>
        <v>26.988</v>
      </c>
      <c r="K28" s="18">
        <f t="shared" si="10"/>
        <v>79.458</v>
      </c>
      <c r="L28" s="22">
        <v>25</v>
      </c>
      <c r="M28" s="13"/>
    </row>
    <row r="29" s="3" customFormat="1" ht="30" customHeight="1" spans="1:13">
      <c r="A29" s="13">
        <v>26</v>
      </c>
      <c r="B29" s="14" t="s">
        <v>14</v>
      </c>
      <c r="C29" s="15">
        <v>202462204318</v>
      </c>
      <c r="D29" s="16" t="str">
        <f t="shared" si="3"/>
        <v>202*******18</v>
      </c>
      <c r="E29" s="14" t="s">
        <v>41</v>
      </c>
      <c r="F29" s="16" t="str">
        <f t="shared" si="4"/>
        <v>羊*联</v>
      </c>
      <c r="G29" s="17">
        <v>83.6</v>
      </c>
      <c r="H29" s="18">
        <f t="shared" si="8"/>
        <v>50.16</v>
      </c>
      <c r="I29" s="21">
        <v>73</v>
      </c>
      <c r="J29" s="18">
        <f t="shared" si="9"/>
        <v>29.2</v>
      </c>
      <c r="K29" s="18">
        <f t="shared" si="10"/>
        <v>79.36</v>
      </c>
      <c r="L29" s="22">
        <v>26</v>
      </c>
      <c r="M29" s="13"/>
    </row>
    <row r="30" s="3" customFormat="1" ht="30" customHeight="1" spans="1:13">
      <c r="A30" s="13">
        <v>27</v>
      </c>
      <c r="B30" s="14" t="s">
        <v>14</v>
      </c>
      <c r="C30" s="15">
        <v>202462202204</v>
      </c>
      <c r="D30" s="16" t="str">
        <f t="shared" si="3"/>
        <v>202*******04</v>
      </c>
      <c r="E30" s="14" t="s">
        <v>42</v>
      </c>
      <c r="F30" s="16" t="str">
        <f t="shared" si="4"/>
        <v>裴*润</v>
      </c>
      <c r="G30" s="17">
        <v>85.4</v>
      </c>
      <c r="H30" s="18">
        <f t="shared" si="8"/>
        <v>51.24</v>
      </c>
      <c r="I30" s="21">
        <v>70.16</v>
      </c>
      <c r="J30" s="18">
        <f t="shared" si="9"/>
        <v>28.064</v>
      </c>
      <c r="K30" s="18">
        <f t="shared" si="10"/>
        <v>79.304</v>
      </c>
      <c r="L30" s="22">
        <v>27</v>
      </c>
      <c r="M30" s="13"/>
    </row>
    <row r="31" s="3" customFormat="1" ht="30" customHeight="1" spans="1:13">
      <c r="A31" s="13">
        <v>28</v>
      </c>
      <c r="B31" s="14" t="s">
        <v>14</v>
      </c>
      <c r="C31" s="15">
        <v>202462205009</v>
      </c>
      <c r="D31" s="16" t="str">
        <f t="shared" si="3"/>
        <v>202*******09</v>
      </c>
      <c r="E31" s="14" t="s">
        <v>43</v>
      </c>
      <c r="F31" s="16" t="str">
        <f t="shared" si="4"/>
        <v>牛*明</v>
      </c>
      <c r="G31" s="17">
        <v>85.9</v>
      </c>
      <c r="H31" s="18">
        <f t="shared" si="8"/>
        <v>51.54</v>
      </c>
      <c r="I31" s="21">
        <v>68.3</v>
      </c>
      <c r="J31" s="18">
        <f t="shared" si="9"/>
        <v>27.32</v>
      </c>
      <c r="K31" s="18">
        <f t="shared" si="10"/>
        <v>78.86</v>
      </c>
      <c r="L31" s="22">
        <v>28</v>
      </c>
      <c r="M31" s="13"/>
    </row>
    <row r="32" s="3" customFormat="1" ht="30" customHeight="1" spans="1:13">
      <c r="A32" s="13">
        <v>29</v>
      </c>
      <c r="B32" s="14" t="s">
        <v>14</v>
      </c>
      <c r="C32" s="15">
        <v>202462202905</v>
      </c>
      <c r="D32" s="16" t="str">
        <f t="shared" si="3"/>
        <v>202*******05</v>
      </c>
      <c r="E32" s="14" t="s">
        <v>44</v>
      </c>
      <c r="F32" s="16" t="str">
        <f t="shared" si="4"/>
        <v>杜*芬</v>
      </c>
      <c r="G32" s="17">
        <v>83.75</v>
      </c>
      <c r="H32" s="18">
        <f t="shared" si="8"/>
        <v>50.25</v>
      </c>
      <c r="I32" s="21">
        <v>71.29</v>
      </c>
      <c r="J32" s="18">
        <f t="shared" si="9"/>
        <v>28.516</v>
      </c>
      <c r="K32" s="18">
        <f t="shared" si="10"/>
        <v>78.766</v>
      </c>
      <c r="L32" s="22">
        <v>29</v>
      </c>
      <c r="M32" s="13"/>
    </row>
    <row r="33" s="3" customFormat="1" ht="30" customHeight="1" spans="1:13">
      <c r="A33" s="13">
        <v>30</v>
      </c>
      <c r="B33" s="14" t="s">
        <v>14</v>
      </c>
      <c r="C33" s="15">
        <v>202462203202</v>
      </c>
      <c r="D33" s="16" t="str">
        <f t="shared" si="3"/>
        <v>202*******02</v>
      </c>
      <c r="E33" s="14" t="s">
        <v>45</v>
      </c>
      <c r="F33" s="16" t="str">
        <f t="shared" si="4"/>
        <v>张*霞</v>
      </c>
      <c r="G33" s="17">
        <v>84.65</v>
      </c>
      <c r="H33" s="18">
        <f t="shared" si="8"/>
        <v>50.79</v>
      </c>
      <c r="I33" s="21">
        <v>69.93</v>
      </c>
      <c r="J33" s="18">
        <f t="shared" si="9"/>
        <v>27.972</v>
      </c>
      <c r="K33" s="18">
        <f t="shared" si="10"/>
        <v>78.762</v>
      </c>
      <c r="L33" s="22">
        <v>30</v>
      </c>
      <c r="M33" s="13"/>
    </row>
    <row r="34" s="3" customFormat="1" ht="30" customHeight="1" spans="1:13">
      <c r="A34" s="13">
        <v>31</v>
      </c>
      <c r="B34" s="14" t="s">
        <v>14</v>
      </c>
      <c r="C34" s="15">
        <v>202462204710</v>
      </c>
      <c r="D34" s="16" t="str">
        <f t="shared" si="3"/>
        <v>202*******10</v>
      </c>
      <c r="E34" s="14" t="s">
        <v>46</v>
      </c>
      <c r="F34" s="16" t="str">
        <f t="shared" si="4"/>
        <v>吴*芳</v>
      </c>
      <c r="G34" s="17">
        <v>84.5</v>
      </c>
      <c r="H34" s="18">
        <f t="shared" si="8"/>
        <v>50.7</v>
      </c>
      <c r="I34" s="21">
        <v>70.1</v>
      </c>
      <c r="J34" s="18">
        <f t="shared" si="9"/>
        <v>28.04</v>
      </c>
      <c r="K34" s="18">
        <f t="shared" si="10"/>
        <v>78.74</v>
      </c>
      <c r="L34" s="22">
        <v>31</v>
      </c>
      <c r="M34" s="13"/>
    </row>
    <row r="35" s="3" customFormat="1" ht="30" customHeight="1" spans="1:13">
      <c r="A35" s="13">
        <v>32</v>
      </c>
      <c r="B35" s="14" t="s">
        <v>14</v>
      </c>
      <c r="C35" s="15">
        <v>202462200208</v>
      </c>
      <c r="D35" s="16" t="str">
        <f t="shared" si="3"/>
        <v>202*******08</v>
      </c>
      <c r="E35" s="14" t="s">
        <v>47</v>
      </c>
      <c r="F35" s="16" t="str">
        <f t="shared" si="4"/>
        <v>倪*青</v>
      </c>
      <c r="G35" s="17">
        <v>86.9</v>
      </c>
      <c r="H35" s="18">
        <f t="shared" si="8"/>
        <v>52.14</v>
      </c>
      <c r="I35" s="21">
        <v>66.23</v>
      </c>
      <c r="J35" s="18">
        <f t="shared" si="9"/>
        <v>26.492</v>
      </c>
      <c r="K35" s="18">
        <f t="shared" si="10"/>
        <v>78.632</v>
      </c>
      <c r="L35" s="22">
        <v>32</v>
      </c>
      <c r="M35" s="13"/>
    </row>
    <row r="36" s="3" customFormat="1" ht="30" customHeight="1" spans="1:13">
      <c r="A36" s="13">
        <v>33</v>
      </c>
      <c r="B36" s="14" t="s">
        <v>14</v>
      </c>
      <c r="C36" s="15">
        <v>202462204330</v>
      </c>
      <c r="D36" s="16" t="str">
        <f t="shared" si="3"/>
        <v>202*******30</v>
      </c>
      <c r="E36" s="14" t="s">
        <v>48</v>
      </c>
      <c r="F36" s="16" t="str">
        <f t="shared" si="4"/>
        <v>邝*瑶</v>
      </c>
      <c r="G36" s="17">
        <v>83</v>
      </c>
      <c r="H36" s="18">
        <f t="shared" si="8"/>
        <v>49.8</v>
      </c>
      <c r="I36" s="21">
        <v>71.98</v>
      </c>
      <c r="J36" s="18">
        <f t="shared" si="9"/>
        <v>28.792</v>
      </c>
      <c r="K36" s="18">
        <f t="shared" si="10"/>
        <v>78.592</v>
      </c>
      <c r="L36" s="22">
        <v>33</v>
      </c>
      <c r="M36" s="13"/>
    </row>
    <row r="37" s="3" customFormat="1" ht="30" customHeight="1" spans="1:13">
      <c r="A37" s="13">
        <v>34</v>
      </c>
      <c r="B37" s="14" t="s">
        <v>14</v>
      </c>
      <c r="C37" s="15">
        <v>202462201522</v>
      </c>
      <c r="D37" s="16" t="str">
        <f t="shared" si="3"/>
        <v>202*******22</v>
      </c>
      <c r="E37" s="14" t="s">
        <v>49</v>
      </c>
      <c r="F37" s="16" t="str">
        <f t="shared" si="4"/>
        <v>李*兑</v>
      </c>
      <c r="G37" s="17">
        <v>83.1</v>
      </c>
      <c r="H37" s="18">
        <f t="shared" si="8"/>
        <v>49.86</v>
      </c>
      <c r="I37" s="21">
        <v>71.52</v>
      </c>
      <c r="J37" s="18">
        <f t="shared" si="9"/>
        <v>28.608</v>
      </c>
      <c r="K37" s="18">
        <f t="shared" si="10"/>
        <v>78.468</v>
      </c>
      <c r="L37" s="22">
        <v>34</v>
      </c>
      <c r="M37" s="13"/>
    </row>
    <row r="38" s="3" customFormat="1" ht="30" customHeight="1" spans="1:13">
      <c r="A38" s="13">
        <v>35</v>
      </c>
      <c r="B38" s="14" t="s">
        <v>14</v>
      </c>
      <c r="C38" s="15">
        <v>202462206513</v>
      </c>
      <c r="D38" s="16" t="str">
        <f t="shared" si="3"/>
        <v>202*******13</v>
      </c>
      <c r="E38" s="14" t="s">
        <v>50</v>
      </c>
      <c r="F38" s="16" t="str">
        <f t="shared" si="4"/>
        <v>陈*香</v>
      </c>
      <c r="G38" s="17">
        <v>86.95</v>
      </c>
      <c r="H38" s="18">
        <f t="shared" si="8"/>
        <v>52.17</v>
      </c>
      <c r="I38" s="21">
        <v>65.51</v>
      </c>
      <c r="J38" s="18">
        <f t="shared" si="9"/>
        <v>26.204</v>
      </c>
      <c r="K38" s="18">
        <f t="shared" si="10"/>
        <v>78.374</v>
      </c>
      <c r="L38" s="22">
        <v>35</v>
      </c>
      <c r="M38" s="13"/>
    </row>
    <row r="39" s="3" customFormat="1" ht="30" customHeight="1" spans="1:13">
      <c r="A39" s="13">
        <v>36</v>
      </c>
      <c r="B39" s="14" t="s">
        <v>14</v>
      </c>
      <c r="C39" s="15">
        <v>202462202517</v>
      </c>
      <c r="D39" s="16" t="str">
        <f t="shared" si="3"/>
        <v>202*******17</v>
      </c>
      <c r="E39" s="14" t="s">
        <v>51</v>
      </c>
      <c r="F39" s="16" t="str">
        <f t="shared" si="4"/>
        <v>符*竹</v>
      </c>
      <c r="G39" s="17">
        <v>85.85</v>
      </c>
      <c r="H39" s="18">
        <f t="shared" si="8"/>
        <v>51.51</v>
      </c>
      <c r="I39" s="21">
        <v>66.97</v>
      </c>
      <c r="J39" s="18">
        <f t="shared" si="9"/>
        <v>26.788</v>
      </c>
      <c r="K39" s="18">
        <f t="shared" si="10"/>
        <v>78.298</v>
      </c>
      <c r="L39" s="22">
        <v>36</v>
      </c>
      <c r="M39" s="13"/>
    </row>
    <row r="40" s="3" customFormat="1" ht="30" customHeight="1" spans="1:13">
      <c r="A40" s="13">
        <v>37</v>
      </c>
      <c r="B40" s="14" t="s">
        <v>14</v>
      </c>
      <c r="C40" s="15">
        <v>202462206001</v>
      </c>
      <c r="D40" s="16" t="str">
        <f t="shared" si="3"/>
        <v>202*******01</v>
      </c>
      <c r="E40" s="14" t="s">
        <v>52</v>
      </c>
      <c r="F40" s="16" t="str">
        <f t="shared" si="4"/>
        <v>朱*娜</v>
      </c>
      <c r="G40" s="17">
        <v>83.05</v>
      </c>
      <c r="H40" s="18">
        <f t="shared" si="8"/>
        <v>49.83</v>
      </c>
      <c r="I40" s="21">
        <v>71.07</v>
      </c>
      <c r="J40" s="18">
        <f t="shared" si="9"/>
        <v>28.428</v>
      </c>
      <c r="K40" s="18">
        <f t="shared" si="10"/>
        <v>78.258</v>
      </c>
      <c r="L40" s="22">
        <v>37</v>
      </c>
      <c r="M40" s="23"/>
    </row>
    <row r="41" s="3" customFormat="1" ht="30" customHeight="1" spans="1:13">
      <c r="A41" s="13">
        <v>38</v>
      </c>
      <c r="B41" s="14" t="s">
        <v>14</v>
      </c>
      <c r="C41" s="15">
        <v>202462205511</v>
      </c>
      <c r="D41" s="16" t="str">
        <f t="shared" si="3"/>
        <v>202*******11</v>
      </c>
      <c r="E41" s="14" t="s">
        <v>53</v>
      </c>
      <c r="F41" s="16" t="str">
        <f t="shared" si="4"/>
        <v>王*晶</v>
      </c>
      <c r="G41" s="17">
        <v>83.95</v>
      </c>
      <c r="H41" s="18">
        <f t="shared" si="8"/>
        <v>50.37</v>
      </c>
      <c r="I41" s="21">
        <v>69.41</v>
      </c>
      <c r="J41" s="18">
        <f t="shared" si="9"/>
        <v>27.764</v>
      </c>
      <c r="K41" s="18">
        <f t="shared" si="10"/>
        <v>78.134</v>
      </c>
      <c r="L41" s="22">
        <v>38</v>
      </c>
      <c r="M41" s="23"/>
    </row>
    <row r="42" s="3" customFormat="1" ht="27" customHeight="1" spans="1:13">
      <c r="A42" s="13">
        <v>39</v>
      </c>
      <c r="B42" s="14" t="s">
        <v>14</v>
      </c>
      <c r="C42" s="15">
        <v>202462202817</v>
      </c>
      <c r="D42" s="16" t="str">
        <f t="shared" si="3"/>
        <v>202*******17</v>
      </c>
      <c r="E42" s="14" t="s">
        <v>54</v>
      </c>
      <c r="F42" s="16" t="str">
        <f t="shared" si="4"/>
        <v>符*叶</v>
      </c>
      <c r="G42" s="17">
        <v>82.95</v>
      </c>
      <c r="H42" s="18">
        <f t="shared" si="8"/>
        <v>49.77</v>
      </c>
      <c r="I42" s="21">
        <v>70.87</v>
      </c>
      <c r="J42" s="18">
        <f t="shared" si="9"/>
        <v>28.348</v>
      </c>
      <c r="K42" s="18">
        <f t="shared" si="10"/>
        <v>78.118</v>
      </c>
      <c r="L42" s="22">
        <v>39</v>
      </c>
      <c r="M42" s="23"/>
    </row>
    <row r="43" s="3" customFormat="1" ht="30" customHeight="1" spans="1:13">
      <c r="A43" s="13">
        <v>40</v>
      </c>
      <c r="B43" s="14" t="s">
        <v>14</v>
      </c>
      <c r="C43" s="15">
        <v>202462204707</v>
      </c>
      <c r="D43" s="16" t="str">
        <f t="shared" si="3"/>
        <v>202*******07</v>
      </c>
      <c r="E43" s="14" t="s">
        <v>55</v>
      </c>
      <c r="F43" s="16" t="str">
        <f t="shared" si="4"/>
        <v>容*如</v>
      </c>
      <c r="G43" s="17">
        <v>83.4</v>
      </c>
      <c r="H43" s="18">
        <f t="shared" si="8"/>
        <v>50.04</v>
      </c>
      <c r="I43" s="21">
        <v>69.71</v>
      </c>
      <c r="J43" s="18">
        <f t="shared" si="9"/>
        <v>27.884</v>
      </c>
      <c r="K43" s="18">
        <f t="shared" si="10"/>
        <v>77.924</v>
      </c>
      <c r="L43" s="22">
        <v>40</v>
      </c>
      <c r="M43" s="23"/>
    </row>
    <row r="44" s="3" customFormat="1" ht="30" customHeight="1" spans="1:13">
      <c r="A44" s="13">
        <v>41</v>
      </c>
      <c r="B44" s="14" t="s">
        <v>14</v>
      </c>
      <c r="C44" s="15">
        <v>202462200621</v>
      </c>
      <c r="D44" s="16" t="str">
        <f t="shared" si="3"/>
        <v>202*******21</v>
      </c>
      <c r="E44" s="14" t="s">
        <v>56</v>
      </c>
      <c r="F44" s="16" t="str">
        <f t="shared" si="4"/>
        <v>庞*</v>
      </c>
      <c r="G44" s="17">
        <v>86.9</v>
      </c>
      <c r="H44" s="18">
        <f t="shared" si="8"/>
        <v>52.14</v>
      </c>
      <c r="I44" s="21">
        <v>64.28</v>
      </c>
      <c r="J44" s="18">
        <f t="shared" si="9"/>
        <v>25.712</v>
      </c>
      <c r="K44" s="18">
        <f t="shared" si="10"/>
        <v>77.852</v>
      </c>
      <c r="L44" s="22">
        <v>41</v>
      </c>
      <c r="M44" s="23"/>
    </row>
    <row r="45" s="3" customFormat="1" ht="30" customHeight="1" spans="1:13">
      <c r="A45" s="13">
        <v>42</v>
      </c>
      <c r="B45" s="14" t="s">
        <v>14</v>
      </c>
      <c r="C45" s="15">
        <v>202462207511</v>
      </c>
      <c r="D45" s="16" t="str">
        <f t="shared" si="3"/>
        <v>202*******11</v>
      </c>
      <c r="E45" s="14" t="s">
        <v>57</v>
      </c>
      <c r="F45" s="16" t="str">
        <f t="shared" si="4"/>
        <v>符*珠</v>
      </c>
      <c r="G45" s="17">
        <v>85.2</v>
      </c>
      <c r="H45" s="18">
        <f t="shared" si="8"/>
        <v>51.12</v>
      </c>
      <c r="I45" s="21">
        <v>66.8</v>
      </c>
      <c r="J45" s="18">
        <f t="shared" si="9"/>
        <v>26.72</v>
      </c>
      <c r="K45" s="18">
        <f t="shared" si="10"/>
        <v>77.84</v>
      </c>
      <c r="L45" s="22">
        <v>42</v>
      </c>
      <c r="M45" s="23"/>
    </row>
    <row r="46" s="3" customFormat="1" ht="30" customHeight="1" spans="1:13">
      <c r="A46" s="13">
        <v>43</v>
      </c>
      <c r="B46" s="14" t="s">
        <v>14</v>
      </c>
      <c r="C46" s="15">
        <v>202462206610</v>
      </c>
      <c r="D46" s="16" t="str">
        <f t="shared" si="3"/>
        <v>202*******10</v>
      </c>
      <c r="E46" s="14" t="s">
        <v>58</v>
      </c>
      <c r="F46" s="16" t="str">
        <f t="shared" si="4"/>
        <v>羊*香</v>
      </c>
      <c r="G46" s="17">
        <v>83.6</v>
      </c>
      <c r="H46" s="18">
        <f t="shared" si="8"/>
        <v>50.16</v>
      </c>
      <c r="I46" s="21">
        <v>69.12</v>
      </c>
      <c r="J46" s="18">
        <f t="shared" si="9"/>
        <v>27.648</v>
      </c>
      <c r="K46" s="18">
        <f t="shared" si="10"/>
        <v>77.808</v>
      </c>
      <c r="L46" s="22">
        <v>43</v>
      </c>
      <c r="M46" s="23"/>
    </row>
    <row r="47" s="3" customFormat="1" ht="30" customHeight="1" spans="1:13">
      <c r="A47" s="13">
        <v>44</v>
      </c>
      <c r="B47" s="14" t="s">
        <v>14</v>
      </c>
      <c r="C47" s="15">
        <v>202462207107</v>
      </c>
      <c r="D47" s="16" t="str">
        <f t="shared" si="3"/>
        <v>202*******07</v>
      </c>
      <c r="E47" s="14" t="s">
        <v>59</v>
      </c>
      <c r="F47" s="16" t="str">
        <f t="shared" si="4"/>
        <v>薛*霏</v>
      </c>
      <c r="G47" s="17">
        <v>83.3</v>
      </c>
      <c r="H47" s="18">
        <f t="shared" si="8"/>
        <v>49.98</v>
      </c>
      <c r="I47" s="21">
        <v>69.2</v>
      </c>
      <c r="J47" s="18">
        <f t="shared" si="9"/>
        <v>27.68</v>
      </c>
      <c r="K47" s="18">
        <f t="shared" si="10"/>
        <v>77.66</v>
      </c>
      <c r="L47" s="22">
        <v>44</v>
      </c>
      <c r="M47" s="23"/>
    </row>
    <row r="48" s="3" customFormat="1" ht="28" customHeight="1" spans="1:13">
      <c r="A48" s="13">
        <v>45</v>
      </c>
      <c r="B48" s="14" t="s">
        <v>14</v>
      </c>
      <c r="C48" s="15">
        <v>202462207419</v>
      </c>
      <c r="D48" s="16" t="str">
        <f t="shared" si="3"/>
        <v>202*******19</v>
      </c>
      <c r="E48" s="14" t="s">
        <v>60</v>
      </c>
      <c r="F48" s="16" t="str">
        <f t="shared" si="4"/>
        <v>王*妞</v>
      </c>
      <c r="G48" s="17">
        <v>84.3</v>
      </c>
      <c r="H48" s="18">
        <f t="shared" ref="H48:H69" si="11">G48*0.6</f>
        <v>50.58</v>
      </c>
      <c r="I48" s="21">
        <v>67.13</v>
      </c>
      <c r="J48" s="18">
        <f t="shared" ref="J48:J69" si="12">I48*0.4</f>
        <v>26.852</v>
      </c>
      <c r="K48" s="18">
        <f t="shared" ref="K48:K69" si="13">H48+J48</f>
        <v>77.432</v>
      </c>
      <c r="L48" s="22">
        <v>45</v>
      </c>
      <c r="M48" s="23"/>
    </row>
    <row r="49" s="3" customFormat="1" ht="28" customHeight="1" spans="1:13">
      <c r="A49" s="13">
        <v>46</v>
      </c>
      <c r="B49" s="14" t="s">
        <v>14</v>
      </c>
      <c r="C49" s="15">
        <v>202462206428</v>
      </c>
      <c r="D49" s="16" t="str">
        <f t="shared" si="3"/>
        <v>202*******28</v>
      </c>
      <c r="E49" s="14" t="s">
        <v>61</v>
      </c>
      <c r="F49" s="16" t="str">
        <f t="shared" si="4"/>
        <v>王*悦</v>
      </c>
      <c r="G49" s="17">
        <v>82.35</v>
      </c>
      <c r="H49" s="18">
        <f t="shared" si="11"/>
        <v>49.41</v>
      </c>
      <c r="I49" s="21">
        <v>69.36</v>
      </c>
      <c r="J49" s="18">
        <f t="shared" si="12"/>
        <v>27.744</v>
      </c>
      <c r="K49" s="18">
        <f t="shared" si="13"/>
        <v>77.154</v>
      </c>
      <c r="L49" s="22">
        <v>46</v>
      </c>
      <c r="M49" s="23"/>
    </row>
    <row r="50" s="3" customFormat="1" ht="30" customHeight="1" spans="1:13">
      <c r="A50" s="13">
        <v>47</v>
      </c>
      <c r="B50" s="14" t="s">
        <v>14</v>
      </c>
      <c r="C50" s="15">
        <v>202462205315</v>
      </c>
      <c r="D50" s="16" t="str">
        <f t="shared" si="3"/>
        <v>202*******15</v>
      </c>
      <c r="E50" s="14" t="s">
        <v>62</v>
      </c>
      <c r="F50" s="16" t="str">
        <f t="shared" si="4"/>
        <v>刘*芬</v>
      </c>
      <c r="G50" s="17">
        <v>82.65</v>
      </c>
      <c r="H50" s="18">
        <f t="shared" si="11"/>
        <v>49.59</v>
      </c>
      <c r="I50" s="21">
        <v>68.57</v>
      </c>
      <c r="J50" s="18">
        <f t="shared" si="12"/>
        <v>27.428</v>
      </c>
      <c r="K50" s="18">
        <f t="shared" si="13"/>
        <v>77.018</v>
      </c>
      <c r="L50" s="22">
        <v>47</v>
      </c>
      <c r="M50" s="13"/>
    </row>
  </sheetData>
  <autoFilter xmlns:etc="http://www.wps.cn/officeDocument/2017/etCustomData" ref="A3:M50" etc:filterBottomFollowUsedRange="0">
    <extLst/>
  </autoFilter>
  <mergeCells count="2">
    <mergeCell ref="A1:M1"/>
    <mergeCell ref="A2:M2"/>
  </mergeCells>
  <conditionalFormatting sqref="E20">
    <cfRule type="duplicateValues" dxfId="0" priority="1"/>
    <cfRule type="duplicateValues" dxfId="0" priority="2"/>
  </conditionalFormatting>
  <conditionalFormatting sqref="E2:F2 E51:F1048576 E21:E50 E3:E19">
    <cfRule type="duplicateValues" dxfId="0" priority="7"/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>
    <oddFooter>&amp;R第&amp;P页共&amp;N页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昌江黎族自治县（石碌镇）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专任教师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2024-07-26T07:04:00Z</dcterms:created>
  <dcterms:modified xsi:type="dcterms:W3CDTF">2024-09-02T01:22:02Z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B91A84AC36494C2499B4611362C59BCD_12</vt:lpwstr>
  </property>
</Properties>
</file>