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2255"/>
  </bookViews>
  <sheets>
    <sheet name="表" sheetId="1" r:id="rId1"/>
  </sheets>
  <definedNames>
    <definedName name="_xlnm._FilterDatabase" localSheetId="0" hidden="1">表!$A$2:$J$2</definedName>
    <definedName name="_xlnm.Print_Titles" localSheetId="0">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<sst xmlns="http://schemas.openxmlformats.org/spreadsheetml/2006/main" count="47" uniqueCount="34">
  <si>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三亚市现代服务业产业园管理委员会下属事业单位2023年公开招聘工作人员面试成绩及总成绩</t>
  </si>
  <si>
    <t>序号</t>
  </si>
  <si>
    <t>报考岗位</t>
  </si>
  <si>
    <t>准考证号</t>
  </si>
  <si>
    <t>姓名</t>
  </si>
  <si>
    <t>笔试成绩</t>
  </si>
  <si>
    <t>笔试成绩
*60%</t>
  </si>
  <si>
    <t>面试成绩</t>
  </si>
  <si>
    <t>面试成绩
*40%</t>
  </si>
  <si>
    <t>总成绩</t>
  </si>
  <si>
    <t>备注</t>
  </si>
  <si>
    <t>0101-管理岗01</t>
  </si>
  <si>
    <t>李*雯</t>
  </si>
  <si>
    <t>周*</t>
  </si>
  <si>
    <t>张*丽</t>
  </si>
  <si>
    <t>0102-管理岗02</t>
  </si>
  <si>
    <t>赵*歌</t>
  </si>
  <si>
    <t>陈*腾</t>
  </si>
  <si>
    <t>王*惠</t>
  </si>
  <si>
    <t>0103-管理岗03</t>
  </si>
  <si>
    <t>高*文</t>
  </si>
  <si>
    <t>安*</t>
  </si>
  <si>
    <t>林*怡</t>
  </si>
  <si>
    <t>0104-专业技术岗01</t>
  </si>
  <si>
    <t>王*宇</t>
  </si>
  <si>
    <t>蒙*孟</t>
  </si>
  <si>
    <t>梁*驰</t>
  </si>
  <si>
    <t>黎*桂</t>
  </si>
  <si>
    <t>程*</t>
  </si>
  <si>
    <t>赵*倩</t>
  </si>
  <si>
    <t>0105-专业技术岗02</t>
  </si>
  <si>
    <t>王*</t>
  </si>
  <si>
    <t>吴*浩</t>
  </si>
  <si>
    <t>李*奇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</si>
</sst>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176" fontId="0" fillId="0" borderId="0" xfId="0" applyNumberFormat="1"/>
    <xf numFmtId="177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topLeftCell="B1" workbookViewId="0">
      <selection activeCell="L3" sqref="L3:L20"/>
    </sheetView>
  </sheetViews>
  <sheetFormatPr defaultColWidth="9" defaultRowHeight="14.25"/>
  <cols>
    <col min="1" max="1" width="8.10833333333333" customWidth="1"/>
    <col min="2" max="2" width="25.5583333333333" customWidth="1"/>
    <col min="3" max="3" width="18.6666666666667" customWidth="1"/>
    <col min="4" max="4" width="10.775" customWidth="1"/>
    <col min="5" max="5" width="14.225" style="2" customWidth="1"/>
    <col min="6" max="9" width="14.225" style="3" customWidth="1"/>
    <col min="10" max="10" width="14.1083333333333" customWidth="1"/>
  </cols>
  <sheetData>
    <row r="1" ht="42" customHeight="1" spans="1:10">
      <c r="A1" s="4" t="s">
        <v>0</v>
      </c>
      <c r="B1" s="4"/>
      <c r="C1" s="4"/>
      <c r="D1" s="4"/>
      <c r="E1" s="4"/>
      <c r="F1" s="5"/>
      <c r="G1" s="5"/>
      <c r="H1" s="5"/>
      <c r="I1" s="5"/>
      <c r="J1" s="4"/>
    </row>
    <row r="2" ht="37.5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7" t="s">
        <v>10</v>
      </c>
    </row>
    <row r="3" s="1" customFormat="1" ht="30" customHeight="1" spans="1:10">
      <c r="A3" s="9">
        <v>1</v>
      </c>
      <c r="B3" s="9" t="s">
        <v>11</v>
      </c>
      <c r="C3" s="9" t="str">
        <f>"202309090311"</f>
        <v>202309090311</v>
      </c>
      <c r="D3" s="9" t="s">
        <v>12</v>
      </c>
      <c r="E3" s="10">
        <v>76.8</v>
      </c>
      <c r="F3" s="11">
        <f t="shared" ref="F3:F20" si="0">E3*0.6</f>
        <v>46.08</v>
      </c>
      <c r="G3" s="11">
        <v>76.67</v>
      </c>
      <c r="H3" s="11">
        <f t="shared" ref="H3:H20" si="1">G3*0.4</f>
        <v>30.668</v>
      </c>
      <c r="I3" s="11">
        <f t="shared" ref="I3:I20" si="2">H3+F3</f>
        <v>76.748</v>
      </c>
      <c r="J3" s="9"/>
    </row>
    <row r="4" s="1" customFormat="1" ht="30" customHeight="1" spans="1:10">
      <c r="A4" s="9">
        <v>2</v>
      </c>
      <c r="B4" s="9" t="s">
        <v>11</v>
      </c>
      <c r="C4" s="9" t="str">
        <f>"202309090218"</f>
        <v>202309090218</v>
      </c>
      <c r="D4" s="9" t="s">
        <v>13</v>
      </c>
      <c r="E4" s="10">
        <v>76.3</v>
      </c>
      <c r="F4" s="11">
        <f t="shared" si="0"/>
        <v>45.78</v>
      </c>
      <c r="G4" s="11">
        <v>77</v>
      </c>
      <c r="H4" s="11">
        <f t="shared" si="1"/>
        <v>30.8</v>
      </c>
      <c r="I4" s="11">
        <f t="shared" si="2"/>
        <v>76.58</v>
      </c>
      <c r="J4" s="9"/>
    </row>
    <row r="5" s="1" customFormat="1" ht="30" customHeight="1" spans="1:10">
      <c r="A5" s="9">
        <v>3</v>
      </c>
      <c r="B5" s="9" t="s">
        <v>11</v>
      </c>
      <c r="C5" s="9" t="str">
        <f>"202309090702"</f>
        <v>202309090702</v>
      </c>
      <c r="D5" s="9" t="s">
        <v>14</v>
      </c>
      <c r="E5" s="10">
        <v>73.9</v>
      </c>
      <c r="F5" s="11">
        <f t="shared" si="0"/>
        <v>44.34</v>
      </c>
      <c r="G5" s="11">
        <v>78.33</v>
      </c>
      <c r="H5" s="11">
        <f t="shared" si="1"/>
        <v>31.332</v>
      </c>
      <c r="I5" s="11">
        <f t="shared" si="2"/>
        <v>75.672</v>
      </c>
      <c r="J5" s="9"/>
    </row>
    <row r="6" s="1" customFormat="1" ht="30" customHeight="1" spans="1:10">
      <c r="A6" s="9">
        <v>4</v>
      </c>
      <c r="B6" s="9" t="s">
        <v>15</v>
      </c>
      <c r="C6" s="9" t="str">
        <f>"202309091003"</f>
        <v>202309091003</v>
      </c>
      <c r="D6" s="9" t="s">
        <v>16</v>
      </c>
      <c r="E6" s="10">
        <v>64.7</v>
      </c>
      <c r="F6" s="11">
        <f t="shared" si="0"/>
        <v>38.82</v>
      </c>
      <c r="G6" s="11">
        <v>76</v>
      </c>
      <c r="H6" s="11">
        <f t="shared" si="1"/>
        <v>30.4</v>
      </c>
      <c r="I6" s="11">
        <f t="shared" si="2"/>
        <v>69.22</v>
      </c>
      <c r="J6" s="9"/>
    </row>
    <row r="7" s="1" customFormat="1" ht="30" customHeight="1" spans="1:10">
      <c r="A7" s="9">
        <v>5</v>
      </c>
      <c r="B7" s="9" t="s">
        <v>15</v>
      </c>
      <c r="C7" s="9" t="str">
        <f>"202309091606"</f>
        <v>202309091606</v>
      </c>
      <c r="D7" s="9" t="s">
        <v>17</v>
      </c>
      <c r="E7" s="10">
        <v>71.9</v>
      </c>
      <c r="F7" s="11">
        <f t="shared" si="0"/>
        <v>43.14</v>
      </c>
      <c r="G7" s="11">
        <v>63.17</v>
      </c>
      <c r="H7" s="11">
        <f t="shared" si="1"/>
        <v>25.268</v>
      </c>
      <c r="I7" s="11">
        <f t="shared" si="2"/>
        <v>68.408</v>
      </c>
      <c r="J7" s="9"/>
    </row>
    <row r="8" s="1" customFormat="1" ht="30" customHeight="1" spans="1:10">
      <c r="A8" s="9">
        <v>6</v>
      </c>
      <c r="B8" s="9" t="s">
        <v>15</v>
      </c>
      <c r="C8" s="9" t="str">
        <f>"202309090926"</f>
        <v>202309090926</v>
      </c>
      <c r="D8" s="9" t="s">
        <v>18</v>
      </c>
      <c r="E8" s="10">
        <v>64.1</v>
      </c>
      <c r="F8" s="11">
        <f t="shared" si="0"/>
        <v>38.46</v>
      </c>
      <c r="G8" s="11">
        <v>63.67</v>
      </c>
      <c r="H8" s="11">
        <f t="shared" si="1"/>
        <v>25.468</v>
      </c>
      <c r="I8" s="11">
        <f t="shared" si="2"/>
        <v>63.928</v>
      </c>
      <c r="J8" s="9"/>
    </row>
    <row r="9" s="1" customFormat="1" ht="30" customHeight="1" spans="1:10">
      <c r="A9" s="9">
        <v>7</v>
      </c>
      <c r="B9" s="9" t="s">
        <v>19</v>
      </c>
      <c r="C9" s="9" t="str">
        <f>"202309090813"</f>
        <v>202309090813</v>
      </c>
      <c r="D9" s="9" t="s">
        <v>20</v>
      </c>
      <c r="E9" s="10">
        <v>69.5</v>
      </c>
      <c r="F9" s="11">
        <f t="shared" si="0"/>
        <v>41.7</v>
      </c>
      <c r="G9" s="11">
        <v>78.83</v>
      </c>
      <c r="H9" s="11">
        <f t="shared" si="1"/>
        <v>31.532</v>
      </c>
      <c r="I9" s="11">
        <f t="shared" si="2"/>
        <v>73.232</v>
      </c>
      <c r="J9" s="9"/>
    </row>
    <row r="10" s="1" customFormat="1" ht="30" customHeight="1" spans="1:10">
      <c r="A10" s="9">
        <v>8</v>
      </c>
      <c r="B10" s="9" t="s">
        <v>19</v>
      </c>
      <c r="C10" s="9" t="str">
        <f>"202309090811"</f>
        <v>202309090811</v>
      </c>
      <c r="D10" s="9" t="s">
        <v>21</v>
      </c>
      <c r="E10" s="10">
        <v>66.3</v>
      </c>
      <c r="F10" s="11">
        <f t="shared" si="0"/>
        <v>39.78</v>
      </c>
      <c r="G10" s="11">
        <v>70</v>
      </c>
      <c r="H10" s="11">
        <f t="shared" si="1"/>
        <v>28</v>
      </c>
      <c r="I10" s="11">
        <f t="shared" si="2"/>
        <v>67.78</v>
      </c>
      <c r="J10" s="9"/>
    </row>
    <row r="11" s="1" customFormat="1" ht="30" customHeight="1" spans="1:10">
      <c r="A11" s="9">
        <v>9</v>
      </c>
      <c r="B11" s="9" t="s">
        <v>19</v>
      </c>
      <c r="C11" s="9" t="str">
        <f>"202309090814"</f>
        <v>202309090814</v>
      </c>
      <c r="D11" s="9" t="s">
        <v>22</v>
      </c>
      <c r="E11" s="10">
        <v>63.9</v>
      </c>
      <c r="F11" s="11">
        <f t="shared" si="0"/>
        <v>38.34</v>
      </c>
      <c r="G11" s="11">
        <v>69.33</v>
      </c>
      <c r="H11" s="11">
        <f t="shared" si="1"/>
        <v>27.732</v>
      </c>
      <c r="I11" s="11">
        <f t="shared" si="2"/>
        <v>66.072</v>
      </c>
      <c r="J11" s="9"/>
    </row>
    <row r="12" s="1" customFormat="1" ht="30" customHeight="1" spans="1:10">
      <c r="A12" s="9">
        <v>10</v>
      </c>
      <c r="B12" s="9" t="s">
        <v>23</v>
      </c>
      <c r="C12" s="9" t="str">
        <f>"202309092306"</f>
        <v>202309092306</v>
      </c>
      <c r="D12" s="9" t="s">
        <v>24</v>
      </c>
      <c r="E12" s="10">
        <v>70.6</v>
      </c>
      <c r="F12" s="11">
        <f t="shared" si="0"/>
        <v>42.36</v>
      </c>
      <c r="G12" s="11">
        <v>76</v>
      </c>
      <c r="H12" s="11">
        <f t="shared" si="1"/>
        <v>30.4</v>
      </c>
      <c r="I12" s="11">
        <f t="shared" si="2"/>
        <v>72.76</v>
      </c>
      <c r="J12" s="9"/>
    </row>
    <row r="13" s="1" customFormat="1" ht="30" customHeight="1" spans="1:10">
      <c r="A13" s="9">
        <v>11</v>
      </c>
      <c r="B13" s="9" t="s">
        <v>23</v>
      </c>
      <c r="C13" s="9" t="str">
        <f>"202309092311"</f>
        <v>202309092311</v>
      </c>
      <c r="D13" s="9" t="s">
        <v>25</v>
      </c>
      <c r="E13" s="10">
        <v>66.2</v>
      </c>
      <c r="F13" s="11">
        <f t="shared" si="0"/>
        <v>39.72</v>
      </c>
      <c r="G13" s="11">
        <v>82</v>
      </c>
      <c r="H13" s="11">
        <f t="shared" si="1"/>
        <v>32.8</v>
      </c>
      <c r="I13" s="11">
        <f t="shared" si="2"/>
        <v>72.52</v>
      </c>
      <c r="J13" s="9"/>
    </row>
    <row r="14" ht="30" customHeight="1" spans="1:12">
      <c r="A14" s="9">
        <v>12</v>
      </c>
      <c r="B14" s="9" t="s">
        <v>23</v>
      </c>
      <c r="C14" s="9" t="str">
        <f>"202309092202"</f>
        <v>202309092202</v>
      </c>
      <c r="D14" s="9" t="s">
        <v>26</v>
      </c>
      <c r="E14" s="10">
        <v>68.2</v>
      </c>
      <c r="F14" s="11">
        <f t="shared" si="0"/>
        <v>40.92</v>
      </c>
      <c r="G14" s="11">
        <v>75.83</v>
      </c>
      <c r="H14" s="11">
        <f t="shared" si="1"/>
        <v>30.332</v>
      </c>
      <c r="I14" s="11">
        <f t="shared" si="2"/>
        <v>71.252</v>
      </c>
      <c r="J14" s="9"/>
      <c r="L14" s="1"/>
    </row>
    <row r="15" ht="30" customHeight="1" spans="1:12">
      <c r="A15" s="9">
        <v>13</v>
      </c>
      <c r="B15" s="9" t="s">
        <v>23</v>
      </c>
      <c r="C15" s="9" t="str">
        <f>"202309092307"</f>
        <v>202309092307</v>
      </c>
      <c r="D15" s="9" t="s">
        <v>27</v>
      </c>
      <c r="E15" s="10">
        <v>69</v>
      </c>
      <c r="F15" s="11">
        <f t="shared" si="0"/>
        <v>41.4</v>
      </c>
      <c r="G15" s="11">
        <v>73.67</v>
      </c>
      <c r="H15" s="11">
        <f t="shared" si="1"/>
        <v>29.468</v>
      </c>
      <c r="I15" s="11">
        <f t="shared" si="2"/>
        <v>70.868</v>
      </c>
      <c r="J15" s="9"/>
      <c r="L15" s="1"/>
    </row>
    <row r="16" ht="30" customHeight="1" spans="1:12">
      <c r="A16" s="9">
        <v>14</v>
      </c>
      <c r="B16" s="9" t="s">
        <v>23</v>
      </c>
      <c r="C16" s="9" t="str">
        <f>"202309092322"</f>
        <v>202309092322</v>
      </c>
      <c r="D16" s="9" t="s">
        <v>28</v>
      </c>
      <c r="E16" s="10">
        <v>66.6</v>
      </c>
      <c r="F16" s="11">
        <f t="shared" si="0"/>
        <v>39.96</v>
      </c>
      <c r="G16" s="11">
        <v>73</v>
      </c>
      <c r="H16" s="11">
        <f t="shared" si="1"/>
        <v>29.2</v>
      </c>
      <c r="I16" s="11">
        <f t="shared" si="2"/>
        <v>69.16</v>
      </c>
      <c r="J16" s="9"/>
      <c r="L16" s="1"/>
    </row>
    <row r="17" ht="30" customHeight="1" spans="1:12">
      <c r="A17" s="9">
        <v>15</v>
      </c>
      <c r="B17" s="9" t="s">
        <v>23</v>
      </c>
      <c r="C17" s="9" t="str">
        <f>"202309092310"</f>
        <v>202309092310</v>
      </c>
      <c r="D17" s="9" t="s">
        <v>29</v>
      </c>
      <c r="E17" s="10">
        <v>66</v>
      </c>
      <c r="F17" s="11">
        <f t="shared" si="0"/>
        <v>39.6</v>
      </c>
      <c r="G17" s="11">
        <v>66.33</v>
      </c>
      <c r="H17" s="11">
        <f t="shared" si="1"/>
        <v>26.532</v>
      </c>
      <c r="I17" s="11">
        <f t="shared" si="2"/>
        <v>66.132</v>
      </c>
      <c r="J17" s="9"/>
      <c r="L17" s="1"/>
    </row>
    <row r="18" ht="30" customHeight="1" spans="1:12">
      <c r="A18" s="9">
        <v>16</v>
      </c>
      <c r="B18" s="9" t="s">
        <v>30</v>
      </c>
      <c r="C18" s="9" t="str">
        <f>"202309092001"</f>
        <v>202309092001</v>
      </c>
      <c r="D18" s="9" t="s">
        <v>31</v>
      </c>
      <c r="E18" s="10">
        <v>62.6</v>
      </c>
      <c r="F18" s="11">
        <f t="shared" si="0"/>
        <v>37.56</v>
      </c>
      <c r="G18" s="11">
        <v>69.5</v>
      </c>
      <c r="H18" s="11">
        <f t="shared" si="1"/>
        <v>27.8</v>
      </c>
      <c r="I18" s="11">
        <f t="shared" si="2"/>
        <v>65.36</v>
      </c>
      <c r="J18" s="9"/>
      <c r="L18" s="1"/>
    </row>
    <row r="19" ht="30" customHeight="1" spans="1:12">
      <c r="A19" s="9">
        <v>17</v>
      </c>
      <c r="B19" s="9" t="s">
        <v>30</v>
      </c>
      <c r="C19" s="9" t="str">
        <f>"202309092029"</f>
        <v>202309092029</v>
      </c>
      <c r="D19" s="9" t="s">
        <v>32</v>
      </c>
      <c r="E19" s="10">
        <v>62.4</v>
      </c>
      <c r="F19" s="11">
        <f t="shared" si="0"/>
        <v>37.44</v>
      </c>
      <c r="G19" s="11">
        <v>67.17</v>
      </c>
      <c r="H19" s="11">
        <f t="shared" si="1"/>
        <v>26.868</v>
      </c>
      <c r="I19" s="11">
        <f t="shared" si="2"/>
        <v>64.308</v>
      </c>
      <c r="J19" s="9"/>
      <c r="L19" s="1"/>
    </row>
    <row r="20" ht="30" customHeight="1" spans="1:12">
      <c r="A20" s="9">
        <v>18</v>
      </c>
      <c r="B20" s="9" t="s">
        <v>30</v>
      </c>
      <c r="C20" s="9" t="str">
        <f>"202309092017"</f>
        <v>202309092017</v>
      </c>
      <c r="D20" s="9" t="s">
        <v>33</v>
      </c>
      <c r="E20" s="10">
        <v>60.2</v>
      </c>
      <c r="F20" s="11">
        <f t="shared" si="0"/>
        <v>36.12</v>
      </c>
      <c r="G20" s="11">
        <v>62.67</v>
      </c>
      <c r="H20" s="11">
        <f t="shared" si="1"/>
        <v>25.068</v>
      </c>
      <c r="I20" s="11">
        <f t="shared" si="2"/>
        <v>61.188</v>
      </c>
      <c r="J20" s="9"/>
      <c r="L20" s="1"/>
    </row>
    <row r="21" spans="5:5">
      <c r="E21"/>
    </row>
  </sheetData>
  <sheetProtection selectLockedCells="1" selectUnlockedCells="1"/>
  <mergeCells count="1">
    <mergeCell ref="A1:J1"/>
  </mergeCells>
  <printOptions horizontalCentered="1"/>
  <pageMargins left="0.0784722222222222" right="0.0784722222222222" top="0.393055555555556" bottom="0.314583333333333" header="0.314583333333333" footer="0.0784722222222222"/>
  <pageSetup paperSize="9" scale="9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海南华图</cp:lastModifiedBy>
  <dcterms:created xsi:type="dcterms:W3CDTF">2015-06-05T18:19:00Z</dcterms:created>
  <dcterms:modified xsi:type="dcterms:W3CDTF">2024-07-12T07:31:24Z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342A1A5B9F7242A6AD1A9578BE22FD40_13</vt:lpwstr>
  </property>
  <property fmtid="{D5CDD505-2E9C-101B-9397-08002B2CF9AE}" pid="3" name="KSOProductBuildVer">
    <vt:lpwstr>2052-12.1.0.16929</vt:lpwstr>
  </property>
</Properties>
</file>