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6201_665ed3cda4a76" sheetId="1" r:id="rId1"/>
  </sheets>
  <definedNames>
    <definedName name="_xlnm._FilterDatabase" localSheetId="0" hidden="1">'6201_665ed3cda4a76'!$A$3:$G$27</definedName>
    <definedName name="_xlnm.Print_Titles" localSheetId="0">'6201_665ed3cda4a76'!$2:$3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<sst xmlns="http://schemas.openxmlformats.org/spreadsheetml/2006/main" count="33" uniqueCount="12">
  <si>
    <t>附件2：</t>
  </si>
  <si>
    <t>海口市秀英区司法局2024年公开招聘工作人员入围面试人员名单</t>
  </si>
  <si>
    <t>序号</t>
  </si>
  <si>
    <t>岗位代码</t>
  </si>
  <si>
    <t>岗位名称</t>
  </si>
  <si>
    <t>姓名</t>
  </si>
  <si>
    <t>准考证号</t>
  </si>
  <si>
    <t>成绩</t>
  </si>
  <si>
    <t>备注</t>
  </si>
  <si>
    <t>法治岗工作人员</t>
  </si>
  <si>
    <t>社区矫正专职社会工作者</t>
  </si>
  <si>
    <t>专职人民调解员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</si>
</sst>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tabSelected="1" view="pageBreakPreview" zoomScaleNormal="100" workbookViewId="0">
      <pane ySplit="3" topLeftCell="A17" activePane="bottomLeft" state="frozen"/>
      <selection/>
      <selection pane="bottomLeft" activeCell="A2" sqref="A2:G2"/>
    </sheetView>
  </sheetViews>
  <sheetFormatPr defaultColWidth="9" defaultRowHeight="13.5" outlineLevelCol="6"/>
  <cols>
    <col min="2" max="2" width="10.8083333333333" customWidth="1"/>
    <col min="3" max="3" width="25.4416666666667" customWidth="1"/>
    <col min="4" max="4" width="10.8166666666667" customWidth="1"/>
    <col min="5" max="5" width="14.7416666666667" customWidth="1"/>
    <col min="6" max="6" width="14.075" customWidth="1"/>
    <col min="7" max="7" width="18.825" customWidth="1"/>
  </cols>
  <sheetData>
    <row r="1" ht="18" customHeight="1" spans="1:1">
      <c r="A1" t="s">
        <v>0</v>
      </c>
    </row>
    <row r="2" ht="32" customHeight="1" spans="1:7">
      <c r="A2" s="1" t="s">
        <v>1</v>
      </c>
      <c r="B2" s="1"/>
      <c r="C2" s="1"/>
      <c r="D2" s="1"/>
      <c r="E2" s="1"/>
      <c r="F2" s="1"/>
      <c r="G2" s="1"/>
    </row>
    <row r="3" ht="27" customHeight="1" spans="1:7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</row>
    <row r="4" ht="30" customHeight="1" spans="1:7">
      <c r="A4" s="3">
        <v>1</v>
      </c>
      <c r="B4" s="3" t="str">
        <f t="shared" ref="B4:B13" si="0">"01"</f>
        <v>01</v>
      </c>
      <c r="C4" s="3" t="s">
        <v>9</v>
      </c>
      <c r="D4" s="3" t="str">
        <f>"王诗杰"</f>
        <v>王诗杰</v>
      </c>
      <c r="E4" s="3" t="str">
        <f>"202406070209"</f>
        <v>202406070209</v>
      </c>
      <c r="F4" s="4">
        <v>64.5</v>
      </c>
      <c r="G4" s="3"/>
    </row>
    <row r="5" ht="30" customHeight="1" spans="1:7">
      <c r="A5" s="3">
        <v>2</v>
      </c>
      <c r="B5" s="3" t="str">
        <f t="shared" si="0"/>
        <v>01</v>
      </c>
      <c r="C5" s="3" t="s">
        <v>9</v>
      </c>
      <c r="D5" s="3" t="str">
        <f>"许菁菁"</f>
        <v>许菁菁</v>
      </c>
      <c r="E5" s="3" t="str">
        <f>"202406070202"</f>
        <v>202406070202</v>
      </c>
      <c r="F5" s="4">
        <v>64</v>
      </c>
      <c r="G5" s="3"/>
    </row>
    <row r="6" ht="30" customHeight="1" spans="1:7">
      <c r="A6" s="3">
        <v>3</v>
      </c>
      <c r="B6" s="3" t="str">
        <f t="shared" si="0"/>
        <v>01</v>
      </c>
      <c r="C6" s="3" t="s">
        <v>9</v>
      </c>
      <c r="D6" s="3" t="str">
        <f>"冯心乔"</f>
        <v>冯心乔</v>
      </c>
      <c r="E6" s="3" t="str">
        <f>"202406070201"</f>
        <v>202406070201</v>
      </c>
      <c r="F6" s="4">
        <v>61.5</v>
      </c>
      <c r="G6" s="3"/>
    </row>
    <row r="7" ht="30" customHeight="1" spans="1:7">
      <c r="A7" s="3">
        <v>4</v>
      </c>
      <c r="B7" s="3" t="str">
        <f t="shared" si="0"/>
        <v>01</v>
      </c>
      <c r="C7" s="3" t="s">
        <v>9</v>
      </c>
      <c r="D7" s="3" t="str">
        <f>"李雨婷"</f>
        <v>李雨婷</v>
      </c>
      <c r="E7" s="3" t="str">
        <f>"202406070205"</f>
        <v>202406070205</v>
      </c>
      <c r="F7" s="4">
        <v>57.5</v>
      </c>
      <c r="G7" s="3"/>
    </row>
    <row r="8" ht="30" customHeight="1" spans="1:7">
      <c r="A8" s="3">
        <v>5</v>
      </c>
      <c r="B8" s="3" t="str">
        <f t="shared" si="0"/>
        <v>01</v>
      </c>
      <c r="C8" s="3" t="s">
        <v>9</v>
      </c>
      <c r="D8" s="3" t="str">
        <f>"王施润"</f>
        <v>王施润</v>
      </c>
      <c r="E8" s="3" t="str">
        <f>"202406070204"</f>
        <v>202406070204</v>
      </c>
      <c r="F8" s="4">
        <v>55.5</v>
      </c>
      <c r="G8" s="3"/>
    </row>
    <row r="9" ht="30" customHeight="1" spans="1:7">
      <c r="A9" s="3">
        <v>6</v>
      </c>
      <c r="B9" s="3" t="str">
        <f t="shared" si="0"/>
        <v>01</v>
      </c>
      <c r="C9" s="3" t="s">
        <v>9</v>
      </c>
      <c r="D9" s="3" t="str">
        <f>"陈洁"</f>
        <v>陈洁</v>
      </c>
      <c r="E9" s="3" t="str">
        <f>"202406070210"</f>
        <v>202406070210</v>
      </c>
      <c r="F9" s="4">
        <v>52.5</v>
      </c>
      <c r="G9" s="3"/>
    </row>
    <row r="10" ht="30" customHeight="1" spans="1:7">
      <c r="A10" s="3">
        <v>7</v>
      </c>
      <c r="B10" s="3" t="str">
        <f>"02"</f>
        <v>02</v>
      </c>
      <c r="C10" s="3" t="s">
        <v>10</v>
      </c>
      <c r="D10" s="3" t="str">
        <f>"谭雪珍"</f>
        <v>谭雪珍</v>
      </c>
      <c r="E10" s="3" t="str">
        <f>"202406070118"</f>
        <v>202406070118</v>
      </c>
      <c r="F10" s="4">
        <v>78</v>
      </c>
      <c r="G10" s="3"/>
    </row>
    <row r="11" ht="30" customHeight="1" spans="1:7">
      <c r="A11" s="3">
        <v>8</v>
      </c>
      <c r="B11" s="3" t="str">
        <f>"02"</f>
        <v>02</v>
      </c>
      <c r="C11" s="3" t="s">
        <v>10</v>
      </c>
      <c r="D11" s="3" t="str">
        <f>"庄娴娴"</f>
        <v>庄娴娴</v>
      </c>
      <c r="E11" s="3" t="str">
        <f>"202406070146"</f>
        <v>202406070146</v>
      </c>
      <c r="F11" s="4">
        <v>77</v>
      </c>
      <c r="G11" s="3"/>
    </row>
    <row r="12" ht="30" customHeight="1" spans="1:7">
      <c r="A12" s="3">
        <v>9</v>
      </c>
      <c r="B12" s="3" t="str">
        <f>"02"</f>
        <v>02</v>
      </c>
      <c r="C12" s="3" t="s">
        <v>10</v>
      </c>
      <c r="D12" s="3" t="str">
        <f>"黄绍兴"</f>
        <v>黄绍兴</v>
      </c>
      <c r="E12" s="3" t="str">
        <f>"202406070182"</f>
        <v>202406070182</v>
      </c>
      <c r="F12" s="4">
        <v>76.5</v>
      </c>
      <c r="G12" s="3"/>
    </row>
    <row r="13" ht="30" customHeight="1" spans="1:7">
      <c r="A13" s="3">
        <v>10</v>
      </c>
      <c r="B13" s="3" t="str">
        <f>"02"</f>
        <v>02</v>
      </c>
      <c r="C13" s="3" t="s">
        <v>10</v>
      </c>
      <c r="D13" s="3" t="str">
        <f>"余虹"</f>
        <v>余虹</v>
      </c>
      <c r="E13" s="3" t="str">
        <f>"202406070112"</f>
        <v>202406070112</v>
      </c>
      <c r="F13" s="4">
        <v>75.5</v>
      </c>
      <c r="G13" s="3"/>
    </row>
    <row r="14" ht="30" customHeight="1" spans="1:7">
      <c r="A14" s="3">
        <v>11</v>
      </c>
      <c r="B14" s="3" t="str">
        <f>"02"</f>
        <v>02</v>
      </c>
      <c r="C14" s="3" t="s">
        <v>10</v>
      </c>
      <c r="D14" s="3" t="str">
        <f>"万磊鑫"</f>
        <v>万磊鑫</v>
      </c>
      <c r="E14" s="3" t="str">
        <f>"202406070164"</f>
        <v>202406070164</v>
      </c>
      <c r="F14" s="4">
        <v>69.5</v>
      </c>
      <c r="G14" s="3"/>
    </row>
    <row r="15" ht="30" customHeight="1" spans="1:7">
      <c r="A15" s="3">
        <v>12</v>
      </c>
      <c r="B15" s="3" t="str">
        <f>"02"</f>
        <v>02</v>
      </c>
      <c r="C15" s="3" t="s">
        <v>10</v>
      </c>
      <c r="D15" s="3" t="str">
        <f>"黄春妮"</f>
        <v>黄春妮</v>
      </c>
      <c r="E15" s="3" t="str">
        <f>"202406070126"</f>
        <v>202406070126</v>
      </c>
      <c r="F15" s="4">
        <v>67.5</v>
      </c>
      <c r="G15" s="3"/>
    </row>
    <row r="16" ht="30" customHeight="1" spans="1:7">
      <c r="A16" s="3">
        <v>13</v>
      </c>
      <c r="B16" s="3" t="str">
        <f t="shared" ref="B16:B33" si="1">"03"</f>
        <v>03</v>
      </c>
      <c r="C16" s="3" t="s">
        <v>11</v>
      </c>
      <c r="D16" s="3" t="str">
        <f>"黄其孝"</f>
        <v>黄其孝</v>
      </c>
      <c r="E16" s="3" t="str">
        <f>"202406070239"</f>
        <v>202406070239</v>
      </c>
      <c r="F16" s="4">
        <v>80</v>
      </c>
      <c r="G16" s="3"/>
    </row>
    <row r="17" ht="30" customHeight="1" spans="1:7">
      <c r="A17" s="3">
        <v>14</v>
      </c>
      <c r="B17" s="3" t="str">
        <f t="shared" si="1"/>
        <v>03</v>
      </c>
      <c r="C17" s="3" t="s">
        <v>11</v>
      </c>
      <c r="D17" s="3" t="str">
        <f>"李春雄"</f>
        <v>李春雄</v>
      </c>
      <c r="E17" s="3" t="str">
        <f>"202406070222"</f>
        <v>202406070222</v>
      </c>
      <c r="F17" s="4">
        <v>79.5</v>
      </c>
      <c r="G17" s="3"/>
    </row>
    <row r="18" ht="30" customHeight="1" spans="1:7">
      <c r="A18" s="3">
        <v>15</v>
      </c>
      <c r="B18" s="3" t="str">
        <f t="shared" si="1"/>
        <v>03</v>
      </c>
      <c r="C18" s="3" t="s">
        <v>11</v>
      </c>
      <c r="D18" s="3" t="str">
        <f>"李乾达"</f>
        <v>李乾达</v>
      </c>
      <c r="E18" s="3" t="str">
        <f>"202406070229"</f>
        <v>202406070229</v>
      </c>
      <c r="F18" s="4">
        <v>79</v>
      </c>
      <c r="G18" s="3"/>
    </row>
    <row r="19" ht="30" customHeight="1" spans="1:7">
      <c r="A19" s="3">
        <v>16</v>
      </c>
      <c r="B19" s="3" t="str">
        <f t="shared" si="1"/>
        <v>03</v>
      </c>
      <c r="C19" s="3" t="s">
        <v>11</v>
      </c>
      <c r="D19" s="3" t="str">
        <f>"李颖"</f>
        <v>李颖</v>
      </c>
      <c r="E19" s="3" t="str">
        <f>"202406070238"</f>
        <v>202406070238</v>
      </c>
      <c r="F19" s="4">
        <v>79</v>
      </c>
      <c r="G19" s="3"/>
    </row>
    <row r="20" ht="30" customHeight="1" spans="1:7">
      <c r="A20" s="3">
        <v>17</v>
      </c>
      <c r="B20" s="3" t="str">
        <f t="shared" si="1"/>
        <v>03</v>
      </c>
      <c r="C20" s="3" t="s">
        <v>11</v>
      </c>
      <c r="D20" s="3" t="str">
        <f>"邱杨杰"</f>
        <v>邱杨杰</v>
      </c>
      <c r="E20" s="3" t="str">
        <f>"202406070214"</f>
        <v>202406070214</v>
      </c>
      <c r="F20" s="4">
        <v>78.5</v>
      </c>
      <c r="G20" s="3"/>
    </row>
    <row r="21" ht="30" customHeight="1" spans="1:7">
      <c r="A21" s="3">
        <v>18</v>
      </c>
      <c r="B21" s="3" t="str">
        <f t="shared" si="1"/>
        <v>03</v>
      </c>
      <c r="C21" s="3" t="s">
        <v>11</v>
      </c>
      <c r="D21" s="3" t="str">
        <f>"张华娟"</f>
        <v>张华娟</v>
      </c>
      <c r="E21" s="3" t="str">
        <f>"202406070223"</f>
        <v>202406070223</v>
      </c>
      <c r="F21" s="4">
        <v>78.5</v>
      </c>
      <c r="G21" s="3"/>
    </row>
    <row r="22" ht="30" customHeight="1" spans="1:7">
      <c r="A22" s="3">
        <v>19</v>
      </c>
      <c r="B22" s="3" t="str">
        <f t="shared" si="1"/>
        <v>03</v>
      </c>
      <c r="C22" s="3" t="s">
        <v>11</v>
      </c>
      <c r="D22" s="3" t="str">
        <f>"符策彬"</f>
        <v>符策彬</v>
      </c>
      <c r="E22" s="3" t="str">
        <f>"202406070234"</f>
        <v>202406070234</v>
      </c>
      <c r="F22" s="4">
        <v>78</v>
      </c>
      <c r="G22" s="3"/>
    </row>
    <row r="23" ht="30" customHeight="1" spans="1:7">
      <c r="A23" s="3">
        <v>20</v>
      </c>
      <c r="B23" s="3" t="str">
        <f t="shared" si="1"/>
        <v>03</v>
      </c>
      <c r="C23" s="3" t="s">
        <v>11</v>
      </c>
      <c r="D23" s="3" t="str">
        <f>"王儒清"</f>
        <v>王儒清</v>
      </c>
      <c r="E23" s="3" t="str">
        <f>"202406070218"</f>
        <v>202406070218</v>
      </c>
      <c r="F23" s="4">
        <v>59</v>
      </c>
      <c r="G23" s="3"/>
    </row>
    <row r="24" ht="30" customHeight="1" spans="1:7">
      <c r="A24" s="3">
        <v>21</v>
      </c>
      <c r="B24" s="3" t="str">
        <f t="shared" si="1"/>
        <v>03</v>
      </c>
      <c r="C24" s="3" t="s">
        <v>11</v>
      </c>
      <c r="D24" s="3" t="str">
        <f>"陈家璇"</f>
        <v>陈家璇</v>
      </c>
      <c r="E24" s="3" t="str">
        <f>"202406070212"</f>
        <v>202406070212</v>
      </c>
      <c r="F24" s="4">
        <v>58</v>
      </c>
      <c r="G24" s="3"/>
    </row>
    <row r="25" ht="30" customHeight="1" spans="1:7">
      <c r="A25" s="3">
        <v>22</v>
      </c>
      <c r="B25" s="3" t="str">
        <f t="shared" si="1"/>
        <v>03</v>
      </c>
      <c r="C25" s="3" t="s">
        <v>11</v>
      </c>
      <c r="D25" s="3" t="str">
        <f>"熊紫瑜"</f>
        <v>熊紫瑜</v>
      </c>
      <c r="E25" s="3" t="str">
        <f>"202406070241"</f>
        <v>202406070241</v>
      </c>
      <c r="F25" s="4">
        <v>52.5</v>
      </c>
      <c r="G25" s="3"/>
    </row>
    <row r="26" ht="30" customHeight="1" spans="1:7">
      <c r="A26" s="3">
        <v>23</v>
      </c>
      <c r="B26" s="3" t="str">
        <f t="shared" si="1"/>
        <v>03</v>
      </c>
      <c r="C26" s="3" t="s">
        <v>11</v>
      </c>
      <c r="D26" s="3" t="str">
        <f>"李金峰"</f>
        <v>李金峰</v>
      </c>
      <c r="E26" s="3" t="str">
        <f>"202406070220"</f>
        <v>202406070220</v>
      </c>
      <c r="F26" s="4">
        <v>50.9</v>
      </c>
      <c r="G26" s="3"/>
    </row>
    <row r="27" ht="30" customHeight="1" spans="1:7">
      <c r="A27" s="3">
        <v>24</v>
      </c>
      <c r="B27" s="3" t="str">
        <f t="shared" si="1"/>
        <v>03</v>
      </c>
      <c r="C27" s="3" t="s">
        <v>11</v>
      </c>
      <c r="D27" s="3" t="str">
        <f>"罗峥"</f>
        <v>罗峥</v>
      </c>
      <c r="E27" s="3" t="str">
        <f>"202406070217"</f>
        <v>202406070217</v>
      </c>
      <c r="F27" s="4">
        <v>49.5</v>
      </c>
      <c r="G27" s="3"/>
    </row>
  </sheetData>
  <sortState ref="A3:J158">
    <sortCondition ref="B3:B158"/>
    <sortCondition ref="F3:F158" descending="1"/>
  </sortState>
  <mergeCells count="1">
    <mergeCell ref="A2:G2"/>
  </mergeCells>
  <pageMargins left="0.314583333333333" right="0.275" top="0.314583333333333" bottom="0.354166666666667" header="0.5" footer="0.0388888888888889"/>
  <pageSetup paperSize="9" scale="96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6201_665ed3cda4a76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考务部</cp:lastModifiedBy>
  <dcterms:created xsi:type="dcterms:W3CDTF">2024-06-04T08:44:00Z</dcterms:created>
  <dcterms:modified xsi:type="dcterms:W3CDTF">2024-06-14T08:17:56Z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9A27FA67FCDF4F87B7B004D9128C5DC7_13</vt:lpwstr>
  </property>
  <property fmtid="{D5CDD505-2E9C-101B-9397-08002B2CF9AE}" pid="3" name="KSOProductBuildVer">
    <vt:lpwstr>2052-12.1.0.17133</vt:lpwstr>
  </property>
</Properties>
</file>