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<sst xmlns="http://schemas.openxmlformats.org/spreadsheetml/2006/main" count="107" uniqueCount="12">
  <si>
    <t>附件2：</t>
  </si>
  <si>
    <t>琼中黎族苗族自治县公安局
2024年公开招聘警务辅助人员入围体能测评人员分组情况表</t>
  </si>
  <si>
    <t>序号</t>
  </si>
  <si>
    <t>报考岗位</t>
  </si>
  <si>
    <t>姓名</t>
  </si>
  <si>
    <t>准考证号</t>
  </si>
  <si>
    <t>人员分组</t>
  </si>
  <si>
    <t>备注</t>
  </si>
  <si>
    <t>警务辅助岗位</t>
  </si>
  <si>
    <t>女子第1组</t>
  </si>
  <si>
    <t>具体地点详见体能测评准考证</t>
  </si>
  <si>
    <t>女子第2组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</si>
</sst>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zoomScale="115" zoomScaleNormal="115" zoomScaleSheetLayoutView="60" workbookViewId="0">
      <pane ySplit="3" topLeftCell="A4" activePane="bottomLeft" state="frozen"/>
      <selection/>
      <selection pane="bottomLeft" activeCell="J14" sqref="J14"/>
    </sheetView>
  </sheetViews>
  <sheetFormatPr defaultColWidth="9" defaultRowHeight="13.5" outlineLevelCol="5"/>
  <cols>
    <col min="2" max="2" width="17.875" customWidth="1"/>
    <col min="3" max="3" width="11.1916666666667" customWidth="1"/>
    <col min="4" max="4" width="16.95" customWidth="1"/>
    <col min="5" max="5" width="17.2833333333333" customWidth="1"/>
    <col min="6" max="6" width="27.5" customWidth="1"/>
  </cols>
  <sheetData>
    <row r="1" spans="1:1">
      <c r="A1" t="s">
        <v>0</v>
      </c>
    </row>
    <row r="2" ht="50" customHeight="1" spans="1:6">
      <c r="A2" s="1" t="s">
        <v>1</v>
      </c>
      <c r="B2" s="1"/>
      <c r="C2" s="1"/>
      <c r="D2" s="1"/>
      <c r="E2" s="1"/>
      <c r="F2" s="1"/>
    </row>
    <row r="3" ht="22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22" customHeight="1" spans="1:6">
      <c r="A4" s="2">
        <v>1</v>
      </c>
      <c r="B4" s="2" t="s">
        <v>8</v>
      </c>
      <c r="C4" s="2" t="str">
        <f>"林冰"</f>
        <v>林冰</v>
      </c>
      <c r="D4" s="2" t="str">
        <f>"202405190614"</f>
        <v>202405190614</v>
      </c>
      <c r="E4" s="2" t="s">
        <v>9</v>
      </c>
      <c r="F4" s="2" t="s">
        <v>10</v>
      </c>
    </row>
    <row r="5" customFormat="1" ht="22" customHeight="1" spans="1:6">
      <c r="A5" s="2">
        <v>2</v>
      </c>
      <c r="B5" s="2" t="s">
        <v>8</v>
      </c>
      <c r="C5" s="2" t="str">
        <f>"刘文娟"</f>
        <v>刘文娟</v>
      </c>
      <c r="D5" s="2" t="str">
        <f>"202405190328"</f>
        <v>202405190328</v>
      </c>
      <c r="E5" s="2" t="s">
        <v>9</v>
      </c>
      <c r="F5" s="2" t="s">
        <v>10</v>
      </c>
    </row>
    <row r="6" ht="22" customHeight="1" spans="1:6">
      <c r="A6" s="2">
        <v>3</v>
      </c>
      <c r="B6" s="2" t="s">
        <v>8</v>
      </c>
      <c r="C6" s="2" t="str">
        <f>"潘芳芳"</f>
        <v>潘芳芳</v>
      </c>
      <c r="D6" s="2" t="str">
        <f>"202405190129"</f>
        <v>202405190129</v>
      </c>
      <c r="E6" s="2" t="s">
        <v>11</v>
      </c>
      <c r="F6" s="2" t="s">
        <v>10</v>
      </c>
    </row>
    <row r="7" ht="22" customHeight="1" spans="1:6">
      <c r="A7" s="2">
        <v>4</v>
      </c>
      <c r="B7" s="2" t="s">
        <v>8</v>
      </c>
      <c r="C7" s="2" t="str">
        <f>"王国容"</f>
        <v>王国容</v>
      </c>
      <c r="D7" s="2" t="str">
        <f>"202405190105"</f>
        <v>202405190105</v>
      </c>
      <c r="E7" s="2" t="s">
        <v>11</v>
      </c>
      <c r="F7" s="2" t="s">
        <v>10</v>
      </c>
    </row>
    <row r="8" ht="22" customHeight="1" spans="1:6">
      <c r="A8" s="2">
        <v>5</v>
      </c>
      <c r="B8" s="2" t="s">
        <v>8</v>
      </c>
      <c r="C8" s="2" t="str">
        <f>"李柒夏"</f>
        <v>李柒夏</v>
      </c>
      <c r="D8" s="2" t="str">
        <f>"202405190107"</f>
        <v>202405190107</v>
      </c>
      <c r="E8" s="2" t="s">
        <v>11</v>
      </c>
      <c r="F8" s="2" t="s">
        <v>10</v>
      </c>
    </row>
    <row r="9" ht="22" customHeight="1" spans="1:6">
      <c r="A9" s="2">
        <v>6</v>
      </c>
      <c r="B9" s="2" t="s">
        <v>8</v>
      </c>
      <c r="C9" s="2" t="str">
        <f>"刘丽娜"</f>
        <v>刘丽娜</v>
      </c>
      <c r="D9" s="2" t="str">
        <f>"202405190825"</f>
        <v>202405190825</v>
      </c>
      <c r="E9" s="2" t="s">
        <v>11</v>
      </c>
      <c r="F9" s="2" t="s">
        <v>10</v>
      </c>
    </row>
    <row r="10" ht="22" customHeight="1" spans="1:6">
      <c r="A10" s="2">
        <v>7</v>
      </c>
      <c r="B10" s="2" t="s">
        <v>8</v>
      </c>
      <c r="C10" s="2" t="str">
        <f>"张瀛文"</f>
        <v>张瀛文</v>
      </c>
      <c r="D10" s="2" t="str">
        <f>"202405190113"</f>
        <v>202405190113</v>
      </c>
      <c r="E10" s="2" t="s">
        <v>11</v>
      </c>
      <c r="F10" s="2" t="s">
        <v>10</v>
      </c>
    </row>
    <row r="11" ht="22" customHeight="1" spans="1:6">
      <c r="A11" s="2">
        <v>8</v>
      </c>
      <c r="B11" s="2" t="s">
        <v>8</v>
      </c>
      <c r="C11" s="2" t="str">
        <f>"蔡丽婷"</f>
        <v>蔡丽婷</v>
      </c>
      <c r="D11" s="2" t="str">
        <f>"202405190206"</f>
        <v>202405190206</v>
      </c>
      <c r="E11" s="2" t="s">
        <v>11</v>
      </c>
      <c r="F11" s="2" t="s">
        <v>10</v>
      </c>
    </row>
    <row r="12" ht="22" customHeight="1" spans="1:6">
      <c r="A12" s="2">
        <v>9</v>
      </c>
      <c r="B12" s="2" t="s">
        <v>8</v>
      </c>
      <c r="C12" s="2" t="str">
        <f>"邢桂花"</f>
        <v>邢桂花</v>
      </c>
      <c r="D12" s="2" t="str">
        <f>"202405190602"</f>
        <v>202405190602</v>
      </c>
      <c r="E12" s="2" t="s">
        <v>11</v>
      </c>
      <c r="F12" s="2" t="s">
        <v>10</v>
      </c>
    </row>
    <row r="13" ht="22" customHeight="1" spans="1:6">
      <c r="A13" s="2">
        <v>10</v>
      </c>
      <c r="B13" s="2" t="s">
        <v>8</v>
      </c>
      <c r="C13" s="2" t="str">
        <f>"薛晓亚"</f>
        <v>薛晓亚</v>
      </c>
      <c r="D13" s="2" t="str">
        <f>"202405190316"</f>
        <v>202405190316</v>
      </c>
      <c r="E13" s="2" t="s">
        <v>11</v>
      </c>
      <c r="F13" s="2" t="s">
        <v>10</v>
      </c>
    </row>
    <row r="14" ht="22" customHeight="1" spans="1:6">
      <c r="A14" s="2">
        <v>11</v>
      </c>
      <c r="B14" s="2" t="s">
        <v>8</v>
      </c>
      <c r="C14" s="2" t="str">
        <f>"骆美明"</f>
        <v>骆美明</v>
      </c>
      <c r="D14" s="2" t="str">
        <f>"202405190422"</f>
        <v>202405190422</v>
      </c>
      <c r="E14" s="2" t="s">
        <v>11</v>
      </c>
      <c r="F14" s="2" t="s">
        <v>10</v>
      </c>
    </row>
    <row r="15" ht="22" customHeight="1" spans="1:6">
      <c r="A15" s="2">
        <v>12</v>
      </c>
      <c r="B15" s="2" t="s">
        <v>8</v>
      </c>
      <c r="C15" s="2" t="str">
        <f>"黄彩红"</f>
        <v>黄彩红</v>
      </c>
      <c r="D15" s="2" t="str">
        <f>"202405190114"</f>
        <v>202405190114</v>
      </c>
      <c r="E15" s="2" t="s">
        <v>11</v>
      </c>
      <c r="F15" s="2" t="s">
        <v>10</v>
      </c>
    </row>
    <row r="16" ht="22" customHeight="1" spans="1:6">
      <c r="A16" s="2">
        <v>13</v>
      </c>
      <c r="B16" s="2" t="s">
        <v>8</v>
      </c>
      <c r="C16" s="2" t="str">
        <f>"吴桂兰"</f>
        <v>吴桂兰</v>
      </c>
      <c r="D16" s="2" t="str">
        <f>"202405190621"</f>
        <v>202405190621</v>
      </c>
      <c r="E16" s="2" t="s">
        <v>11</v>
      </c>
      <c r="F16" s="2" t="s">
        <v>10</v>
      </c>
    </row>
    <row r="17" ht="22" customHeight="1" spans="1:6">
      <c r="A17" s="2">
        <v>14</v>
      </c>
      <c r="B17" s="2" t="s">
        <v>8</v>
      </c>
      <c r="C17" s="2" t="str">
        <f>"黄淑钰"</f>
        <v>黄淑钰</v>
      </c>
      <c r="D17" s="2" t="str">
        <f>"202405190423"</f>
        <v>202405190423</v>
      </c>
      <c r="E17" s="2" t="s">
        <v>11</v>
      </c>
      <c r="F17" s="2" t="s">
        <v>10</v>
      </c>
    </row>
    <row r="18" ht="22" customHeight="1" spans="1:6">
      <c r="A18" s="2">
        <v>15</v>
      </c>
      <c r="B18" s="2" t="s">
        <v>8</v>
      </c>
      <c r="C18" s="2" t="str">
        <f>"邓菁翠"</f>
        <v>邓菁翠</v>
      </c>
      <c r="D18" s="2" t="str">
        <f>"202405190830"</f>
        <v>202405190830</v>
      </c>
      <c r="E18" s="2" t="s">
        <v>11</v>
      </c>
      <c r="F18" s="2" t="s">
        <v>10</v>
      </c>
    </row>
    <row r="19" ht="22" customHeight="1" spans="1:6">
      <c r="A19" s="2">
        <v>16</v>
      </c>
      <c r="B19" s="2" t="s">
        <v>8</v>
      </c>
      <c r="C19" s="2" t="str">
        <f>"廖顺淇"</f>
        <v>廖顺淇</v>
      </c>
      <c r="D19" s="2" t="str">
        <f>"202405190227"</f>
        <v>202405190227</v>
      </c>
      <c r="E19" s="2" t="s">
        <v>11</v>
      </c>
      <c r="F19" s="2" t="s">
        <v>10</v>
      </c>
    </row>
    <row r="20" ht="22" customHeight="1" spans="1:6">
      <c r="A20" s="2">
        <v>17</v>
      </c>
      <c r="B20" s="2" t="s">
        <v>8</v>
      </c>
      <c r="C20" s="2" t="str">
        <f>"邱月琳"</f>
        <v>邱月琳</v>
      </c>
      <c r="D20" s="2" t="str">
        <f>"202405190425"</f>
        <v>202405190425</v>
      </c>
      <c r="E20" s="2" t="s">
        <v>11</v>
      </c>
      <c r="F20" s="2" t="s">
        <v>10</v>
      </c>
    </row>
    <row r="21" ht="22" customHeight="1" spans="1:6">
      <c r="A21" s="2">
        <v>18</v>
      </c>
      <c r="B21" s="2" t="s">
        <v>8</v>
      </c>
      <c r="C21" s="2" t="str">
        <f>"黎柳妹"</f>
        <v>黎柳妹</v>
      </c>
      <c r="D21" s="2" t="str">
        <f>"202405190116"</f>
        <v>202405190116</v>
      </c>
      <c r="E21" s="2" t="s">
        <v>11</v>
      </c>
      <c r="F21" s="2" t="s">
        <v>10</v>
      </c>
    </row>
    <row r="22" ht="22" customHeight="1" spans="1:6">
      <c r="A22" s="2">
        <v>19</v>
      </c>
      <c r="B22" s="2" t="s">
        <v>8</v>
      </c>
      <c r="C22" s="2" t="str">
        <f>"钟睿煜"</f>
        <v>钟睿煜</v>
      </c>
      <c r="D22" s="2" t="str">
        <f>"202405190507"</f>
        <v>202405190507</v>
      </c>
      <c r="E22" s="2" t="s">
        <v>11</v>
      </c>
      <c r="F22" s="2" t="s">
        <v>10</v>
      </c>
    </row>
    <row r="23" ht="22" customHeight="1" spans="1:6">
      <c r="A23" s="2">
        <v>20</v>
      </c>
      <c r="B23" s="2" t="s">
        <v>8</v>
      </c>
      <c r="C23" s="2" t="str">
        <f>"孙亚婷"</f>
        <v>孙亚婷</v>
      </c>
      <c r="D23" s="2" t="str">
        <f>"202405190315"</f>
        <v>202405190315</v>
      </c>
      <c r="E23" s="2" t="s">
        <v>11</v>
      </c>
      <c r="F23" s="2" t="s">
        <v>10</v>
      </c>
    </row>
    <row r="24" ht="22" customHeight="1" spans="1:6">
      <c r="A24" s="2">
        <v>21</v>
      </c>
      <c r="B24" s="2" t="s">
        <v>8</v>
      </c>
      <c r="C24" s="2" t="str">
        <f>"曾林英"</f>
        <v>曾林英</v>
      </c>
      <c r="D24" s="2" t="str">
        <f>"202405190914"</f>
        <v>202405190914</v>
      </c>
      <c r="E24" s="2" t="s">
        <v>11</v>
      </c>
      <c r="F24" s="2" t="s">
        <v>10</v>
      </c>
    </row>
    <row r="25" ht="22" customHeight="1" spans="1:6">
      <c r="A25" s="2">
        <v>22</v>
      </c>
      <c r="B25" s="2" t="s">
        <v>8</v>
      </c>
      <c r="C25" s="2" t="str">
        <f>"刘学曼"</f>
        <v>刘学曼</v>
      </c>
      <c r="D25" s="2" t="str">
        <f>"202405190319"</f>
        <v>202405190319</v>
      </c>
      <c r="E25" s="2" t="s">
        <v>11</v>
      </c>
      <c r="F25" s="2" t="s">
        <v>10</v>
      </c>
    </row>
    <row r="26" ht="22" customHeight="1" spans="1:6">
      <c r="A26" s="2">
        <v>23</v>
      </c>
      <c r="B26" s="2" t="s">
        <v>8</v>
      </c>
      <c r="C26" s="2" t="str">
        <f>"林盈"</f>
        <v>林盈</v>
      </c>
      <c r="D26" s="2" t="str">
        <f>"202405190610"</f>
        <v>202405190610</v>
      </c>
      <c r="E26" s="2" t="s">
        <v>11</v>
      </c>
      <c r="F26" s="2" t="s">
        <v>10</v>
      </c>
    </row>
    <row r="27" ht="22" customHeight="1" spans="1:6">
      <c r="A27" s="2">
        <v>24</v>
      </c>
      <c r="B27" s="2" t="s">
        <v>8</v>
      </c>
      <c r="C27" s="2" t="str">
        <f>"陈敏"</f>
        <v>陈敏</v>
      </c>
      <c r="D27" s="2" t="str">
        <f>"202405190901"</f>
        <v>202405190901</v>
      </c>
      <c r="E27" s="2" t="s">
        <v>11</v>
      </c>
      <c r="F27" s="2" t="s">
        <v>10</v>
      </c>
    </row>
    <row r="28" ht="22" customHeight="1" spans="1:6">
      <c r="A28" s="2">
        <v>25</v>
      </c>
      <c r="B28" s="2" t="s">
        <v>8</v>
      </c>
      <c r="C28" s="2" t="str">
        <f>"王燕秋"</f>
        <v>王燕秋</v>
      </c>
      <c r="D28" s="2" t="str">
        <f>"202405190913"</f>
        <v>202405190913</v>
      </c>
      <c r="E28" s="2" t="s">
        <v>11</v>
      </c>
      <c r="F28" s="2" t="s">
        <v>10</v>
      </c>
    </row>
    <row r="29" ht="22" customHeight="1" spans="1:6">
      <c r="A29" s="2">
        <v>26</v>
      </c>
      <c r="B29" s="2" t="s">
        <v>8</v>
      </c>
      <c r="C29" s="2" t="str">
        <f>"刘珊珊"</f>
        <v>刘珊珊</v>
      </c>
      <c r="D29" s="2" t="str">
        <f>"202405190211"</f>
        <v>202405190211</v>
      </c>
      <c r="E29" s="2" t="s">
        <v>11</v>
      </c>
      <c r="F29" s="2" t="s">
        <v>10</v>
      </c>
    </row>
    <row r="30" ht="22" customHeight="1" spans="1:6">
      <c r="A30" s="2">
        <v>27</v>
      </c>
      <c r="B30" s="2" t="s">
        <v>8</v>
      </c>
      <c r="C30" s="2" t="str">
        <f>"杨翠银"</f>
        <v>杨翠银</v>
      </c>
      <c r="D30" s="2" t="str">
        <f>"202405190219"</f>
        <v>202405190219</v>
      </c>
      <c r="E30" s="2" t="s">
        <v>11</v>
      </c>
      <c r="F30" s="2" t="s">
        <v>10</v>
      </c>
    </row>
    <row r="31" ht="22" customHeight="1" spans="1:6">
      <c r="A31" s="2">
        <v>28</v>
      </c>
      <c r="B31" s="2" t="s">
        <v>8</v>
      </c>
      <c r="C31" s="2" t="str">
        <f>"王妙丹"</f>
        <v>王妙丹</v>
      </c>
      <c r="D31" s="2" t="str">
        <f>"202405190301"</f>
        <v>202405190301</v>
      </c>
      <c r="E31" s="2" t="s">
        <v>11</v>
      </c>
      <c r="F31" s="2" t="s">
        <v>10</v>
      </c>
    </row>
    <row r="32" ht="22" customHeight="1" spans="1:6">
      <c r="A32" s="2">
        <v>29</v>
      </c>
      <c r="B32" s="2" t="s">
        <v>8</v>
      </c>
      <c r="C32" s="2" t="str">
        <f>"庞慧"</f>
        <v>庞慧</v>
      </c>
      <c r="D32" s="2" t="str">
        <f>"202405190302"</f>
        <v>202405190302</v>
      </c>
      <c r="E32" s="2" t="s">
        <v>11</v>
      </c>
      <c r="F32" s="2" t="s">
        <v>10</v>
      </c>
    </row>
    <row r="33" ht="22" customHeight="1" spans="1:6">
      <c r="A33" s="2">
        <v>30</v>
      </c>
      <c r="B33" s="2" t="s">
        <v>8</v>
      </c>
      <c r="C33" s="2" t="str">
        <f>"王丽霞"</f>
        <v>王丽霞</v>
      </c>
      <c r="D33" s="2" t="str">
        <f>"202405190607"</f>
        <v>202405190607</v>
      </c>
      <c r="E33" s="2" t="s">
        <v>11</v>
      </c>
      <c r="F33" s="2" t="s">
        <v>10</v>
      </c>
    </row>
    <row r="34" customFormat="1" ht="22" customHeight="1" spans="1:6">
      <c r="A34" s="2">
        <v>31</v>
      </c>
      <c r="B34" s="2" t="s">
        <v>8</v>
      </c>
      <c r="C34" s="2" t="str">
        <f>"吴乾倩"</f>
        <v>吴乾倩</v>
      </c>
      <c r="D34" s="2" t="str">
        <f>"202405190705"</f>
        <v>202405190705</v>
      </c>
      <c r="E34" s="2" t="s">
        <v>11</v>
      </c>
      <c r="F34" s="2" t="s">
        <v>10</v>
      </c>
    </row>
    <row r="35" customFormat="1" ht="22" customHeight="1" spans="1:6">
      <c r="A35" s="2">
        <v>32</v>
      </c>
      <c r="B35" s="2" t="s">
        <v>8</v>
      </c>
      <c r="C35" s="2" t="str">
        <f>"陈丽凤"</f>
        <v>陈丽凤</v>
      </c>
      <c r="D35" s="2" t="str">
        <f>"202405190726"</f>
        <v>202405190726</v>
      </c>
      <c r="E35" s="2" t="s">
        <v>11</v>
      </c>
      <c r="F35" s="2" t="s">
        <v>10</v>
      </c>
    </row>
    <row r="36" customFormat="1" ht="22" customHeight="1" spans="1:6">
      <c r="A36" s="2">
        <v>33</v>
      </c>
      <c r="B36" s="2" t="s">
        <v>8</v>
      </c>
      <c r="C36" s="2" t="str">
        <f>"李璐璐"</f>
        <v>李璐璐</v>
      </c>
      <c r="D36" s="2" t="str">
        <f>"202405190921"</f>
        <v>202405190921</v>
      </c>
      <c r="E36" s="2" t="s">
        <v>11</v>
      </c>
      <c r="F36" s="2" t="s">
        <v>10</v>
      </c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考务部</cp:lastModifiedBy>
  <dcterms:created xsi:type="dcterms:W3CDTF">2024-05-16T13:35:00Z</dcterms:created>
  <dcterms:modified xsi:type="dcterms:W3CDTF">2024-05-21T09:45:23Z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37BFB254ECCF4650BE30162BC456E898_13</vt:lpwstr>
  </property>
  <property fmtid="{D5CDD505-2E9C-101B-9397-08002B2CF9AE}" pid="3" name="KSOProductBuildVer">
    <vt:lpwstr>2052-12.1.0.16729</vt:lpwstr>
  </property>
</Properties>
</file>