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1"/>
  </bookViews>
  <sheets>
    <sheet name="录入" sheetId="1" r:id="rId1"/>
    <sheet name="总成绩" sheetId="2" r:id="rId2"/>
  </sheets>
  <definedNames>
    <definedName name="_xlnm.Print_Titles" localSheetId="0">'录入'!$3:$4</definedName>
    <definedName name="_xlnm.Print_Titles" localSheetId="1">'总成绩'!$1:$3</definedName>
    <definedName name="_xlnm._FilterDatabase" localSheetId="1" hidden="1">'总成绩'!$A$2:$D$16</definedName>
  </definedNames>
  <calcPr fullCalcOnLoad="1"/>
</workbook>
</file>

<file path=xl/sharedStrings.xml><?xml version="1.0" encoding="utf-8"?>
<sst xmlns="http://schemas.openxmlformats.org/spreadsheetml/2006/main" count="563" uniqueCount="172">
  <si>
    <t>2024年急诊儿科专场招聘护理人员面试名单</t>
  </si>
  <si>
    <t>面试考官：</t>
  </si>
  <si>
    <t>面试时间： 2024年5月6日</t>
  </si>
  <si>
    <t>序号</t>
  </si>
  <si>
    <t>排名</t>
  </si>
  <si>
    <t>总分</t>
  </si>
  <si>
    <t>笔试分数</t>
  </si>
  <si>
    <t xml:space="preserve"> 面试分数</t>
  </si>
  <si>
    <t>曾</t>
  </si>
  <si>
    <t>朱</t>
  </si>
  <si>
    <t>颜</t>
  </si>
  <si>
    <t>潘</t>
  </si>
  <si>
    <t>张</t>
  </si>
  <si>
    <t>报考岗位
名称</t>
  </si>
  <si>
    <t>姓名</t>
  </si>
  <si>
    <t>性别</t>
  </si>
  <si>
    <t>年龄</t>
  </si>
  <si>
    <t>民族</t>
  </si>
  <si>
    <t>籍贯</t>
  </si>
  <si>
    <t>政治
面貌</t>
  </si>
  <si>
    <t>职称</t>
  </si>
  <si>
    <t>第一学历</t>
  </si>
  <si>
    <t>最高学历</t>
  </si>
  <si>
    <t>现工作单位</t>
  </si>
  <si>
    <t>学历</t>
  </si>
  <si>
    <t>专业</t>
  </si>
  <si>
    <t>毕业院校</t>
  </si>
  <si>
    <t>毕业时间</t>
  </si>
  <si>
    <t>学位</t>
  </si>
  <si>
    <t>急诊科护士</t>
  </si>
  <si>
    <t>覃雪娜</t>
  </si>
  <si>
    <t>女</t>
  </si>
  <si>
    <t>汉</t>
  </si>
  <si>
    <t>海南琼海</t>
  </si>
  <si>
    <t>共青团员</t>
  </si>
  <si>
    <t>护士</t>
  </si>
  <si>
    <t>大专</t>
  </si>
  <si>
    <t>护理</t>
  </si>
  <si>
    <t>海南医学院</t>
  </si>
  <si>
    <t>2023.06</t>
  </si>
  <si>
    <t>海南医学院第一附属医院乐城医院</t>
  </si>
  <si>
    <t>潘虹羽</t>
  </si>
  <si>
    <t>黎</t>
  </si>
  <si>
    <t>广东新丰</t>
  </si>
  <si>
    <t>中专</t>
  </si>
  <si>
    <t>海南省第三卫生学校</t>
  </si>
  <si>
    <t>2022.06</t>
  </si>
  <si>
    <t>护理学</t>
  </si>
  <si>
    <t>2024.06</t>
  </si>
  <si>
    <t>无</t>
  </si>
  <si>
    <t>莫慈</t>
  </si>
  <si>
    <t>广东信宜</t>
  </si>
  <si>
    <t>护理师</t>
  </si>
  <si>
    <t>本科</t>
  </si>
  <si>
    <t>学士</t>
  </si>
  <si>
    <t>江汉族大学文理学院</t>
  </si>
  <si>
    <t>三亚市中医院</t>
  </si>
  <si>
    <t>王仙桃</t>
  </si>
  <si>
    <t>海南儋州</t>
  </si>
  <si>
    <t>儋州市卫生学校</t>
  </si>
  <si>
    <t>海南科技职业大学</t>
  </si>
  <si>
    <t>三亚市人民医院</t>
  </si>
  <si>
    <t>陈瑞璋</t>
  </si>
  <si>
    <t>男</t>
  </si>
  <si>
    <t>群众</t>
  </si>
  <si>
    <t>2023.07</t>
  </si>
  <si>
    <t>韦翠婷</t>
  </si>
  <si>
    <t>海南乐东</t>
  </si>
  <si>
    <t>天津医学高等专科学校</t>
  </si>
  <si>
    <t>缺考</t>
  </si>
  <si>
    <t>胡叶香</t>
  </si>
  <si>
    <t>海南三亚</t>
  </si>
  <si>
    <t>南昌理工学院</t>
  </si>
  <si>
    <t>2022.07</t>
  </si>
  <si>
    <t>郑远玲</t>
  </si>
  <si>
    <t>山东协和学院</t>
  </si>
  <si>
    <t>海南省中医院</t>
  </si>
  <si>
    <t>郑逍</t>
  </si>
  <si>
    <t>益阳医学高等专科学校</t>
  </si>
  <si>
    <t>2020.06</t>
  </si>
  <si>
    <t>汕头大学</t>
  </si>
  <si>
    <t>2026.01</t>
  </si>
  <si>
    <t>陈嘉欣</t>
  </si>
  <si>
    <t>海南省卫生学校</t>
  </si>
  <si>
    <t>湖南医药学院</t>
  </si>
  <si>
    <t>三亚中心医院</t>
  </si>
  <si>
    <t>程沙迪</t>
  </si>
  <si>
    <t>贵州平塘</t>
  </si>
  <si>
    <t>贵州中医药大学
时珍学院</t>
  </si>
  <si>
    <t>陈泽迈</t>
  </si>
  <si>
    <t>海南省第二卫生学校</t>
  </si>
  <si>
    <t>2018.06</t>
  </si>
  <si>
    <t>海口市中山南路社区卫生服务中心</t>
  </si>
  <si>
    <t>何启超</t>
  </si>
  <si>
    <t>淮南联合大学</t>
  </si>
  <si>
    <t>邢青清</t>
  </si>
  <si>
    <t>林日暖</t>
  </si>
  <si>
    <t>郑州工业应用技术学院</t>
  </si>
  <si>
    <t>待业</t>
  </si>
  <si>
    <t>吴钟芬</t>
  </si>
  <si>
    <t>长沙民政职业技术学院</t>
  </si>
  <si>
    <t>2019.06</t>
  </si>
  <si>
    <t>三亚市妇幼保健院</t>
  </si>
  <si>
    <t>魏丹</t>
  </si>
  <si>
    <t>四川宣汉</t>
  </si>
  <si>
    <t>海口市农垦卫生学校</t>
  </si>
  <si>
    <t>吴光阳</t>
  </si>
  <si>
    <t>上海交通大学医学院附属上海儿童医学中心海南医院</t>
  </si>
  <si>
    <t>欧秋莹</t>
  </si>
  <si>
    <t>王玉芳</t>
  </si>
  <si>
    <t>荆州职业技术学院</t>
  </si>
  <si>
    <t>黄海君</t>
  </si>
  <si>
    <t>海南海口</t>
  </si>
  <si>
    <t>海南省健康职业学院</t>
  </si>
  <si>
    <t>牙邦口腔</t>
  </si>
  <si>
    <t>符志歌</t>
  </si>
  <si>
    <t>海南东方</t>
  </si>
  <si>
    <t>韩玉珠</t>
  </si>
  <si>
    <t>海南文昌</t>
  </si>
  <si>
    <t>广西医科大学</t>
  </si>
  <si>
    <t>2023.01</t>
  </si>
  <si>
    <t>曾妮</t>
  </si>
  <si>
    <t>海口市龙华区滨涯社区卫生服务站</t>
  </si>
  <si>
    <t>儿科护士</t>
  </si>
  <si>
    <t>陈土苗</t>
  </si>
  <si>
    <t>宜春职业技术学院</t>
  </si>
  <si>
    <t>邢维茜</t>
  </si>
  <si>
    <t>孙德香</t>
  </si>
  <si>
    <t>助产</t>
  </si>
  <si>
    <t>泉州医学高等专科学校</t>
  </si>
  <si>
    <t>2021.06</t>
  </si>
  <si>
    <t>容蓉</t>
  </si>
  <si>
    <t>中共党员</t>
  </si>
  <si>
    <t>湘潭医卫职业技术学院</t>
  </si>
  <si>
    <t>李美玲</t>
  </si>
  <si>
    <t>2014.06</t>
  </si>
  <si>
    <t>长江大学</t>
  </si>
  <si>
    <t>2021.07</t>
  </si>
  <si>
    <t>周笑笑</t>
  </si>
  <si>
    <t>海南省卫生健康职业学院</t>
  </si>
  <si>
    <t>林惠</t>
  </si>
  <si>
    <t>2022.12</t>
  </si>
  <si>
    <t>海口市妇幼保健院</t>
  </si>
  <si>
    <t>吴开丽</t>
  </si>
  <si>
    <t>长沙医学院</t>
  </si>
  <si>
    <t>罗培</t>
  </si>
  <si>
    <t>钟鹏华</t>
  </si>
  <si>
    <t>四川中医药高等专科学校</t>
  </si>
  <si>
    <t>2019.05</t>
  </si>
  <si>
    <t>陈燕燕</t>
  </si>
  <si>
    <t>渭南职业技术学院</t>
  </si>
  <si>
    <t>倪俊芳</t>
  </si>
  <si>
    <t>荆楚理工学院</t>
  </si>
  <si>
    <t>陈婷</t>
  </si>
  <si>
    <t>湖北中医药高等专科学校</t>
  </si>
  <si>
    <t>成绩计算方式为:去掉一个最高分和一个最低分后,将其余考官的终评合计分相加之和,再除以其余考官数(即:考生的最后得分=其余考官的终评合计总分÷其余考官数),计算出考生的最后得分</t>
  </si>
  <si>
    <t>2024年急诊儿科专场招聘公开招聘护理岗位入围体检人员名单</t>
  </si>
  <si>
    <t>身份证号</t>
  </si>
  <si>
    <t>备注</t>
  </si>
  <si>
    <t>460002200110******</t>
  </si>
  <si>
    <t>460003200402******</t>
  </si>
  <si>
    <t>469027200006******</t>
  </si>
  <si>
    <t>460003200105******</t>
  </si>
  <si>
    <t>460033199608******</t>
  </si>
  <si>
    <t>460033200110******</t>
  </si>
  <si>
    <t>460033199909******</t>
  </si>
  <si>
    <t>460033200011******</t>
  </si>
  <si>
    <t>469027200103******</t>
  </si>
  <si>
    <t>460033200112******</t>
  </si>
  <si>
    <t>460033199908******</t>
  </si>
  <si>
    <t>460033200008******</t>
  </si>
  <si>
    <t>460003199408******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</si>
</sst>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Calibri"/>
      <family val="0"/>
    </font>
    <font>
      <sz val="16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176" fontId="50" fillId="0" borderId="9" xfId="0" applyNumberFormat="1" applyFont="1" applyBorder="1" applyAlignment="1">
      <alignment horizontal="center" vertical="center"/>
    </xf>
    <xf numFmtId="0" fontId="50" fillId="1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="80" zoomScaleNormal="80" workbookViewId="0" topLeftCell="A1">
      <pane ySplit="4" topLeftCell="A5" activePane="bottomLeft" state="frozen"/>
      <selection pane="bottomLeft" activeCell="I29" sqref="I29"/>
    </sheetView>
  </sheetViews>
  <sheetFormatPr defaultColWidth="10.00390625" defaultRowHeight="15"/>
  <cols>
    <col min="3" max="3" width="15.57421875" style="0" customWidth="1"/>
    <col min="4" max="4" width="19.7109375" style="0" customWidth="1"/>
    <col min="5" max="10" width="15.28125" style="0" customWidth="1"/>
    <col min="11" max="11" width="15.42187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11.7109375" style="0" customWidth="1"/>
    <col min="17" max="17" width="12.421875" style="0" customWidth="1"/>
    <col min="18" max="18" width="11.140625" style="0" customWidth="1"/>
    <col min="19" max="19" width="8.8515625" style="0" customWidth="1"/>
    <col min="20" max="20" width="7.8515625" style="0" customWidth="1"/>
    <col min="21" max="21" width="19.140625" style="0" customWidth="1"/>
    <col min="22" max="22" width="12.7109375" style="0" customWidth="1"/>
    <col min="23" max="23" width="9.28125" style="0" customWidth="1"/>
    <col min="24" max="25" width="9.421875" style="0" customWidth="1"/>
    <col min="26" max="26" width="26.140625" style="0" customWidth="1"/>
    <col min="27" max="27" width="13.00390625" style="0" customWidth="1"/>
    <col min="28" max="28" width="22.8515625" style="0" customWidth="1"/>
  </cols>
  <sheetData>
    <row r="1" spans="11:28" ht="45.75" customHeight="1">
      <c r="K1" s="26" t="s">
        <v>0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4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27"/>
      <c r="L2" s="27"/>
      <c r="M2" s="28"/>
      <c r="Z2" s="37" t="s">
        <v>2</v>
      </c>
      <c r="AA2" s="37"/>
      <c r="AB2" s="37"/>
    </row>
    <row r="3" spans="1:28" ht="42.75" customHeight="1">
      <c r="A3" s="3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4" t="s">
        <v>13</v>
      </c>
      <c r="L3" s="3" t="s">
        <v>14</v>
      </c>
      <c r="M3" s="3" t="s">
        <v>15</v>
      </c>
      <c r="N3" s="5" t="s">
        <v>16</v>
      </c>
      <c r="O3" s="3" t="s">
        <v>17</v>
      </c>
      <c r="P3" s="3" t="s">
        <v>18</v>
      </c>
      <c r="Q3" s="4" t="s">
        <v>19</v>
      </c>
      <c r="R3" s="3" t="s">
        <v>20</v>
      </c>
      <c r="S3" s="29" t="s">
        <v>21</v>
      </c>
      <c r="T3" s="30"/>
      <c r="U3" s="30"/>
      <c r="V3" s="31"/>
      <c r="W3" s="29" t="s">
        <v>22</v>
      </c>
      <c r="X3" s="30"/>
      <c r="Y3" s="30"/>
      <c r="Z3" s="30"/>
      <c r="AA3" s="30"/>
      <c r="AB3" s="3" t="s">
        <v>23</v>
      </c>
    </row>
    <row r="4" spans="1:28" ht="49.5" customHeight="1">
      <c r="A4" s="3"/>
      <c r="B4" s="6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6"/>
      <c r="O4" s="3"/>
      <c r="P4" s="3"/>
      <c r="Q4" s="32"/>
      <c r="R4" s="3"/>
      <c r="S4" s="33" t="s">
        <v>24</v>
      </c>
      <c r="T4" s="34" t="s">
        <v>25</v>
      </c>
      <c r="U4" s="3" t="s">
        <v>26</v>
      </c>
      <c r="V4" s="3" t="s">
        <v>27</v>
      </c>
      <c r="W4" s="3" t="s">
        <v>24</v>
      </c>
      <c r="X4" s="3" t="s">
        <v>28</v>
      </c>
      <c r="Y4" s="3" t="s">
        <v>25</v>
      </c>
      <c r="Z4" s="4" t="s">
        <v>26</v>
      </c>
      <c r="AA4" s="38" t="s">
        <v>27</v>
      </c>
      <c r="AB4" s="3"/>
    </row>
    <row r="5" spans="1:31" ht="43.5" customHeight="1">
      <c r="A5" s="7">
        <v>1</v>
      </c>
      <c r="B5" s="7"/>
      <c r="C5" s="19">
        <f>D5*0.5+E5*0.5</f>
        <v>79.775</v>
      </c>
      <c r="D5" s="19">
        <v>73.55</v>
      </c>
      <c r="E5" s="19">
        <f>(I5+G5+H5)/3</f>
        <v>86</v>
      </c>
      <c r="F5" s="20">
        <v>85</v>
      </c>
      <c r="G5" s="21">
        <v>86</v>
      </c>
      <c r="H5" s="21">
        <v>87</v>
      </c>
      <c r="I5" s="21">
        <v>85</v>
      </c>
      <c r="J5" s="20">
        <v>88</v>
      </c>
      <c r="K5" s="8" t="s">
        <v>29</v>
      </c>
      <c r="L5" s="8" t="s">
        <v>30</v>
      </c>
      <c r="M5" s="8" t="s">
        <v>31</v>
      </c>
      <c r="N5" s="8">
        <v>23</v>
      </c>
      <c r="O5" s="8" t="s">
        <v>32</v>
      </c>
      <c r="P5" s="8" t="s">
        <v>33</v>
      </c>
      <c r="Q5" s="8" t="s">
        <v>34</v>
      </c>
      <c r="R5" s="8" t="s">
        <v>35</v>
      </c>
      <c r="S5" s="35"/>
      <c r="T5" s="24"/>
      <c r="U5" s="35"/>
      <c r="V5" s="35"/>
      <c r="W5" s="8" t="s">
        <v>36</v>
      </c>
      <c r="X5" s="8"/>
      <c r="Y5" s="8" t="s">
        <v>37</v>
      </c>
      <c r="Z5" s="8" t="s">
        <v>38</v>
      </c>
      <c r="AA5" s="8" t="s">
        <v>39</v>
      </c>
      <c r="AB5" s="36" t="s">
        <v>40</v>
      </c>
      <c r="AC5" s="10"/>
      <c r="AD5" s="10"/>
      <c r="AE5" s="10"/>
    </row>
    <row r="6" spans="1:31" ht="43.5" customHeight="1">
      <c r="A6" s="7">
        <v>2</v>
      </c>
      <c r="B6" s="7"/>
      <c r="C6" s="19">
        <f aca="true" t="shared" si="0" ref="C6:C41">D6*0.5+E6*0.5</f>
        <v>77.51666666666667</v>
      </c>
      <c r="D6" s="19">
        <v>69.7</v>
      </c>
      <c r="E6" s="19">
        <f>(G6+H6+I6)/3</f>
        <v>85.33333333333333</v>
      </c>
      <c r="F6" s="20">
        <v>65</v>
      </c>
      <c r="G6" s="21">
        <v>85</v>
      </c>
      <c r="H6" s="21">
        <v>87</v>
      </c>
      <c r="I6" s="21">
        <v>84</v>
      </c>
      <c r="J6" s="20">
        <v>87</v>
      </c>
      <c r="K6" s="8" t="s">
        <v>29</v>
      </c>
      <c r="L6" s="8" t="s">
        <v>41</v>
      </c>
      <c r="M6" s="8" t="s">
        <v>31</v>
      </c>
      <c r="N6" s="8">
        <v>20</v>
      </c>
      <c r="O6" s="8" t="s">
        <v>42</v>
      </c>
      <c r="P6" s="8" t="s">
        <v>43</v>
      </c>
      <c r="Q6" s="8" t="s">
        <v>34</v>
      </c>
      <c r="R6" s="8" t="s">
        <v>35</v>
      </c>
      <c r="S6" s="8" t="s">
        <v>44</v>
      </c>
      <c r="T6" s="8" t="s">
        <v>37</v>
      </c>
      <c r="U6" s="36" t="s">
        <v>45</v>
      </c>
      <c r="V6" s="8" t="s">
        <v>46</v>
      </c>
      <c r="W6" s="8" t="s">
        <v>36</v>
      </c>
      <c r="X6" s="8"/>
      <c r="Y6" s="8" t="s">
        <v>47</v>
      </c>
      <c r="Z6" s="8" t="s">
        <v>38</v>
      </c>
      <c r="AA6" s="8" t="s">
        <v>48</v>
      </c>
      <c r="AB6" s="8" t="s">
        <v>49</v>
      </c>
      <c r="AC6" s="12"/>
      <c r="AD6" s="12"/>
      <c r="AE6" s="12"/>
    </row>
    <row r="7" spans="1:31" ht="43.5" customHeight="1">
      <c r="A7" s="7">
        <v>3</v>
      </c>
      <c r="B7" s="7"/>
      <c r="C7" s="19">
        <f t="shared" si="0"/>
        <v>69.08333333333334</v>
      </c>
      <c r="D7" s="19">
        <v>68.5</v>
      </c>
      <c r="E7" s="19">
        <f>(F7+G7+J7)/3</f>
        <v>69.66666666666667</v>
      </c>
      <c r="F7" s="21">
        <v>70</v>
      </c>
      <c r="G7" s="21">
        <v>68</v>
      </c>
      <c r="H7" s="22">
        <v>72</v>
      </c>
      <c r="I7" s="22">
        <v>66</v>
      </c>
      <c r="J7" s="21">
        <v>71</v>
      </c>
      <c r="K7" s="8" t="s">
        <v>29</v>
      </c>
      <c r="L7" s="8" t="s">
        <v>50</v>
      </c>
      <c r="M7" s="8" t="s">
        <v>31</v>
      </c>
      <c r="N7" s="8">
        <v>26</v>
      </c>
      <c r="O7" s="8" t="s">
        <v>32</v>
      </c>
      <c r="P7" s="8" t="s">
        <v>51</v>
      </c>
      <c r="Q7" s="8" t="s">
        <v>34</v>
      </c>
      <c r="R7" s="8" t="s">
        <v>52</v>
      </c>
      <c r="S7" s="35"/>
      <c r="T7" s="24"/>
      <c r="U7" s="35"/>
      <c r="V7" s="35"/>
      <c r="W7" s="8" t="s">
        <v>53</v>
      </c>
      <c r="X7" s="8" t="s">
        <v>54</v>
      </c>
      <c r="Y7" s="8" t="s">
        <v>47</v>
      </c>
      <c r="Z7" s="8" t="s">
        <v>55</v>
      </c>
      <c r="AA7" s="8">
        <v>2019.06</v>
      </c>
      <c r="AB7" s="8" t="s">
        <v>56</v>
      </c>
      <c r="AC7" s="12"/>
      <c r="AD7" s="39"/>
      <c r="AE7" s="12"/>
    </row>
    <row r="8" spans="1:31" ht="43.5" customHeight="1">
      <c r="A8" s="7">
        <v>4</v>
      </c>
      <c r="B8" s="7"/>
      <c r="C8" s="19">
        <f t="shared" si="0"/>
        <v>68.53333333333333</v>
      </c>
      <c r="D8" s="19">
        <v>67.4</v>
      </c>
      <c r="E8" s="19">
        <f>(J8+G8+I8)/3</f>
        <v>69.66666666666667</v>
      </c>
      <c r="F8" s="23">
        <v>65</v>
      </c>
      <c r="G8" s="21">
        <v>67</v>
      </c>
      <c r="H8" s="22">
        <v>75</v>
      </c>
      <c r="I8" s="21">
        <v>69</v>
      </c>
      <c r="J8" s="21">
        <v>73</v>
      </c>
      <c r="K8" s="8" t="s">
        <v>29</v>
      </c>
      <c r="L8" s="8" t="s">
        <v>57</v>
      </c>
      <c r="M8" s="8" t="s">
        <v>31</v>
      </c>
      <c r="N8" s="8">
        <v>23</v>
      </c>
      <c r="O8" s="8" t="s">
        <v>32</v>
      </c>
      <c r="P8" s="8" t="s">
        <v>58</v>
      </c>
      <c r="Q8" s="8" t="s">
        <v>34</v>
      </c>
      <c r="R8" s="8" t="s">
        <v>35</v>
      </c>
      <c r="S8" s="8" t="s">
        <v>44</v>
      </c>
      <c r="T8" s="8" t="s">
        <v>37</v>
      </c>
      <c r="U8" s="8" t="s">
        <v>59</v>
      </c>
      <c r="V8" s="8">
        <v>2020.06</v>
      </c>
      <c r="W8" s="8" t="s">
        <v>36</v>
      </c>
      <c r="X8" s="8"/>
      <c r="Y8" s="8" t="s">
        <v>37</v>
      </c>
      <c r="Z8" s="8" t="s">
        <v>60</v>
      </c>
      <c r="AA8" s="8" t="s">
        <v>39</v>
      </c>
      <c r="AB8" s="8" t="s">
        <v>61</v>
      </c>
      <c r="AC8" s="12"/>
      <c r="AD8" s="39"/>
      <c r="AE8" s="12"/>
    </row>
    <row r="9" spans="1:28" ht="43.5" customHeight="1">
      <c r="A9" s="7">
        <v>5</v>
      </c>
      <c r="B9" s="7"/>
      <c r="C9" s="19">
        <f t="shared" si="0"/>
        <v>75.975</v>
      </c>
      <c r="D9" s="19">
        <v>66.95</v>
      </c>
      <c r="E9" s="19">
        <f>(G9+I9+J9)/3</f>
        <v>85</v>
      </c>
      <c r="F9" s="20">
        <v>65</v>
      </c>
      <c r="G9" s="21">
        <v>85</v>
      </c>
      <c r="H9" s="20">
        <v>89</v>
      </c>
      <c r="I9" s="21">
        <v>86</v>
      </c>
      <c r="J9" s="21">
        <v>84</v>
      </c>
      <c r="K9" s="8" t="s">
        <v>29</v>
      </c>
      <c r="L9" s="8" t="s">
        <v>62</v>
      </c>
      <c r="M9" s="8" t="s">
        <v>63</v>
      </c>
      <c r="N9" s="8">
        <v>23</v>
      </c>
      <c r="O9" s="8" t="s">
        <v>32</v>
      </c>
      <c r="P9" s="8" t="s">
        <v>58</v>
      </c>
      <c r="Q9" s="8" t="s">
        <v>64</v>
      </c>
      <c r="R9" s="8" t="s">
        <v>35</v>
      </c>
      <c r="S9" s="8"/>
      <c r="T9" s="8"/>
      <c r="U9" s="8"/>
      <c r="V9" s="8"/>
      <c r="W9" s="8" t="s">
        <v>53</v>
      </c>
      <c r="X9" s="8" t="s">
        <v>54</v>
      </c>
      <c r="Y9" s="8" t="s">
        <v>37</v>
      </c>
      <c r="Z9" s="8" t="s">
        <v>60</v>
      </c>
      <c r="AA9" s="8" t="s">
        <v>65</v>
      </c>
      <c r="AB9" s="8" t="s">
        <v>49</v>
      </c>
    </row>
    <row r="10" spans="1:31" ht="43.5" customHeight="1">
      <c r="A10" s="7">
        <v>6</v>
      </c>
      <c r="B10" s="7"/>
      <c r="C10" s="19">
        <f t="shared" si="0"/>
        <v>76.25833333333333</v>
      </c>
      <c r="D10" s="19">
        <v>65.85</v>
      </c>
      <c r="E10" s="19">
        <f>(H10+I10+J10)/3</f>
        <v>86.66666666666667</v>
      </c>
      <c r="F10" s="20">
        <v>85</v>
      </c>
      <c r="G10" s="20">
        <v>89</v>
      </c>
      <c r="H10" s="21">
        <v>88</v>
      </c>
      <c r="I10" s="21">
        <v>86</v>
      </c>
      <c r="J10" s="21">
        <v>86</v>
      </c>
      <c r="K10" s="8" t="s">
        <v>29</v>
      </c>
      <c r="L10" s="8" t="s">
        <v>66</v>
      </c>
      <c r="M10" s="8" t="s">
        <v>31</v>
      </c>
      <c r="N10" s="8">
        <v>24</v>
      </c>
      <c r="O10" s="8" t="s">
        <v>42</v>
      </c>
      <c r="P10" s="8" t="s">
        <v>67</v>
      </c>
      <c r="Q10" s="8" t="s">
        <v>64</v>
      </c>
      <c r="R10" s="8" t="s">
        <v>35</v>
      </c>
      <c r="S10" s="8"/>
      <c r="T10" s="8"/>
      <c r="U10" s="8"/>
      <c r="V10" s="8"/>
      <c r="W10" s="8" t="s">
        <v>36</v>
      </c>
      <c r="X10" s="8"/>
      <c r="Y10" s="8" t="s">
        <v>37</v>
      </c>
      <c r="Z10" s="8" t="s">
        <v>68</v>
      </c>
      <c r="AA10" s="8">
        <v>2023.06</v>
      </c>
      <c r="AB10" s="8" t="s">
        <v>49</v>
      </c>
      <c r="AC10" s="15"/>
      <c r="AD10" s="40"/>
      <c r="AE10" s="15"/>
    </row>
    <row r="11" spans="1:31" ht="43.5" customHeight="1">
      <c r="A11" s="7">
        <v>7</v>
      </c>
      <c r="B11" s="24"/>
      <c r="C11" s="19">
        <f>D11*0.5</f>
        <v>32.925</v>
      </c>
      <c r="D11" s="19">
        <v>65.85</v>
      </c>
      <c r="E11" s="19" t="s">
        <v>69</v>
      </c>
      <c r="F11" s="21"/>
      <c r="G11" s="21"/>
      <c r="H11" s="22"/>
      <c r="I11" s="21"/>
      <c r="J11" s="21"/>
      <c r="K11" s="8" t="s">
        <v>29</v>
      </c>
      <c r="L11" s="8" t="s">
        <v>70</v>
      </c>
      <c r="M11" s="8" t="s">
        <v>31</v>
      </c>
      <c r="N11" s="8">
        <v>26</v>
      </c>
      <c r="O11" s="8" t="s">
        <v>42</v>
      </c>
      <c r="P11" s="8" t="s">
        <v>71</v>
      </c>
      <c r="Q11" s="8" t="s">
        <v>34</v>
      </c>
      <c r="R11" s="8" t="s">
        <v>35</v>
      </c>
      <c r="S11" s="8"/>
      <c r="T11" s="8"/>
      <c r="U11" s="8"/>
      <c r="V11" s="8"/>
      <c r="W11" s="8" t="s">
        <v>53</v>
      </c>
      <c r="X11" s="8" t="s">
        <v>54</v>
      </c>
      <c r="Y11" s="8" t="s">
        <v>47</v>
      </c>
      <c r="Z11" s="8" t="s">
        <v>72</v>
      </c>
      <c r="AA11" s="8" t="s">
        <v>73</v>
      </c>
      <c r="AB11" s="8" t="s">
        <v>49</v>
      </c>
      <c r="AC11" s="12"/>
      <c r="AD11" s="39"/>
      <c r="AE11" s="12"/>
    </row>
    <row r="12" spans="1:31" ht="43.5" customHeight="1">
      <c r="A12" s="7">
        <v>8</v>
      </c>
      <c r="B12" s="7"/>
      <c r="C12" s="19">
        <f t="shared" si="0"/>
        <v>66.98333333333333</v>
      </c>
      <c r="D12" s="19">
        <v>65.3</v>
      </c>
      <c r="E12" s="19">
        <f>(F12+J12+I12)/3</f>
        <v>68.66666666666667</v>
      </c>
      <c r="F12" s="21">
        <v>70</v>
      </c>
      <c r="G12" s="23">
        <v>64</v>
      </c>
      <c r="H12" s="23">
        <v>75</v>
      </c>
      <c r="I12" s="21">
        <v>64</v>
      </c>
      <c r="J12" s="21">
        <v>72</v>
      </c>
      <c r="K12" s="8" t="s">
        <v>29</v>
      </c>
      <c r="L12" s="8" t="s">
        <v>74</v>
      </c>
      <c r="M12" s="8" t="s">
        <v>31</v>
      </c>
      <c r="N12" s="8">
        <v>24</v>
      </c>
      <c r="O12" s="8" t="s">
        <v>32</v>
      </c>
      <c r="P12" s="8" t="s">
        <v>67</v>
      </c>
      <c r="Q12" s="8" t="s">
        <v>64</v>
      </c>
      <c r="R12" s="8" t="s">
        <v>35</v>
      </c>
      <c r="S12" s="8"/>
      <c r="T12" s="8"/>
      <c r="U12" s="8"/>
      <c r="V12" s="8"/>
      <c r="W12" s="8" t="s">
        <v>53</v>
      </c>
      <c r="X12" s="8" t="s">
        <v>54</v>
      </c>
      <c r="Y12" s="8" t="s">
        <v>47</v>
      </c>
      <c r="Z12" s="8" t="s">
        <v>75</v>
      </c>
      <c r="AA12" s="8">
        <v>2023.07</v>
      </c>
      <c r="AB12" s="8" t="s">
        <v>76</v>
      </c>
      <c r="AC12" s="12"/>
      <c r="AD12" s="39"/>
      <c r="AE12" s="12"/>
    </row>
    <row r="13" spans="1:28" ht="43.5" customHeight="1">
      <c r="A13" s="7">
        <v>9</v>
      </c>
      <c r="B13" s="7"/>
      <c r="C13" s="19">
        <f t="shared" si="0"/>
        <v>70.75833333333333</v>
      </c>
      <c r="D13" s="19">
        <v>64.85</v>
      </c>
      <c r="E13" s="19">
        <f>(F13+H13+I13)/3</f>
        <v>76.66666666666667</v>
      </c>
      <c r="F13" s="21">
        <v>87</v>
      </c>
      <c r="G13" s="23">
        <v>65</v>
      </c>
      <c r="H13" s="21">
        <v>78</v>
      </c>
      <c r="I13" s="21">
        <v>65</v>
      </c>
      <c r="J13" s="20">
        <v>89</v>
      </c>
      <c r="K13" s="8" t="s">
        <v>29</v>
      </c>
      <c r="L13" s="8" t="s">
        <v>77</v>
      </c>
      <c r="M13" s="8" t="s">
        <v>31</v>
      </c>
      <c r="N13" s="8">
        <v>27</v>
      </c>
      <c r="O13" s="8" t="s">
        <v>32</v>
      </c>
      <c r="P13" s="8" t="s">
        <v>67</v>
      </c>
      <c r="Q13" s="8" t="s">
        <v>34</v>
      </c>
      <c r="R13" s="8" t="s">
        <v>35</v>
      </c>
      <c r="S13" s="8" t="s">
        <v>36</v>
      </c>
      <c r="T13" s="8" t="s">
        <v>37</v>
      </c>
      <c r="U13" s="36" t="s">
        <v>78</v>
      </c>
      <c r="V13" s="8" t="s">
        <v>79</v>
      </c>
      <c r="W13" s="8" t="s">
        <v>53</v>
      </c>
      <c r="X13" s="8"/>
      <c r="Y13" s="8" t="s">
        <v>47</v>
      </c>
      <c r="Z13" s="8" t="s">
        <v>80</v>
      </c>
      <c r="AA13" s="8" t="s">
        <v>81</v>
      </c>
      <c r="AB13" s="8" t="s">
        <v>49</v>
      </c>
    </row>
    <row r="14" spans="1:31" ht="43.5" customHeight="1">
      <c r="A14" s="7">
        <v>10</v>
      </c>
      <c r="B14" s="7"/>
      <c r="C14" s="19">
        <f t="shared" si="0"/>
        <v>67.88333333333333</v>
      </c>
      <c r="D14" s="19">
        <v>64.1</v>
      </c>
      <c r="E14" s="19">
        <f>(H14+I14+J14)/3</f>
        <v>71.66666666666667</v>
      </c>
      <c r="F14" s="23">
        <v>65</v>
      </c>
      <c r="G14" s="20">
        <v>84</v>
      </c>
      <c r="H14" s="21">
        <v>72</v>
      </c>
      <c r="I14" s="21">
        <v>70</v>
      </c>
      <c r="J14" s="21">
        <v>73</v>
      </c>
      <c r="K14" s="8" t="s">
        <v>29</v>
      </c>
      <c r="L14" s="8" t="s">
        <v>82</v>
      </c>
      <c r="M14" s="8" t="s">
        <v>31</v>
      </c>
      <c r="N14" s="8">
        <v>25</v>
      </c>
      <c r="O14" s="8" t="s">
        <v>32</v>
      </c>
      <c r="P14" s="8" t="s">
        <v>71</v>
      </c>
      <c r="Q14" s="8" t="s">
        <v>64</v>
      </c>
      <c r="R14" s="8" t="s">
        <v>35</v>
      </c>
      <c r="S14" s="8" t="s">
        <v>44</v>
      </c>
      <c r="T14" s="8" t="s">
        <v>37</v>
      </c>
      <c r="U14" s="8" t="s">
        <v>83</v>
      </c>
      <c r="V14" s="8">
        <v>2018.06</v>
      </c>
      <c r="W14" s="8" t="s">
        <v>36</v>
      </c>
      <c r="X14" s="8"/>
      <c r="Y14" s="8" t="s">
        <v>37</v>
      </c>
      <c r="Z14" s="8" t="s">
        <v>84</v>
      </c>
      <c r="AA14" s="8">
        <v>2023.06</v>
      </c>
      <c r="AB14" s="8" t="s">
        <v>85</v>
      </c>
      <c r="AC14" s="10"/>
      <c r="AD14" s="10"/>
      <c r="AE14" s="10"/>
    </row>
    <row r="15" spans="1:28" ht="48" customHeight="1">
      <c r="A15" s="7">
        <v>11</v>
      </c>
      <c r="B15" s="7"/>
      <c r="C15" s="19">
        <f t="shared" si="0"/>
        <v>66.375</v>
      </c>
      <c r="D15" s="19">
        <v>63.75</v>
      </c>
      <c r="E15" s="19">
        <f>(F15+G15+J15)/3</f>
        <v>69</v>
      </c>
      <c r="F15" s="21">
        <v>70</v>
      </c>
      <c r="G15" s="21">
        <v>63</v>
      </c>
      <c r="H15" s="22">
        <v>75</v>
      </c>
      <c r="I15" s="23">
        <v>62</v>
      </c>
      <c r="J15" s="21">
        <v>74</v>
      </c>
      <c r="K15" s="8" t="s">
        <v>29</v>
      </c>
      <c r="L15" s="8" t="s">
        <v>86</v>
      </c>
      <c r="M15" s="8" t="s">
        <v>31</v>
      </c>
      <c r="N15" s="8">
        <v>24</v>
      </c>
      <c r="O15" s="8" t="s">
        <v>32</v>
      </c>
      <c r="P15" s="8" t="s">
        <v>87</v>
      </c>
      <c r="Q15" s="8" t="s">
        <v>34</v>
      </c>
      <c r="R15" s="8" t="s">
        <v>35</v>
      </c>
      <c r="S15" s="8"/>
      <c r="T15" s="8"/>
      <c r="U15" s="8"/>
      <c r="V15" s="8"/>
      <c r="W15" s="8" t="s">
        <v>53</v>
      </c>
      <c r="X15" s="8" t="s">
        <v>54</v>
      </c>
      <c r="Y15" s="8" t="s">
        <v>47</v>
      </c>
      <c r="Z15" s="36" t="s">
        <v>88</v>
      </c>
      <c r="AA15" s="8" t="s">
        <v>65</v>
      </c>
      <c r="AB15" s="8" t="s">
        <v>49</v>
      </c>
    </row>
    <row r="16" spans="1:31" ht="43.5" customHeight="1">
      <c r="A16" s="7">
        <v>12</v>
      </c>
      <c r="B16" s="7"/>
      <c r="C16" s="19">
        <f t="shared" si="0"/>
        <v>74.55833333333334</v>
      </c>
      <c r="D16" s="19">
        <v>63.45</v>
      </c>
      <c r="E16" s="19">
        <f>(G16+H16+I16)/3</f>
        <v>85.66666666666667</v>
      </c>
      <c r="F16" s="20">
        <v>90</v>
      </c>
      <c r="G16" s="21">
        <v>87</v>
      </c>
      <c r="H16" s="21">
        <v>86</v>
      </c>
      <c r="I16" s="21">
        <v>84</v>
      </c>
      <c r="J16" s="20">
        <v>70</v>
      </c>
      <c r="K16" s="8" t="s">
        <v>29</v>
      </c>
      <c r="L16" s="8" t="s">
        <v>89</v>
      </c>
      <c r="M16" s="8" t="s">
        <v>31</v>
      </c>
      <c r="N16" s="8">
        <v>25</v>
      </c>
      <c r="O16" s="8" t="s">
        <v>32</v>
      </c>
      <c r="P16" s="8" t="s">
        <v>67</v>
      </c>
      <c r="Q16" s="8" t="s">
        <v>64</v>
      </c>
      <c r="R16" s="8" t="s">
        <v>35</v>
      </c>
      <c r="S16" s="8" t="s">
        <v>44</v>
      </c>
      <c r="T16" s="8" t="s">
        <v>37</v>
      </c>
      <c r="U16" s="36" t="s">
        <v>90</v>
      </c>
      <c r="V16" s="8" t="s">
        <v>91</v>
      </c>
      <c r="W16" s="8" t="s">
        <v>36</v>
      </c>
      <c r="X16" s="8"/>
      <c r="Y16" s="8" t="s">
        <v>37</v>
      </c>
      <c r="Z16" s="8" t="s">
        <v>60</v>
      </c>
      <c r="AA16" s="8" t="s">
        <v>46</v>
      </c>
      <c r="AB16" s="36" t="s">
        <v>92</v>
      </c>
      <c r="AC16" s="10"/>
      <c r="AD16" s="10"/>
      <c r="AE16" s="10"/>
    </row>
    <row r="17" spans="1:28" ht="43.5" customHeight="1">
      <c r="A17" s="7">
        <v>13</v>
      </c>
      <c r="B17" s="7"/>
      <c r="C17" s="19">
        <f t="shared" si="0"/>
        <v>65.21666666666667</v>
      </c>
      <c r="D17" s="19">
        <v>63.1</v>
      </c>
      <c r="E17" s="19">
        <f>(F17+J17+I17)/3</f>
        <v>67.33333333333333</v>
      </c>
      <c r="F17" s="21">
        <v>70</v>
      </c>
      <c r="G17" s="23">
        <v>61</v>
      </c>
      <c r="H17" s="22">
        <v>75</v>
      </c>
      <c r="I17" s="21">
        <v>61</v>
      </c>
      <c r="J17" s="21">
        <v>71</v>
      </c>
      <c r="K17" s="8" t="s">
        <v>29</v>
      </c>
      <c r="L17" s="8" t="s">
        <v>93</v>
      </c>
      <c r="M17" s="8" t="s">
        <v>63</v>
      </c>
      <c r="N17" s="8">
        <v>22</v>
      </c>
      <c r="O17" s="8" t="s">
        <v>32</v>
      </c>
      <c r="P17" s="8" t="s">
        <v>58</v>
      </c>
      <c r="Q17" s="8" t="s">
        <v>64</v>
      </c>
      <c r="R17" s="8" t="s">
        <v>35</v>
      </c>
      <c r="S17" s="8"/>
      <c r="T17" s="8"/>
      <c r="U17" s="8"/>
      <c r="V17" s="8"/>
      <c r="W17" s="8" t="s">
        <v>36</v>
      </c>
      <c r="X17" s="8"/>
      <c r="Y17" s="8" t="s">
        <v>37</v>
      </c>
      <c r="Z17" s="8" t="s">
        <v>94</v>
      </c>
      <c r="AA17" s="8">
        <v>2023.07</v>
      </c>
      <c r="AB17" s="8" t="s">
        <v>49</v>
      </c>
    </row>
    <row r="18" spans="1:28" ht="43.5" customHeight="1">
      <c r="A18" s="7">
        <v>14</v>
      </c>
      <c r="B18" s="7"/>
      <c r="C18" s="19">
        <f t="shared" si="0"/>
        <v>64.5</v>
      </c>
      <c r="D18" s="19">
        <v>63</v>
      </c>
      <c r="E18" s="19">
        <f>(F18+G18+I18)/3</f>
        <v>66</v>
      </c>
      <c r="F18" s="21">
        <v>65</v>
      </c>
      <c r="G18" s="21">
        <v>65</v>
      </c>
      <c r="H18" s="22">
        <v>72</v>
      </c>
      <c r="I18" s="21">
        <v>68</v>
      </c>
      <c r="J18" s="20">
        <v>68</v>
      </c>
      <c r="K18" s="8" t="s">
        <v>29</v>
      </c>
      <c r="L18" s="8" t="s">
        <v>95</v>
      </c>
      <c r="M18" s="8" t="s">
        <v>31</v>
      </c>
      <c r="N18" s="8">
        <v>23</v>
      </c>
      <c r="O18" s="8" t="s">
        <v>32</v>
      </c>
      <c r="P18" s="8" t="s">
        <v>67</v>
      </c>
      <c r="Q18" s="8" t="s">
        <v>34</v>
      </c>
      <c r="R18" s="8" t="s">
        <v>35</v>
      </c>
      <c r="S18" s="8" t="s">
        <v>36</v>
      </c>
      <c r="T18" s="8" t="s">
        <v>37</v>
      </c>
      <c r="U18" s="36" t="s">
        <v>60</v>
      </c>
      <c r="V18" s="8">
        <v>2022.06</v>
      </c>
      <c r="W18" s="8" t="s">
        <v>53</v>
      </c>
      <c r="X18" s="8"/>
      <c r="Y18" s="8" t="s">
        <v>37</v>
      </c>
      <c r="Z18" s="8" t="s">
        <v>60</v>
      </c>
      <c r="AA18" s="8">
        <v>2024.06</v>
      </c>
      <c r="AB18" s="8" t="s">
        <v>49</v>
      </c>
    </row>
    <row r="19" spans="1:31" ht="43.5" customHeight="1">
      <c r="A19" s="7">
        <v>15</v>
      </c>
      <c r="B19" s="7"/>
      <c r="C19" s="19">
        <f t="shared" si="0"/>
        <v>74.775</v>
      </c>
      <c r="D19" s="19">
        <v>62.55</v>
      </c>
      <c r="E19" s="19">
        <f>(H19+I19+J19)/3</f>
        <v>87</v>
      </c>
      <c r="F19" s="20">
        <v>90</v>
      </c>
      <c r="G19" s="20">
        <v>85</v>
      </c>
      <c r="H19" s="21">
        <v>88</v>
      </c>
      <c r="I19" s="21">
        <v>85</v>
      </c>
      <c r="J19" s="21">
        <v>88</v>
      </c>
      <c r="K19" s="8" t="s">
        <v>29</v>
      </c>
      <c r="L19" s="8" t="s">
        <v>96</v>
      </c>
      <c r="M19" s="8" t="s">
        <v>31</v>
      </c>
      <c r="N19" s="8">
        <v>23</v>
      </c>
      <c r="O19" s="8" t="s">
        <v>32</v>
      </c>
      <c r="P19" s="8" t="s">
        <v>67</v>
      </c>
      <c r="Q19" s="8" t="s">
        <v>64</v>
      </c>
      <c r="R19" s="8" t="s">
        <v>35</v>
      </c>
      <c r="S19" s="8"/>
      <c r="T19" s="8"/>
      <c r="U19" s="8"/>
      <c r="V19" s="8"/>
      <c r="W19" s="8" t="s">
        <v>36</v>
      </c>
      <c r="X19" s="8"/>
      <c r="Y19" s="8" t="s">
        <v>37</v>
      </c>
      <c r="Z19" s="8" t="s">
        <v>97</v>
      </c>
      <c r="AA19" s="8">
        <v>2023.07</v>
      </c>
      <c r="AB19" s="8" t="s">
        <v>98</v>
      </c>
      <c r="AC19" s="15"/>
      <c r="AD19" s="15"/>
      <c r="AE19" s="15"/>
    </row>
    <row r="20" spans="1:31" ht="43.5" customHeight="1">
      <c r="A20" s="7">
        <v>16</v>
      </c>
      <c r="B20" s="7"/>
      <c r="C20" s="19">
        <f t="shared" si="0"/>
        <v>63.891666666666666</v>
      </c>
      <c r="D20" s="19">
        <v>62.45</v>
      </c>
      <c r="E20" s="19">
        <f>(G20+I20+J20)/3</f>
        <v>65.33333333333333</v>
      </c>
      <c r="F20" s="20">
        <v>70</v>
      </c>
      <c r="G20" s="21">
        <v>64</v>
      </c>
      <c r="H20" s="22">
        <v>73</v>
      </c>
      <c r="I20" s="21">
        <v>62</v>
      </c>
      <c r="J20" s="21">
        <v>70</v>
      </c>
      <c r="K20" s="8" t="s">
        <v>29</v>
      </c>
      <c r="L20" s="8" t="s">
        <v>99</v>
      </c>
      <c r="M20" s="8" t="s">
        <v>31</v>
      </c>
      <c r="N20" s="8">
        <v>27</v>
      </c>
      <c r="O20" s="8" t="s">
        <v>32</v>
      </c>
      <c r="P20" s="8" t="s">
        <v>67</v>
      </c>
      <c r="Q20" s="8" t="s">
        <v>64</v>
      </c>
      <c r="R20" s="8" t="s">
        <v>35</v>
      </c>
      <c r="S20" s="8"/>
      <c r="T20" s="8"/>
      <c r="U20" s="8"/>
      <c r="V20" s="8"/>
      <c r="W20" s="8" t="s">
        <v>36</v>
      </c>
      <c r="X20" s="8"/>
      <c r="Y20" s="8" t="s">
        <v>37</v>
      </c>
      <c r="Z20" s="8" t="s">
        <v>100</v>
      </c>
      <c r="AA20" s="8" t="s">
        <v>101</v>
      </c>
      <c r="AB20" s="8" t="s">
        <v>102</v>
      </c>
      <c r="AC20" s="10"/>
      <c r="AD20" s="10"/>
      <c r="AE20" s="10"/>
    </row>
    <row r="21" spans="1:28" ht="43.5" customHeight="1">
      <c r="A21" s="7">
        <v>17</v>
      </c>
      <c r="B21" s="7"/>
      <c r="C21" s="19">
        <f t="shared" si="0"/>
        <v>64.21666666666667</v>
      </c>
      <c r="D21" s="19">
        <v>62.1</v>
      </c>
      <c r="E21" s="19">
        <f>(F21+G21+I21)/3</f>
        <v>66.33333333333333</v>
      </c>
      <c r="F21" s="21">
        <v>65</v>
      </c>
      <c r="G21" s="21">
        <v>68</v>
      </c>
      <c r="H21" s="22">
        <v>76</v>
      </c>
      <c r="I21" s="21">
        <v>66</v>
      </c>
      <c r="J21" s="20">
        <v>73</v>
      </c>
      <c r="K21" s="8" t="s">
        <v>29</v>
      </c>
      <c r="L21" s="8" t="s">
        <v>103</v>
      </c>
      <c r="M21" s="8" t="s">
        <v>31</v>
      </c>
      <c r="N21" s="8">
        <v>29</v>
      </c>
      <c r="O21" s="8" t="s">
        <v>32</v>
      </c>
      <c r="P21" s="8" t="s">
        <v>104</v>
      </c>
      <c r="Q21" s="8" t="s">
        <v>64</v>
      </c>
      <c r="R21" s="8" t="s">
        <v>52</v>
      </c>
      <c r="S21" s="8" t="s">
        <v>44</v>
      </c>
      <c r="T21" s="8" t="s">
        <v>37</v>
      </c>
      <c r="U21" s="36" t="s">
        <v>105</v>
      </c>
      <c r="V21" s="8">
        <v>2015.06</v>
      </c>
      <c r="W21" s="8" t="s">
        <v>36</v>
      </c>
      <c r="X21" s="8"/>
      <c r="Y21" s="8" t="s">
        <v>37</v>
      </c>
      <c r="Z21" s="8" t="s">
        <v>38</v>
      </c>
      <c r="AA21" s="8">
        <v>2021.01</v>
      </c>
      <c r="AB21" s="8" t="s">
        <v>98</v>
      </c>
    </row>
    <row r="22" spans="1:31" ht="58.5" customHeight="1">
      <c r="A22" s="7">
        <v>18</v>
      </c>
      <c r="B22" s="7"/>
      <c r="C22" s="19">
        <f t="shared" si="0"/>
        <v>74.88333333333334</v>
      </c>
      <c r="D22" s="19">
        <v>62.1</v>
      </c>
      <c r="E22" s="19">
        <f>(G22+H22+J22)/3</f>
        <v>87.66666666666667</v>
      </c>
      <c r="F22" s="20">
        <v>90</v>
      </c>
      <c r="G22" s="21">
        <v>87</v>
      </c>
      <c r="H22" s="21">
        <v>88</v>
      </c>
      <c r="I22" s="20">
        <v>84</v>
      </c>
      <c r="J22" s="21">
        <v>88</v>
      </c>
      <c r="K22" s="8" t="s">
        <v>29</v>
      </c>
      <c r="L22" s="8" t="s">
        <v>106</v>
      </c>
      <c r="M22" s="8" t="s">
        <v>31</v>
      </c>
      <c r="N22" s="8">
        <v>28</v>
      </c>
      <c r="O22" s="8" t="s">
        <v>32</v>
      </c>
      <c r="P22" s="8" t="s">
        <v>67</v>
      </c>
      <c r="Q22" s="8" t="s">
        <v>34</v>
      </c>
      <c r="R22" s="8" t="s">
        <v>35</v>
      </c>
      <c r="S22" s="8"/>
      <c r="T22" s="8"/>
      <c r="U22" s="8"/>
      <c r="V22" s="8"/>
      <c r="W22" s="8" t="s">
        <v>36</v>
      </c>
      <c r="X22" s="8"/>
      <c r="Y22" s="8" t="s">
        <v>37</v>
      </c>
      <c r="Z22" s="8" t="s">
        <v>60</v>
      </c>
      <c r="AA22" s="8">
        <v>2020.07</v>
      </c>
      <c r="AB22" s="36" t="s">
        <v>107</v>
      </c>
      <c r="AC22" s="15"/>
      <c r="AD22" s="40"/>
      <c r="AE22" s="15"/>
    </row>
    <row r="23" spans="1:31" ht="43.5" customHeight="1">
      <c r="A23" s="7">
        <v>19</v>
      </c>
      <c r="B23" s="7"/>
      <c r="C23" s="19">
        <f t="shared" si="0"/>
        <v>64.11666666666666</v>
      </c>
      <c r="D23" s="19">
        <v>61.9</v>
      </c>
      <c r="E23" s="19">
        <f>(F23+G23+I23)/3</f>
        <v>66.33333333333333</v>
      </c>
      <c r="F23" s="21">
        <v>70</v>
      </c>
      <c r="G23" s="21">
        <v>65</v>
      </c>
      <c r="H23" s="22">
        <v>73</v>
      </c>
      <c r="I23" s="21">
        <v>64</v>
      </c>
      <c r="J23" s="20">
        <v>74</v>
      </c>
      <c r="K23" s="8" t="s">
        <v>29</v>
      </c>
      <c r="L23" s="8" t="s">
        <v>108</v>
      </c>
      <c r="M23" s="8" t="s">
        <v>31</v>
      </c>
      <c r="N23" s="8">
        <v>23</v>
      </c>
      <c r="O23" s="8" t="s">
        <v>32</v>
      </c>
      <c r="P23" s="8" t="s">
        <v>71</v>
      </c>
      <c r="Q23" s="8" t="s">
        <v>34</v>
      </c>
      <c r="R23" s="8" t="s">
        <v>35</v>
      </c>
      <c r="S23" s="8"/>
      <c r="T23" s="8"/>
      <c r="U23" s="8"/>
      <c r="V23" s="8"/>
      <c r="W23" s="8" t="s">
        <v>53</v>
      </c>
      <c r="X23" s="8" t="s">
        <v>54</v>
      </c>
      <c r="Y23" s="8" t="s">
        <v>37</v>
      </c>
      <c r="Z23" s="8" t="s">
        <v>60</v>
      </c>
      <c r="AA23" s="8" t="s">
        <v>39</v>
      </c>
      <c r="AB23" s="8" t="s">
        <v>49</v>
      </c>
      <c r="AC23" s="12"/>
      <c r="AD23" s="39"/>
      <c r="AE23" s="12"/>
    </row>
    <row r="24" spans="1:28" ht="43.5" customHeight="1">
      <c r="A24" s="7">
        <v>20</v>
      </c>
      <c r="B24" s="7"/>
      <c r="C24" s="19">
        <f t="shared" si="0"/>
        <v>63.733333333333334</v>
      </c>
      <c r="D24" s="19">
        <v>61.8</v>
      </c>
      <c r="E24" s="19">
        <f>(F24+G24+I24)/3</f>
        <v>65.66666666666667</v>
      </c>
      <c r="F24" s="21">
        <v>65</v>
      </c>
      <c r="G24" s="21">
        <v>66</v>
      </c>
      <c r="H24" s="22">
        <v>74</v>
      </c>
      <c r="I24" s="21">
        <v>66</v>
      </c>
      <c r="J24" s="20">
        <v>72</v>
      </c>
      <c r="K24" s="8" t="s">
        <v>29</v>
      </c>
      <c r="L24" s="8" t="s">
        <v>109</v>
      </c>
      <c r="M24" s="8" t="s">
        <v>31</v>
      </c>
      <c r="N24" s="8">
        <v>22</v>
      </c>
      <c r="O24" s="8" t="s">
        <v>32</v>
      </c>
      <c r="P24" s="8" t="s">
        <v>67</v>
      </c>
      <c r="Q24" s="8" t="s">
        <v>34</v>
      </c>
      <c r="R24" s="8" t="s">
        <v>35</v>
      </c>
      <c r="S24" s="8"/>
      <c r="T24" s="8"/>
      <c r="U24" s="8"/>
      <c r="V24" s="8"/>
      <c r="W24" s="8" t="s">
        <v>36</v>
      </c>
      <c r="X24" s="8"/>
      <c r="Y24" s="8" t="s">
        <v>37</v>
      </c>
      <c r="Z24" s="8" t="s">
        <v>110</v>
      </c>
      <c r="AA24" s="8">
        <v>2023.06</v>
      </c>
      <c r="AB24" s="8" t="s">
        <v>49</v>
      </c>
    </row>
    <row r="25" spans="1:31" ht="43.5" customHeight="1">
      <c r="A25" s="7">
        <v>21</v>
      </c>
      <c r="B25" s="7"/>
      <c r="C25" s="19">
        <f t="shared" si="0"/>
        <v>64.23333333333333</v>
      </c>
      <c r="D25" s="19">
        <v>61.8</v>
      </c>
      <c r="E25" s="19">
        <f>(F25+G25+I25)/3</f>
        <v>66.66666666666667</v>
      </c>
      <c r="F25" s="21">
        <v>65</v>
      </c>
      <c r="G25" s="21">
        <v>67</v>
      </c>
      <c r="H25" s="22">
        <v>73</v>
      </c>
      <c r="I25" s="21">
        <v>68</v>
      </c>
      <c r="J25" s="20">
        <v>70</v>
      </c>
      <c r="K25" s="8" t="s">
        <v>29</v>
      </c>
      <c r="L25" s="8" t="s">
        <v>111</v>
      </c>
      <c r="M25" s="8" t="s">
        <v>31</v>
      </c>
      <c r="N25" s="8">
        <v>21</v>
      </c>
      <c r="O25" s="8" t="s">
        <v>32</v>
      </c>
      <c r="P25" s="8" t="s">
        <v>112</v>
      </c>
      <c r="Q25" s="8" t="s">
        <v>34</v>
      </c>
      <c r="R25" s="8" t="s">
        <v>35</v>
      </c>
      <c r="S25" s="8" t="s">
        <v>44</v>
      </c>
      <c r="T25" s="8" t="s">
        <v>37</v>
      </c>
      <c r="U25" s="36" t="s">
        <v>113</v>
      </c>
      <c r="V25" s="8">
        <v>2021.06</v>
      </c>
      <c r="W25" s="8" t="s">
        <v>36</v>
      </c>
      <c r="X25" s="8"/>
      <c r="Y25" s="8" t="s">
        <v>37</v>
      </c>
      <c r="Z25" s="8" t="s">
        <v>38</v>
      </c>
      <c r="AA25" s="8" t="s">
        <v>39</v>
      </c>
      <c r="AB25" s="8" t="s">
        <v>114</v>
      </c>
      <c r="AC25" s="12"/>
      <c r="AD25" s="12"/>
      <c r="AE25" s="12"/>
    </row>
    <row r="26" spans="1:28" ht="43.5" customHeight="1">
      <c r="A26" s="7">
        <v>22</v>
      </c>
      <c r="B26" s="7"/>
      <c r="C26" s="19">
        <f t="shared" si="0"/>
        <v>64.44166666666666</v>
      </c>
      <c r="D26" s="19">
        <v>61.55</v>
      </c>
      <c r="E26" s="19">
        <f>(G26+I26+J26)/3</f>
        <v>67.33333333333333</v>
      </c>
      <c r="F26" s="20">
        <v>85</v>
      </c>
      <c r="G26" s="21">
        <v>63</v>
      </c>
      <c r="H26" s="22">
        <v>72</v>
      </c>
      <c r="I26" s="21">
        <v>66</v>
      </c>
      <c r="J26" s="21">
        <v>73</v>
      </c>
      <c r="K26" s="8" t="s">
        <v>29</v>
      </c>
      <c r="L26" s="8" t="s">
        <v>115</v>
      </c>
      <c r="M26" s="8" t="s">
        <v>63</v>
      </c>
      <c r="N26" s="8">
        <v>24</v>
      </c>
      <c r="O26" s="8" t="s">
        <v>32</v>
      </c>
      <c r="P26" s="8" t="s">
        <v>116</v>
      </c>
      <c r="Q26" s="8" t="s">
        <v>64</v>
      </c>
      <c r="R26" s="8" t="s">
        <v>35</v>
      </c>
      <c r="S26" s="8"/>
      <c r="T26" s="8"/>
      <c r="U26" s="8"/>
      <c r="V26" s="8"/>
      <c r="W26" s="8" t="s">
        <v>53</v>
      </c>
      <c r="X26" s="8" t="s">
        <v>54</v>
      </c>
      <c r="Y26" s="8" t="s">
        <v>37</v>
      </c>
      <c r="Z26" s="8" t="s">
        <v>60</v>
      </c>
      <c r="AA26" s="8">
        <v>2023.06</v>
      </c>
      <c r="AB26" s="8" t="s">
        <v>49</v>
      </c>
    </row>
    <row r="27" spans="1:28" ht="43.5" customHeight="1">
      <c r="A27" s="7">
        <v>23</v>
      </c>
      <c r="B27" s="7"/>
      <c r="C27" s="19">
        <f t="shared" si="0"/>
        <v>62.55833333333334</v>
      </c>
      <c r="D27" s="19">
        <v>61.45</v>
      </c>
      <c r="E27" s="19">
        <f>(F27+G27+I27)/3</f>
        <v>63.666666666666664</v>
      </c>
      <c r="F27" s="21">
        <v>65</v>
      </c>
      <c r="G27" s="21">
        <v>62</v>
      </c>
      <c r="H27" s="22">
        <v>74</v>
      </c>
      <c r="I27" s="21">
        <v>64</v>
      </c>
      <c r="J27" s="20">
        <v>71</v>
      </c>
      <c r="K27" s="8" t="s">
        <v>29</v>
      </c>
      <c r="L27" s="8" t="s">
        <v>117</v>
      </c>
      <c r="M27" s="8" t="s">
        <v>31</v>
      </c>
      <c r="N27" s="8">
        <v>26</v>
      </c>
      <c r="O27" s="8" t="s">
        <v>32</v>
      </c>
      <c r="P27" s="8" t="s">
        <v>118</v>
      </c>
      <c r="Q27" s="8" t="s">
        <v>64</v>
      </c>
      <c r="R27" s="8" t="s">
        <v>52</v>
      </c>
      <c r="S27" s="8" t="s">
        <v>44</v>
      </c>
      <c r="T27" s="8" t="s">
        <v>37</v>
      </c>
      <c r="U27" s="36" t="s">
        <v>83</v>
      </c>
      <c r="V27" s="8">
        <v>2017.06</v>
      </c>
      <c r="W27" s="8" t="s">
        <v>53</v>
      </c>
      <c r="X27" s="8"/>
      <c r="Y27" s="8" t="s">
        <v>47</v>
      </c>
      <c r="Z27" s="8" t="s">
        <v>119</v>
      </c>
      <c r="AA27" s="8" t="s">
        <v>120</v>
      </c>
      <c r="AB27" s="8" t="s">
        <v>49</v>
      </c>
    </row>
    <row r="28" spans="1:28" ht="43.5" customHeight="1">
      <c r="A28" s="7">
        <v>24</v>
      </c>
      <c r="B28" s="7"/>
      <c r="C28" s="19">
        <f t="shared" si="0"/>
        <v>73.34166666666667</v>
      </c>
      <c r="D28" s="19">
        <v>61.35</v>
      </c>
      <c r="E28" s="19">
        <f>(F28+G28+J28)/3</f>
        <v>85.33333333333333</v>
      </c>
      <c r="F28" s="21">
        <v>85</v>
      </c>
      <c r="G28" s="21">
        <v>85</v>
      </c>
      <c r="H28" s="20">
        <v>88</v>
      </c>
      <c r="I28" s="20">
        <v>83</v>
      </c>
      <c r="J28" s="21">
        <v>86</v>
      </c>
      <c r="K28" s="8" t="s">
        <v>29</v>
      </c>
      <c r="L28" s="8" t="s">
        <v>121</v>
      </c>
      <c r="M28" s="8" t="s">
        <v>31</v>
      </c>
      <c r="N28" s="8">
        <v>24</v>
      </c>
      <c r="O28" s="8" t="s">
        <v>32</v>
      </c>
      <c r="P28" s="8" t="s">
        <v>67</v>
      </c>
      <c r="Q28" s="8" t="s">
        <v>34</v>
      </c>
      <c r="R28" s="8" t="s">
        <v>35</v>
      </c>
      <c r="S28" s="8"/>
      <c r="T28" s="8"/>
      <c r="U28" s="8"/>
      <c r="V28" s="8"/>
      <c r="W28" s="8" t="s">
        <v>36</v>
      </c>
      <c r="X28" s="8"/>
      <c r="Y28" s="8" t="s">
        <v>37</v>
      </c>
      <c r="Z28" s="8" t="s">
        <v>60</v>
      </c>
      <c r="AA28" s="8">
        <v>2022.06</v>
      </c>
      <c r="AB28" s="36" t="s">
        <v>122</v>
      </c>
    </row>
    <row r="29" spans="1:28" ht="43.5" customHeight="1">
      <c r="A29" s="7">
        <v>31</v>
      </c>
      <c r="B29" s="7"/>
      <c r="C29" s="19">
        <f t="shared" si="0"/>
        <v>76.60833333333333</v>
      </c>
      <c r="D29" s="19">
        <v>64.55</v>
      </c>
      <c r="E29" s="19">
        <f>(H29+I29+J29)/3</f>
        <v>88.66666666666667</v>
      </c>
      <c r="F29" s="20">
        <v>90</v>
      </c>
      <c r="G29" s="20">
        <v>86</v>
      </c>
      <c r="H29" s="21">
        <v>89</v>
      </c>
      <c r="I29" s="21">
        <v>88</v>
      </c>
      <c r="J29" s="21">
        <v>89</v>
      </c>
      <c r="K29" s="8" t="s">
        <v>123</v>
      </c>
      <c r="L29" s="8" t="s">
        <v>124</v>
      </c>
      <c r="M29" s="8" t="s">
        <v>31</v>
      </c>
      <c r="N29" s="8">
        <v>23</v>
      </c>
      <c r="O29" s="8" t="s">
        <v>32</v>
      </c>
      <c r="P29" s="8" t="s">
        <v>67</v>
      </c>
      <c r="Q29" s="8" t="s">
        <v>34</v>
      </c>
      <c r="R29" s="8" t="s">
        <v>35</v>
      </c>
      <c r="S29" s="8"/>
      <c r="T29" s="8"/>
      <c r="U29" s="8"/>
      <c r="V29" s="8"/>
      <c r="W29" s="8" t="s">
        <v>36</v>
      </c>
      <c r="X29" s="8"/>
      <c r="Y29" s="8" t="s">
        <v>37</v>
      </c>
      <c r="Z29" s="8" t="s">
        <v>125</v>
      </c>
      <c r="AA29" s="8" t="s">
        <v>65</v>
      </c>
      <c r="AB29" s="36" t="str">
        <f>"上海交通大学医学院附属上海儿童医学中心海南医院"</f>
        <v>上海交通大学医学院附属上海儿童医学中心海南医院</v>
      </c>
    </row>
    <row r="30" spans="1:28" ht="43.5" customHeight="1">
      <c r="A30" s="7">
        <v>28</v>
      </c>
      <c r="B30" s="7"/>
      <c r="C30" s="19">
        <f t="shared" si="0"/>
        <v>76.30833333333334</v>
      </c>
      <c r="D30" s="19">
        <v>66.95</v>
      </c>
      <c r="E30" s="19">
        <f>(F30+H30+I30)/3</f>
        <v>85.66666666666667</v>
      </c>
      <c r="F30" s="21">
        <v>85</v>
      </c>
      <c r="G30" s="20">
        <v>84</v>
      </c>
      <c r="H30" s="21">
        <v>88</v>
      </c>
      <c r="I30" s="21">
        <v>84</v>
      </c>
      <c r="J30" s="20">
        <v>88</v>
      </c>
      <c r="K30" s="8" t="s">
        <v>123</v>
      </c>
      <c r="L30" s="8" t="s">
        <v>126</v>
      </c>
      <c r="M30" s="8" t="s">
        <v>31</v>
      </c>
      <c r="N30" s="8">
        <v>23</v>
      </c>
      <c r="O30" s="8" t="s">
        <v>32</v>
      </c>
      <c r="P30" s="8" t="s">
        <v>67</v>
      </c>
      <c r="Q30" s="8" t="s">
        <v>34</v>
      </c>
      <c r="R30" s="8" t="s">
        <v>35</v>
      </c>
      <c r="S30" s="8" t="s">
        <v>36</v>
      </c>
      <c r="T30" s="8" t="s">
        <v>37</v>
      </c>
      <c r="U30" s="36" t="s">
        <v>60</v>
      </c>
      <c r="V30" s="8">
        <v>2022.06</v>
      </c>
      <c r="W30" s="8" t="s">
        <v>53</v>
      </c>
      <c r="X30" s="8"/>
      <c r="Y30" s="8" t="s">
        <v>37</v>
      </c>
      <c r="Z30" s="36" t="s">
        <v>60</v>
      </c>
      <c r="AA30" s="8" t="s">
        <v>48</v>
      </c>
      <c r="AB30" s="8" t="str">
        <f>"无"</f>
        <v>无</v>
      </c>
    </row>
    <row r="31" spans="1:28" ht="43.5" customHeight="1">
      <c r="A31" s="7">
        <v>33</v>
      </c>
      <c r="B31" s="7"/>
      <c r="C31" s="19">
        <f t="shared" si="0"/>
        <v>73.89166666666667</v>
      </c>
      <c r="D31" s="19">
        <v>62.45</v>
      </c>
      <c r="E31" s="19">
        <f>(H31+I31+J31)/3</f>
        <v>85.33333333333333</v>
      </c>
      <c r="F31" s="20">
        <v>90</v>
      </c>
      <c r="G31" s="20">
        <v>84</v>
      </c>
      <c r="H31" s="21">
        <v>85</v>
      </c>
      <c r="I31" s="21">
        <v>85</v>
      </c>
      <c r="J31" s="21">
        <v>86</v>
      </c>
      <c r="K31" s="8" t="s">
        <v>123</v>
      </c>
      <c r="L31" s="8" t="s">
        <v>127</v>
      </c>
      <c r="M31" s="8" t="s">
        <v>31</v>
      </c>
      <c r="N31" s="8">
        <v>25</v>
      </c>
      <c r="O31" s="8" t="s">
        <v>32</v>
      </c>
      <c r="P31" s="8" t="s">
        <v>67</v>
      </c>
      <c r="Q31" s="8" t="s">
        <v>34</v>
      </c>
      <c r="R31" s="8" t="s">
        <v>35</v>
      </c>
      <c r="S31" s="8" t="s">
        <v>36</v>
      </c>
      <c r="T31" s="8" t="s">
        <v>128</v>
      </c>
      <c r="U31" s="36" t="s">
        <v>129</v>
      </c>
      <c r="V31" s="8" t="s">
        <v>130</v>
      </c>
      <c r="W31" s="8" t="s">
        <v>53</v>
      </c>
      <c r="X31" s="8" t="s">
        <v>54</v>
      </c>
      <c r="Y31" s="8" t="s">
        <v>37</v>
      </c>
      <c r="Z31" s="8" t="s">
        <v>60</v>
      </c>
      <c r="AA31" s="8" t="s">
        <v>65</v>
      </c>
      <c r="AB31" s="36" t="str">
        <f>"三亚中心医院"</f>
        <v>三亚中心医院</v>
      </c>
    </row>
    <row r="32" spans="1:28" ht="46.5" customHeight="1">
      <c r="A32" s="7">
        <v>35</v>
      </c>
      <c r="B32" s="7"/>
      <c r="C32" s="19">
        <f t="shared" si="0"/>
        <v>73.675</v>
      </c>
      <c r="D32" s="19">
        <v>61.35</v>
      </c>
      <c r="E32" s="19">
        <f>(H32+I32+J32)/3</f>
        <v>86</v>
      </c>
      <c r="F32" s="20">
        <v>90</v>
      </c>
      <c r="G32" s="20">
        <v>83</v>
      </c>
      <c r="H32" s="21">
        <v>86</v>
      </c>
      <c r="I32" s="21">
        <v>86</v>
      </c>
      <c r="J32" s="21">
        <v>86</v>
      </c>
      <c r="K32" s="8" t="s">
        <v>123</v>
      </c>
      <c r="L32" s="8" t="s">
        <v>131</v>
      </c>
      <c r="M32" s="8" t="s">
        <v>31</v>
      </c>
      <c r="N32" s="8">
        <v>24</v>
      </c>
      <c r="O32" s="8" t="s">
        <v>32</v>
      </c>
      <c r="P32" s="8" t="s">
        <v>67</v>
      </c>
      <c r="Q32" s="8" t="s">
        <v>132</v>
      </c>
      <c r="R32" s="8" t="s">
        <v>35</v>
      </c>
      <c r="S32" s="8"/>
      <c r="T32" s="8"/>
      <c r="U32" s="8"/>
      <c r="V32" s="8"/>
      <c r="W32" s="8" t="s">
        <v>36</v>
      </c>
      <c r="X32" s="8"/>
      <c r="Y32" s="8" t="s">
        <v>37</v>
      </c>
      <c r="Z32" s="8" t="s">
        <v>133</v>
      </c>
      <c r="AA32" s="8" t="s">
        <v>46</v>
      </c>
      <c r="AB32" s="36" t="str">
        <f>"三亚市吉阳区福海苑卫生院"</f>
        <v>三亚市吉阳区福海苑卫生院</v>
      </c>
    </row>
    <row r="33" spans="1:28" ht="43.5" customHeight="1">
      <c r="A33" s="7">
        <v>32</v>
      </c>
      <c r="B33" s="7"/>
      <c r="C33" s="19">
        <f t="shared" si="0"/>
        <v>72.43333333333334</v>
      </c>
      <c r="D33" s="19">
        <v>64.2</v>
      </c>
      <c r="E33" s="19">
        <f>(F33+J33+I33)/3</f>
        <v>80.66666666666667</v>
      </c>
      <c r="F33" s="21">
        <v>70</v>
      </c>
      <c r="G33" s="23">
        <v>65</v>
      </c>
      <c r="H33" s="22">
        <v>87</v>
      </c>
      <c r="I33" s="21">
        <v>86</v>
      </c>
      <c r="J33" s="21">
        <v>86</v>
      </c>
      <c r="K33" s="8" t="s">
        <v>123</v>
      </c>
      <c r="L33" s="8" t="s">
        <v>134</v>
      </c>
      <c r="M33" s="8" t="s">
        <v>31</v>
      </c>
      <c r="N33" s="8">
        <v>30</v>
      </c>
      <c r="O33" s="8" t="s">
        <v>32</v>
      </c>
      <c r="P33" s="8" t="s">
        <v>58</v>
      </c>
      <c r="Q33" s="8" t="s">
        <v>64</v>
      </c>
      <c r="R33" s="8" t="s">
        <v>52</v>
      </c>
      <c r="S33" s="8" t="s">
        <v>44</v>
      </c>
      <c r="T33" s="8" t="s">
        <v>37</v>
      </c>
      <c r="U33" s="36" t="s">
        <v>45</v>
      </c>
      <c r="V33" s="8" t="s">
        <v>135</v>
      </c>
      <c r="W33" s="8" t="s">
        <v>53</v>
      </c>
      <c r="X33" s="8"/>
      <c r="Y33" s="8" t="s">
        <v>47</v>
      </c>
      <c r="Z33" s="8" t="s">
        <v>136</v>
      </c>
      <c r="AA33" s="8" t="s">
        <v>137</v>
      </c>
      <c r="AB33" s="36" t="str">
        <f>"无"</f>
        <v>无</v>
      </c>
    </row>
    <row r="34" spans="1:31" ht="43.5" customHeight="1">
      <c r="A34" s="7">
        <v>25</v>
      </c>
      <c r="B34" s="7"/>
      <c r="C34" s="19">
        <f t="shared" si="0"/>
        <v>69.675</v>
      </c>
      <c r="D34" s="19">
        <v>69.35</v>
      </c>
      <c r="E34" s="19">
        <f>(F34+J34+I34)/3</f>
        <v>70</v>
      </c>
      <c r="F34" s="21">
        <v>70</v>
      </c>
      <c r="G34" s="22">
        <v>60</v>
      </c>
      <c r="H34" s="22">
        <v>72</v>
      </c>
      <c r="I34" s="21">
        <v>68</v>
      </c>
      <c r="J34" s="21">
        <v>72</v>
      </c>
      <c r="K34" s="8" t="s">
        <v>123</v>
      </c>
      <c r="L34" s="8" t="s">
        <v>138</v>
      </c>
      <c r="M34" s="8" t="s">
        <v>31</v>
      </c>
      <c r="N34" s="8">
        <v>27</v>
      </c>
      <c r="O34" s="8" t="s">
        <v>32</v>
      </c>
      <c r="P34" s="8" t="s">
        <v>67</v>
      </c>
      <c r="Q34" s="8" t="s">
        <v>64</v>
      </c>
      <c r="R34" s="8" t="s">
        <v>35</v>
      </c>
      <c r="S34" s="8" t="s">
        <v>44</v>
      </c>
      <c r="T34" s="8" t="s">
        <v>37</v>
      </c>
      <c r="U34" s="36" t="s">
        <v>139</v>
      </c>
      <c r="V34" s="8" t="s">
        <v>79</v>
      </c>
      <c r="W34" s="8" t="s">
        <v>36</v>
      </c>
      <c r="X34" s="8"/>
      <c r="Y34" s="8" t="s">
        <v>47</v>
      </c>
      <c r="Z34" s="8" t="s">
        <v>38</v>
      </c>
      <c r="AA34" s="8" t="s">
        <v>46</v>
      </c>
      <c r="AB34" s="36" t="str">
        <f>"三亚市友好中医疗养院"</f>
        <v>三亚市友好中医疗养院</v>
      </c>
      <c r="AC34" s="15"/>
      <c r="AD34" s="15"/>
      <c r="AE34" s="1"/>
    </row>
    <row r="35" spans="1:28" ht="66.75" customHeight="1">
      <c r="A35" s="7">
        <v>36</v>
      </c>
      <c r="B35" s="7"/>
      <c r="C35" s="19">
        <f t="shared" si="0"/>
        <v>68.125</v>
      </c>
      <c r="D35" s="19">
        <v>61.25</v>
      </c>
      <c r="E35" s="19">
        <f>(H35+G35+J35)/3</f>
        <v>75</v>
      </c>
      <c r="F35" s="20">
        <v>90</v>
      </c>
      <c r="G35" s="21">
        <v>84</v>
      </c>
      <c r="H35" s="21">
        <v>71</v>
      </c>
      <c r="I35" s="23">
        <v>68</v>
      </c>
      <c r="J35" s="21">
        <v>70</v>
      </c>
      <c r="K35" s="8" t="s">
        <v>123</v>
      </c>
      <c r="L35" s="8" t="s">
        <v>140</v>
      </c>
      <c r="M35" s="8" t="s">
        <v>31</v>
      </c>
      <c r="N35" s="8">
        <v>26</v>
      </c>
      <c r="O35" s="8" t="s">
        <v>32</v>
      </c>
      <c r="P35" s="8" t="s">
        <v>112</v>
      </c>
      <c r="Q35" s="8" t="s">
        <v>34</v>
      </c>
      <c r="R35" s="8" t="s">
        <v>35</v>
      </c>
      <c r="S35" s="8" t="s">
        <v>44</v>
      </c>
      <c r="T35" s="8" t="s">
        <v>37</v>
      </c>
      <c r="U35" s="36" t="s">
        <v>83</v>
      </c>
      <c r="V35" s="8" t="s">
        <v>101</v>
      </c>
      <c r="W35" s="8" t="s">
        <v>36</v>
      </c>
      <c r="X35" s="8"/>
      <c r="Y35" s="8" t="s">
        <v>47</v>
      </c>
      <c r="Z35" s="8" t="s">
        <v>38</v>
      </c>
      <c r="AA35" s="8" t="s">
        <v>141</v>
      </c>
      <c r="AB35" s="36" t="s">
        <v>142</v>
      </c>
    </row>
    <row r="36" spans="1:28" ht="43.5" customHeight="1">
      <c r="A36" s="7">
        <v>26</v>
      </c>
      <c r="B36" s="7"/>
      <c r="C36" s="19">
        <f t="shared" si="0"/>
        <v>68.01666666666667</v>
      </c>
      <c r="D36" s="19">
        <v>68.7</v>
      </c>
      <c r="E36" s="19">
        <f>(G36+J36+I36)/3</f>
        <v>67.33333333333333</v>
      </c>
      <c r="F36" s="22">
        <v>65</v>
      </c>
      <c r="G36" s="21">
        <v>65</v>
      </c>
      <c r="H36" s="22">
        <v>71</v>
      </c>
      <c r="I36" s="21">
        <v>67</v>
      </c>
      <c r="J36" s="21">
        <v>70</v>
      </c>
      <c r="K36" s="8" t="s">
        <v>123</v>
      </c>
      <c r="L36" s="8" t="s">
        <v>143</v>
      </c>
      <c r="M36" s="8" t="s">
        <v>31</v>
      </c>
      <c r="N36" s="8">
        <v>24</v>
      </c>
      <c r="O36" s="8" t="s">
        <v>32</v>
      </c>
      <c r="P36" s="8" t="s">
        <v>67</v>
      </c>
      <c r="Q36" s="8" t="s">
        <v>34</v>
      </c>
      <c r="R36" s="8" t="s">
        <v>35</v>
      </c>
      <c r="S36" s="8"/>
      <c r="T36" s="8"/>
      <c r="U36" s="8"/>
      <c r="V36" s="8"/>
      <c r="W36" s="8" t="s">
        <v>53</v>
      </c>
      <c r="X36" s="8" t="s">
        <v>54</v>
      </c>
      <c r="Y36" s="8" t="s">
        <v>47</v>
      </c>
      <c r="Z36" s="8" t="s">
        <v>144</v>
      </c>
      <c r="AA36" s="8" t="s">
        <v>46</v>
      </c>
      <c r="AB36" s="36" t="str">
        <f>"三亚天涯王瑛内科诊所"</f>
        <v>三亚天涯王瑛内科诊所</v>
      </c>
    </row>
    <row r="37" spans="1:28" ht="43.5" customHeight="1">
      <c r="A37" s="7">
        <v>29</v>
      </c>
      <c r="B37" s="7"/>
      <c r="C37" s="19">
        <f t="shared" si="0"/>
        <v>67.59166666666667</v>
      </c>
      <c r="D37" s="19">
        <v>66.85</v>
      </c>
      <c r="E37" s="19">
        <f>(J37+G37+I37)/3</f>
        <v>68.33333333333333</v>
      </c>
      <c r="F37" s="23">
        <v>65</v>
      </c>
      <c r="G37" s="21">
        <v>66</v>
      </c>
      <c r="H37" s="22">
        <v>72</v>
      </c>
      <c r="I37" s="21">
        <v>68</v>
      </c>
      <c r="J37" s="21">
        <v>71</v>
      </c>
      <c r="K37" s="8" t="s">
        <v>123</v>
      </c>
      <c r="L37" s="8" t="s">
        <v>145</v>
      </c>
      <c r="M37" s="8" t="s">
        <v>31</v>
      </c>
      <c r="N37" s="8">
        <v>24</v>
      </c>
      <c r="O37" s="8" t="s">
        <v>42</v>
      </c>
      <c r="P37" s="8" t="s">
        <v>71</v>
      </c>
      <c r="Q37" s="8" t="s">
        <v>34</v>
      </c>
      <c r="R37" s="8" t="s">
        <v>35</v>
      </c>
      <c r="S37" s="8"/>
      <c r="T37" s="8"/>
      <c r="U37" s="8"/>
      <c r="V37" s="8"/>
      <c r="W37" s="8" t="s">
        <v>53</v>
      </c>
      <c r="X37" s="8" t="s">
        <v>54</v>
      </c>
      <c r="Y37" s="8" t="s">
        <v>37</v>
      </c>
      <c r="Z37" s="36" t="s">
        <v>60</v>
      </c>
      <c r="AA37" s="8" t="s">
        <v>39</v>
      </c>
      <c r="AB37" s="8" t="str">
        <f>"无"</f>
        <v>无</v>
      </c>
    </row>
    <row r="38" spans="1:28" ht="43.5" customHeight="1">
      <c r="A38" s="7">
        <v>27</v>
      </c>
      <c r="B38" s="7"/>
      <c r="C38" s="19">
        <f t="shared" si="0"/>
        <v>66.74166666666667</v>
      </c>
      <c r="D38" s="19">
        <v>67.15</v>
      </c>
      <c r="E38" s="19">
        <f>(F38+G38+I38)/3</f>
        <v>66.33333333333333</v>
      </c>
      <c r="F38" s="21">
        <v>70</v>
      </c>
      <c r="G38" s="21">
        <v>63</v>
      </c>
      <c r="H38" s="22">
        <v>73</v>
      </c>
      <c r="I38" s="21">
        <v>66</v>
      </c>
      <c r="J38" s="20">
        <v>73</v>
      </c>
      <c r="K38" s="8" t="s">
        <v>123</v>
      </c>
      <c r="L38" s="8" t="s">
        <v>146</v>
      </c>
      <c r="M38" s="8" t="s">
        <v>31</v>
      </c>
      <c r="N38" s="8">
        <v>28</v>
      </c>
      <c r="O38" s="8" t="s">
        <v>32</v>
      </c>
      <c r="P38" s="8" t="s">
        <v>71</v>
      </c>
      <c r="Q38" s="8" t="s">
        <v>34</v>
      </c>
      <c r="R38" s="8" t="s">
        <v>35</v>
      </c>
      <c r="S38" s="8"/>
      <c r="T38" s="8"/>
      <c r="U38" s="8"/>
      <c r="V38" s="8"/>
      <c r="W38" s="8" t="s">
        <v>36</v>
      </c>
      <c r="X38" s="8"/>
      <c r="Y38" s="8" t="s">
        <v>37</v>
      </c>
      <c r="Z38" s="36" t="s">
        <v>147</v>
      </c>
      <c r="AA38" s="8" t="s">
        <v>148</v>
      </c>
      <c r="AB38" s="8" t="str">
        <f>"无"</f>
        <v>无</v>
      </c>
    </row>
    <row r="39" spans="1:28" ht="43.5" customHeight="1">
      <c r="A39" s="7">
        <v>34</v>
      </c>
      <c r="B39" s="7"/>
      <c r="C39" s="19">
        <f t="shared" si="0"/>
        <v>63.725</v>
      </c>
      <c r="D39" s="19">
        <v>61.45</v>
      </c>
      <c r="E39" s="19">
        <f>(J39+G39+I39)/3</f>
        <v>66</v>
      </c>
      <c r="F39" s="23">
        <v>60</v>
      </c>
      <c r="G39" s="21">
        <v>62</v>
      </c>
      <c r="H39" s="22">
        <v>70</v>
      </c>
      <c r="I39" s="21">
        <v>66</v>
      </c>
      <c r="J39" s="21">
        <v>70</v>
      </c>
      <c r="K39" s="8" t="s">
        <v>123</v>
      </c>
      <c r="L39" s="8" t="s">
        <v>149</v>
      </c>
      <c r="M39" s="8" t="s">
        <v>31</v>
      </c>
      <c r="N39" s="8">
        <v>21</v>
      </c>
      <c r="O39" s="8" t="s">
        <v>32</v>
      </c>
      <c r="P39" s="8" t="s">
        <v>67</v>
      </c>
      <c r="Q39" s="8" t="s">
        <v>64</v>
      </c>
      <c r="R39" s="8" t="s">
        <v>35</v>
      </c>
      <c r="S39" s="8"/>
      <c r="T39" s="8"/>
      <c r="U39" s="8"/>
      <c r="V39" s="8"/>
      <c r="W39" s="8" t="s">
        <v>36</v>
      </c>
      <c r="X39" s="8"/>
      <c r="Y39" s="8" t="s">
        <v>37</v>
      </c>
      <c r="Z39" s="8" t="s">
        <v>150</v>
      </c>
      <c r="AA39" s="8" t="s">
        <v>73</v>
      </c>
      <c r="AB39" s="36" t="str">
        <f>"乐东潘刚勇诊所"</f>
        <v>乐东潘刚勇诊所</v>
      </c>
    </row>
    <row r="40" spans="1:28" ht="43.5" customHeight="1">
      <c r="A40" s="7">
        <v>37</v>
      </c>
      <c r="B40" s="7"/>
      <c r="C40" s="19">
        <f t="shared" si="0"/>
        <v>63.28333333333333</v>
      </c>
      <c r="D40" s="19">
        <v>60.9</v>
      </c>
      <c r="E40" s="19">
        <f>(G40+I40+J40)/3</f>
        <v>65.66666666666667</v>
      </c>
      <c r="F40" s="20">
        <v>78</v>
      </c>
      <c r="G40" s="21">
        <v>64</v>
      </c>
      <c r="H40" s="22">
        <v>64</v>
      </c>
      <c r="I40" s="21">
        <v>64</v>
      </c>
      <c r="J40" s="21">
        <v>69</v>
      </c>
      <c r="K40" s="8" t="s">
        <v>123</v>
      </c>
      <c r="L40" s="8" t="s">
        <v>151</v>
      </c>
      <c r="M40" s="8" t="s">
        <v>31</v>
      </c>
      <c r="N40" s="8">
        <v>27</v>
      </c>
      <c r="O40" s="8" t="s">
        <v>32</v>
      </c>
      <c r="P40" s="8" t="s">
        <v>116</v>
      </c>
      <c r="Q40" s="8" t="s">
        <v>34</v>
      </c>
      <c r="R40" s="8" t="s">
        <v>35</v>
      </c>
      <c r="S40" s="8" t="s">
        <v>36</v>
      </c>
      <c r="T40" s="8" t="s">
        <v>37</v>
      </c>
      <c r="U40" s="36" t="s">
        <v>110</v>
      </c>
      <c r="V40" s="8">
        <v>2020.06</v>
      </c>
      <c r="W40" s="8" t="s">
        <v>53</v>
      </c>
      <c r="X40" s="8"/>
      <c r="Y40" s="8" t="s">
        <v>47</v>
      </c>
      <c r="Z40" s="8" t="s">
        <v>152</v>
      </c>
      <c r="AA40" s="8" t="s">
        <v>73</v>
      </c>
      <c r="AB40" s="8" t="str">
        <f>"无"</f>
        <v>无</v>
      </c>
    </row>
    <row r="41" spans="1:28" ht="43.5" customHeight="1">
      <c r="A41" s="7">
        <v>30</v>
      </c>
      <c r="B41" s="7"/>
      <c r="C41" s="19">
        <f t="shared" si="0"/>
        <v>55.5</v>
      </c>
      <c r="D41" s="19">
        <v>42</v>
      </c>
      <c r="E41" s="19">
        <f>(F41+H41+I41)/3</f>
        <v>69</v>
      </c>
      <c r="F41" s="21">
        <v>70</v>
      </c>
      <c r="G41" s="23">
        <v>64</v>
      </c>
      <c r="H41" s="21">
        <v>73</v>
      </c>
      <c r="I41" s="21">
        <v>64</v>
      </c>
      <c r="J41" s="20">
        <v>74</v>
      </c>
      <c r="K41" s="8" t="s">
        <v>123</v>
      </c>
      <c r="L41" s="8" t="s">
        <v>153</v>
      </c>
      <c r="M41" s="8" t="s">
        <v>31</v>
      </c>
      <c r="N41" s="8">
        <v>24</v>
      </c>
      <c r="O41" s="8" t="s">
        <v>32</v>
      </c>
      <c r="P41" s="8" t="s">
        <v>67</v>
      </c>
      <c r="Q41" s="8" t="s">
        <v>34</v>
      </c>
      <c r="R41" s="8" t="s">
        <v>35</v>
      </c>
      <c r="S41" s="8"/>
      <c r="T41" s="8"/>
      <c r="U41" s="8"/>
      <c r="V41" s="8"/>
      <c r="W41" s="8" t="s">
        <v>36</v>
      </c>
      <c r="X41" s="8"/>
      <c r="Y41" s="8" t="s">
        <v>37</v>
      </c>
      <c r="Z41" s="36" t="s">
        <v>154</v>
      </c>
      <c r="AA41" s="8" t="s">
        <v>46</v>
      </c>
      <c r="AB41" s="8" t="s">
        <v>49</v>
      </c>
    </row>
    <row r="42" s="1" customFormat="1" ht="13.5"/>
    <row r="43" spans="2:17" s="1" customFormat="1" ht="13.5">
      <c r="B43" s="25" t="s">
        <v>155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s="1" customFormat="1" ht="13.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ht="13.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</sheetData>
  <sheetProtection/>
  <mergeCells count="25">
    <mergeCell ref="K1:AB1"/>
    <mergeCell ref="A2:L2"/>
    <mergeCell ref="Z2:AB2"/>
    <mergeCell ref="S3:V3"/>
    <mergeCell ref="W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B3:AB4"/>
    <mergeCell ref="B43:Q45"/>
  </mergeCells>
  <printOptions/>
  <pageMargins left="0.15694444444444444" right="0.07847222222222222" top="0.39305555555555555" bottom="0.11805555555555555" header="0.19652777777777777" footer="0.19652777777777777"/>
  <pageSetup fitToHeight="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70" zoomScaleNormal="70" workbookViewId="0" topLeftCell="A1">
      <pane ySplit="3" topLeftCell="A4" activePane="bottomLeft" state="frozen"/>
      <selection pane="bottomLeft" activeCell="I10" sqref="I10"/>
    </sheetView>
  </sheetViews>
  <sheetFormatPr defaultColWidth="10.00390625" defaultRowHeight="15"/>
  <cols>
    <col min="1" max="1" width="9.57421875" style="0" customWidth="1"/>
    <col min="2" max="2" width="19.140625" style="0" customWidth="1"/>
    <col min="3" max="3" width="15.57421875" style="0" customWidth="1"/>
    <col min="4" max="4" width="29.28125" style="0" customWidth="1"/>
  </cols>
  <sheetData>
    <row r="1" spans="1:5" ht="90.75" customHeight="1">
      <c r="A1" s="2" t="s">
        <v>156</v>
      </c>
      <c r="B1" s="2"/>
      <c r="C1" s="2"/>
      <c r="D1" s="2"/>
      <c r="E1" s="2"/>
    </row>
    <row r="2" spans="1:5" ht="42.75" customHeight="1">
      <c r="A2" s="3" t="s">
        <v>3</v>
      </c>
      <c r="B2" s="4" t="s">
        <v>13</v>
      </c>
      <c r="C2" s="3" t="s">
        <v>14</v>
      </c>
      <c r="D2" s="5" t="s">
        <v>157</v>
      </c>
      <c r="E2" s="5" t="s">
        <v>158</v>
      </c>
    </row>
    <row r="3" spans="1:5" ht="49.5" customHeight="1">
      <c r="A3" s="3"/>
      <c r="B3" s="3"/>
      <c r="C3" s="3"/>
      <c r="D3" s="6"/>
      <c r="E3" s="6"/>
    </row>
    <row r="4" spans="1:6" ht="54.75" customHeight="1">
      <c r="A4" s="7">
        <v>1</v>
      </c>
      <c r="B4" s="8" t="s">
        <v>29</v>
      </c>
      <c r="C4" s="8" t="s">
        <v>30</v>
      </c>
      <c r="D4" s="8" t="s">
        <v>159</v>
      </c>
      <c r="E4" s="9"/>
      <c r="F4" s="10"/>
    </row>
    <row r="5" spans="1:6" ht="54.75" customHeight="1">
      <c r="A5" s="7">
        <v>2</v>
      </c>
      <c r="B5" s="8" t="s">
        <v>29</v>
      </c>
      <c r="C5" s="8" t="s">
        <v>41</v>
      </c>
      <c r="D5" s="8" t="s">
        <v>160</v>
      </c>
      <c r="E5" s="11"/>
      <c r="F5" s="12"/>
    </row>
    <row r="6" spans="1:6" ht="54.75" customHeight="1">
      <c r="A6" s="7">
        <v>3</v>
      </c>
      <c r="B6" s="8" t="s">
        <v>29</v>
      </c>
      <c r="C6" s="8" t="s">
        <v>66</v>
      </c>
      <c r="D6" s="8" t="s">
        <v>161</v>
      </c>
      <c r="E6" s="11"/>
      <c r="F6" s="12"/>
    </row>
    <row r="7" spans="1:6" ht="54.75" customHeight="1">
      <c r="A7" s="7">
        <v>4</v>
      </c>
      <c r="B7" s="8" t="s">
        <v>29</v>
      </c>
      <c r="C7" s="8" t="s">
        <v>62</v>
      </c>
      <c r="D7" s="8" t="s">
        <v>162</v>
      </c>
      <c r="E7" s="11"/>
      <c r="F7" s="12"/>
    </row>
    <row r="8" spans="1:5" ht="54.75" customHeight="1">
      <c r="A8" s="7">
        <v>5</v>
      </c>
      <c r="B8" s="8" t="s">
        <v>29</v>
      </c>
      <c r="C8" s="8" t="s">
        <v>106</v>
      </c>
      <c r="D8" s="8" t="s">
        <v>163</v>
      </c>
      <c r="E8" s="13"/>
    </row>
    <row r="9" spans="1:6" ht="54.75" customHeight="1">
      <c r="A9" s="7">
        <v>6</v>
      </c>
      <c r="B9" s="8" t="s">
        <v>29</v>
      </c>
      <c r="C9" s="8" t="s">
        <v>96</v>
      </c>
      <c r="D9" s="8" t="s">
        <v>164</v>
      </c>
      <c r="E9" s="14"/>
      <c r="F9" s="15"/>
    </row>
    <row r="10" spans="1:6" ht="54.75" customHeight="1">
      <c r="A10" s="7">
        <v>7</v>
      </c>
      <c r="B10" s="8" t="s">
        <v>29</v>
      </c>
      <c r="C10" s="8" t="s">
        <v>89</v>
      </c>
      <c r="D10" s="8" t="s">
        <v>165</v>
      </c>
      <c r="E10" s="11"/>
      <c r="F10" s="12"/>
    </row>
    <row r="11" spans="1:6" ht="54.75" customHeight="1">
      <c r="A11" s="7">
        <v>8</v>
      </c>
      <c r="B11" s="8" t="s">
        <v>29</v>
      </c>
      <c r="C11" s="8" t="s">
        <v>121</v>
      </c>
      <c r="D11" s="8" t="s">
        <v>166</v>
      </c>
      <c r="E11" s="11"/>
      <c r="F11" s="12"/>
    </row>
    <row r="12" spans="1:5" ht="54.75" customHeight="1">
      <c r="A12" s="7">
        <v>9</v>
      </c>
      <c r="B12" s="8" t="s">
        <v>123</v>
      </c>
      <c r="C12" s="8" t="s">
        <v>124</v>
      </c>
      <c r="D12" s="8" t="s">
        <v>167</v>
      </c>
      <c r="E12" s="13"/>
    </row>
    <row r="13" spans="1:5" ht="54.75" customHeight="1">
      <c r="A13" s="7">
        <v>10</v>
      </c>
      <c r="B13" s="8" t="s">
        <v>123</v>
      </c>
      <c r="C13" s="8" t="s">
        <v>126</v>
      </c>
      <c r="D13" s="8" t="s">
        <v>168</v>
      </c>
      <c r="E13" s="13"/>
    </row>
    <row r="14" spans="1:5" ht="54.75" customHeight="1">
      <c r="A14" s="7">
        <v>11</v>
      </c>
      <c r="B14" s="8" t="s">
        <v>123</v>
      </c>
      <c r="C14" s="8" t="s">
        <v>127</v>
      </c>
      <c r="D14" s="8" t="s">
        <v>169</v>
      </c>
      <c r="E14" s="13"/>
    </row>
    <row r="15" spans="1:5" ht="54.75" customHeight="1">
      <c r="A15" s="7">
        <v>12</v>
      </c>
      <c r="B15" s="8" t="s">
        <v>123</v>
      </c>
      <c r="C15" s="8" t="s">
        <v>131</v>
      </c>
      <c r="D15" s="8" t="s">
        <v>170</v>
      </c>
      <c r="E15" s="13"/>
    </row>
    <row r="16" spans="1:5" ht="54.75" customHeight="1">
      <c r="A16" s="7">
        <v>13</v>
      </c>
      <c r="B16" s="8" t="s">
        <v>123</v>
      </c>
      <c r="C16" s="8" t="s">
        <v>134</v>
      </c>
      <c r="D16" s="8" t="s">
        <v>171</v>
      </c>
      <c r="E16" s="13"/>
    </row>
    <row r="17" s="1" customFormat="1" ht="13.5"/>
    <row r="18" spans="2:4" s="1" customFormat="1" ht="13.5">
      <c r="B18" s="16"/>
      <c r="C18" s="16"/>
      <c r="D18" s="16"/>
    </row>
    <row r="19" spans="2:4" s="1" customFormat="1" ht="13.5">
      <c r="B19" s="16"/>
      <c r="C19" s="16"/>
      <c r="D19" s="16"/>
    </row>
    <row r="20" spans="2:4" ht="13.5">
      <c r="B20" s="16"/>
      <c r="C20" s="16"/>
      <c r="D20" s="16"/>
    </row>
    <row r="22" spans="3:4" ht="13.5">
      <c r="C22" s="17"/>
      <c r="D22" s="17"/>
    </row>
  </sheetData>
  <sheetProtection/>
  <autoFilter ref="A2:D16"/>
  <mergeCells count="8">
    <mergeCell ref="A1:E1"/>
    <mergeCell ref="C22:D22"/>
    <mergeCell ref="A2:A3"/>
    <mergeCell ref="B2:B3"/>
    <mergeCell ref="C2:C3"/>
    <mergeCell ref="D2:D3"/>
    <mergeCell ref="E2:E3"/>
    <mergeCell ref="B18:D20"/>
  </mergeCells>
  <printOptions/>
  <pageMargins left="0.2361111111111111" right="0.07847222222222222" top="0.39305555555555555" bottom="0.11805555555555555" header="0.19652777777777777" footer="0.19652777777777777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睍皖</cp:lastModifiedBy>
  <dcterms:created xsi:type="dcterms:W3CDTF">2024-03-06T10:16:03Z</dcterms:created>
  <dcterms:modified xsi:type="dcterms:W3CDTF">2024-05-15T09:50:01Z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2F98BC0A2B754C4A9DDAF9E9768D2813_13</vt:lpwstr>
  </property>
  <property fmtid="{D5CDD505-2E9C-101B-9397-08002B2CF9AE}" pid="4" name="KSOProductBuildV">
    <vt:lpwstr>2052-11.8.2.8959</vt:lpwstr>
  </property>
</Properties>
</file>