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<sst xmlns="http://schemas.openxmlformats.org/spreadsheetml/2006/main" count="852" uniqueCount="527">
  <si>
    <t>海南（海口）青少年活动中心2024年公开招聘事业单位编制工作人员进入笔试人员名单</t>
  </si>
  <si>
    <t>序号</t>
  </si>
  <si>
    <t>姓名</t>
  </si>
  <si>
    <t>身份证号</t>
  </si>
  <si>
    <t>手机号码</t>
  </si>
  <si>
    <t>是否进入笔试</t>
  </si>
  <si>
    <t>**************5524</t>
  </si>
  <si>
    <t>*******7266</t>
  </si>
  <si>
    <t>是</t>
  </si>
  <si>
    <t>**************2623</t>
  </si>
  <si>
    <t>*******4715</t>
  </si>
  <si>
    <t>**************0042</t>
  </si>
  <si>
    <t>*******3718</t>
  </si>
  <si>
    <t>**************2118</t>
  </si>
  <si>
    <t>*******0609</t>
  </si>
  <si>
    <t>**************684X</t>
  </si>
  <si>
    <t>*******1693</t>
  </si>
  <si>
    <t>**************0824</t>
  </si>
  <si>
    <t>*******9872</t>
  </si>
  <si>
    <t>**************066X</t>
  </si>
  <si>
    <t>*******4962</t>
  </si>
  <si>
    <t>**************7042</t>
  </si>
  <si>
    <t>*******6025</t>
  </si>
  <si>
    <t>**************272X</t>
  </si>
  <si>
    <t>*******2886</t>
  </si>
  <si>
    <t>**************687X</t>
  </si>
  <si>
    <t>*******2119</t>
  </si>
  <si>
    <t>**************0023</t>
  </si>
  <si>
    <t>*******9862</t>
  </si>
  <si>
    <t>**************3523</t>
  </si>
  <si>
    <t>*******9967</t>
  </si>
  <si>
    <t>**************1514</t>
  </si>
  <si>
    <t>*******4656</t>
  </si>
  <si>
    <t>**************0326</t>
  </si>
  <si>
    <t>*******5044</t>
  </si>
  <si>
    <t>**************6222</t>
  </si>
  <si>
    <t>*******9749</t>
  </si>
  <si>
    <t>**************0160</t>
  </si>
  <si>
    <t>*******0710</t>
  </si>
  <si>
    <t>**************1043</t>
  </si>
  <si>
    <t>*******0856</t>
  </si>
  <si>
    <t>**************3122</t>
  </si>
  <si>
    <t>*******3250</t>
  </si>
  <si>
    <t>**************1818</t>
  </si>
  <si>
    <t>*******2569</t>
  </si>
  <si>
    <t>**************4702</t>
  </si>
  <si>
    <t>*******3639</t>
  </si>
  <si>
    <t>**************0913</t>
  </si>
  <si>
    <t>*******8403</t>
  </si>
  <si>
    <t>**************0627</t>
  </si>
  <si>
    <t>*******9933</t>
  </si>
  <si>
    <t>**************0727</t>
  </si>
  <si>
    <t>*******9023</t>
  </si>
  <si>
    <t>**************3221</t>
  </si>
  <si>
    <t>*******2146</t>
  </si>
  <si>
    <t>**************1425</t>
  </si>
  <si>
    <t>*******7123</t>
  </si>
  <si>
    <t>**************7223</t>
  </si>
  <si>
    <t>*******6356</t>
  </si>
  <si>
    <t>**************1714</t>
  </si>
  <si>
    <t>*******5070</t>
  </si>
  <si>
    <t>**************0349</t>
  </si>
  <si>
    <t>*******7945</t>
  </si>
  <si>
    <t>**************4028</t>
  </si>
  <si>
    <t>*******2143</t>
  </si>
  <si>
    <t>**************1005</t>
  </si>
  <si>
    <t>*******9292</t>
  </si>
  <si>
    <t>**************071X</t>
  </si>
  <si>
    <t>*******1263</t>
  </si>
  <si>
    <t>**************6224</t>
  </si>
  <si>
    <t>*******1155</t>
  </si>
  <si>
    <t>**************0041</t>
  </si>
  <si>
    <t>*******7789</t>
  </si>
  <si>
    <t>**************7519</t>
  </si>
  <si>
    <t>*******8103</t>
  </si>
  <si>
    <t>*******5607</t>
  </si>
  <si>
    <t>**************7224</t>
  </si>
  <si>
    <t>*******5757</t>
  </si>
  <si>
    <t>**************2948</t>
  </si>
  <si>
    <t>*******0621</t>
  </si>
  <si>
    <t>**************4673</t>
  </si>
  <si>
    <t>*******2427</t>
  </si>
  <si>
    <t>**************1629</t>
  </si>
  <si>
    <t>*******7756</t>
  </si>
  <si>
    <t>**************1813</t>
  </si>
  <si>
    <t>*******3665</t>
  </si>
  <si>
    <t>**************0025</t>
  </si>
  <si>
    <t>*******6176</t>
  </si>
  <si>
    <t>**************041X</t>
  </si>
  <si>
    <t>*******2611</t>
  </si>
  <si>
    <t>**************0986</t>
  </si>
  <si>
    <t>*******0281</t>
  </si>
  <si>
    <t>**************0426</t>
  </si>
  <si>
    <t>*******7353</t>
  </si>
  <si>
    <t>**************2225</t>
  </si>
  <si>
    <t>*******7056</t>
  </si>
  <si>
    <t>**************0425</t>
  </si>
  <si>
    <t>*******8089</t>
  </si>
  <si>
    <t>**************0421</t>
  </si>
  <si>
    <t>*******9511</t>
  </si>
  <si>
    <t>**************624X</t>
  </si>
  <si>
    <t>*******7082</t>
  </si>
  <si>
    <t>*******2086</t>
  </si>
  <si>
    <t>**************4023</t>
  </si>
  <si>
    <t>*******2540</t>
  </si>
  <si>
    <t>**************4829</t>
  </si>
  <si>
    <t>*******2137</t>
  </si>
  <si>
    <t>**************4628</t>
  </si>
  <si>
    <t>*******6285</t>
  </si>
  <si>
    <t>**************0287</t>
  </si>
  <si>
    <t>*******1533</t>
  </si>
  <si>
    <t>**************5127</t>
  </si>
  <si>
    <t>*******2186</t>
  </si>
  <si>
    <t>**************0026</t>
  </si>
  <si>
    <t>*******6618</t>
  </si>
  <si>
    <t>**************092X</t>
  </si>
  <si>
    <t>*******8055</t>
  </si>
  <si>
    <t>**************5224</t>
  </si>
  <si>
    <t>*******9709</t>
  </si>
  <si>
    <t>**************004X</t>
  </si>
  <si>
    <t>*******7799</t>
  </si>
  <si>
    <t>**************0022</t>
  </si>
  <si>
    <t>*******1113</t>
  </si>
  <si>
    <t>**************3627</t>
  </si>
  <si>
    <t>*******3739</t>
  </si>
  <si>
    <t>**************002X</t>
  </si>
  <si>
    <t>*******6544</t>
  </si>
  <si>
    <t>*******9919</t>
  </si>
  <si>
    <t>*******7703</t>
  </si>
  <si>
    <t>**************5621</t>
  </si>
  <si>
    <t>*******9035</t>
  </si>
  <si>
    <t>**************2720</t>
  </si>
  <si>
    <t>*******2159</t>
  </si>
  <si>
    <t>**************4440</t>
  </si>
  <si>
    <t>*******9156</t>
  </si>
  <si>
    <t>**************7215</t>
  </si>
  <si>
    <t>*******7319</t>
  </si>
  <si>
    <t>**************1827</t>
  </si>
  <si>
    <t>*******9753</t>
  </si>
  <si>
    <t>**************1048</t>
  </si>
  <si>
    <t>*******1135</t>
  </si>
  <si>
    <t>**************0929</t>
  </si>
  <si>
    <t>*******2107</t>
  </si>
  <si>
    <t>**************1042</t>
  </si>
  <si>
    <t>*******8639</t>
  </si>
  <si>
    <t>**************0461</t>
  </si>
  <si>
    <t>*******5023</t>
  </si>
  <si>
    <t>**************4428</t>
  </si>
  <si>
    <t>*******7905</t>
  </si>
  <si>
    <t>**************0046</t>
  </si>
  <si>
    <t>*******1223</t>
  </si>
  <si>
    <t>**************2732</t>
  </si>
  <si>
    <t>*******2967</t>
  </si>
  <si>
    <t>**************3628</t>
  </si>
  <si>
    <t>*******3630</t>
  </si>
  <si>
    <t>**************7229</t>
  </si>
  <si>
    <t>*******1020</t>
  </si>
  <si>
    <t>*******6026</t>
  </si>
  <si>
    <t>**************4266</t>
  </si>
  <si>
    <t>*******0436</t>
  </si>
  <si>
    <t>**************564X</t>
  </si>
  <si>
    <t>*******6111</t>
  </si>
  <si>
    <t>**************0027</t>
  </si>
  <si>
    <t>*******5910</t>
  </si>
  <si>
    <t>**************4026</t>
  </si>
  <si>
    <t>*******3280</t>
  </si>
  <si>
    <t>**************1040</t>
  </si>
  <si>
    <t>*******1040</t>
  </si>
  <si>
    <t>**************2127</t>
  </si>
  <si>
    <t>*******1511</t>
  </si>
  <si>
    <t>**************5829</t>
  </si>
  <si>
    <t>*******0741</t>
  </si>
  <si>
    <t>**************4226</t>
  </si>
  <si>
    <t>*******1956</t>
  </si>
  <si>
    <t>**************388X</t>
  </si>
  <si>
    <t>*******8096</t>
  </si>
  <si>
    <t>*******1366</t>
  </si>
  <si>
    <t>**************1625</t>
  </si>
  <si>
    <t>*******8047</t>
  </si>
  <si>
    <t>**************3545</t>
  </si>
  <si>
    <t>*******6505</t>
  </si>
  <si>
    <t>**************0011</t>
  </si>
  <si>
    <t>*******9019</t>
  </si>
  <si>
    <t>*******4376</t>
  </si>
  <si>
    <t>**************2919</t>
  </si>
  <si>
    <t>*******7736</t>
  </si>
  <si>
    <t>**************0014</t>
  </si>
  <si>
    <t>*******4482</t>
  </si>
  <si>
    <t>**************6624</t>
  </si>
  <si>
    <t>*******8715</t>
  </si>
  <si>
    <t>**************1449</t>
  </si>
  <si>
    <t>*******5898</t>
  </si>
  <si>
    <t>*******7129</t>
  </si>
  <si>
    <t>**************122X</t>
  </si>
  <si>
    <t>*******5450</t>
  </si>
  <si>
    <t>**************562X</t>
  </si>
  <si>
    <t>*******3275</t>
  </si>
  <si>
    <t>**************2444</t>
  </si>
  <si>
    <t>*******0121</t>
  </si>
  <si>
    <t>**************0017</t>
  </si>
  <si>
    <t>*******0811</t>
  </si>
  <si>
    <t>**************6014</t>
  </si>
  <si>
    <t>*******5986</t>
  </si>
  <si>
    <t>**************2845</t>
  </si>
  <si>
    <t>*******5416</t>
  </si>
  <si>
    <t>**************244X</t>
  </si>
  <si>
    <t>*******6631</t>
  </si>
  <si>
    <t>*******7498</t>
  </si>
  <si>
    <t>**************062X</t>
  </si>
  <si>
    <t>*******2730</t>
  </si>
  <si>
    <t>**************8722</t>
  </si>
  <si>
    <t>*******0128</t>
  </si>
  <si>
    <t>**************0427</t>
  </si>
  <si>
    <t>*******8891</t>
  </si>
  <si>
    <t>**************4868</t>
  </si>
  <si>
    <t>*******1682</t>
  </si>
  <si>
    <t>**************222X</t>
  </si>
  <si>
    <t>*******7840</t>
  </si>
  <si>
    <t>**************4242</t>
  </si>
  <si>
    <t>*******3720</t>
  </si>
  <si>
    <t>**************0016</t>
  </si>
  <si>
    <t>*******0611</t>
  </si>
  <si>
    <t>**************0346</t>
  </si>
  <si>
    <t>*******2223</t>
  </si>
  <si>
    <t>**************0021</t>
  </si>
  <si>
    <t>*******5052</t>
  </si>
  <si>
    <t>**************1612</t>
  </si>
  <si>
    <t>*******5548</t>
  </si>
  <si>
    <t>*******8973</t>
  </si>
  <si>
    <t>**************2311</t>
  </si>
  <si>
    <t>*******2050</t>
  </si>
  <si>
    <t>**************1621</t>
  </si>
  <si>
    <t>*******6724</t>
  </si>
  <si>
    <t>**************0545</t>
  </si>
  <si>
    <t>*******5110</t>
  </si>
  <si>
    <t>**************0844</t>
  </si>
  <si>
    <t>*******2810</t>
  </si>
  <si>
    <t>**************1222</t>
  </si>
  <si>
    <t>*******5786</t>
  </si>
  <si>
    <t>**************0020</t>
  </si>
  <si>
    <t>*******4790</t>
  </si>
  <si>
    <t>*******7881</t>
  </si>
  <si>
    <t>**************5218</t>
  </si>
  <si>
    <t>*******8207</t>
  </si>
  <si>
    <t>**************0409</t>
  </si>
  <si>
    <t>*******0702</t>
  </si>
  <si>
    <t>*******4883</t>
  </si>
  <si>
    <t>**************4825</t>
  </si>
  <si>
    <t>*******2207</t>
  </si>
  <si>
    <t>**************6141</t>
  </si>
  <si>
    <t>*******4559</t>
  </si>
  <si>
    <t>*******9730</t>
  </si>
  <si>
    <t>**************0410</t>
  </si>
  <si>
    <t>*******2668</t>
  </si>
  <si>
    <t>**************0620</t>
  </si>
  <si>
    <t>*******6068</t>
  </si>
  <si>
    <t>**************333X</t>
  </si>
  <si>
    <t>*******6085</t>
  </si>
  <si>
    <t>**************3951</t>
  </si>
  <si>
    <t>*******6065</t>
  </si>
  <si>
    <t>**************061X</t>
  </si>
  <si>
    <t>*******1596</t>
  </si>
  <si>
    <t>**************1230</t>
  </si>
  <si>
    <t>*******4289</t>
  </si>
  <si>
    <t>**************3938</t>
  </si>
  <si>
    <t>*******7539</t>
  </si>
  <si>
    <t>**************0225</t>
  </si>
  <si>
    <t>*******8520</t>
  </si>
  <si>
    <t>**************0428</t>
  </si>
  <si>
    <t>*******0130</t>
  </si>
  <si>
    <t>*******5681</t>
  </si>
  <si>
    <t>**************7305</t>
  </si>
  <si>
    <t>*******7579</t>
  </si>
  <si>
    <t>**************3723</t>
  </si>
  <si>
    <t>*******8814</t>
  </si>
  <si>
    <t>**************3740</t>
  </si>
  <si>
    <t>*******1356</t>
  </si>
  <si>
    <t>**************4484</t>
  </si>
  <si>
    <t>*******0496</t>
  </si>
  <si>
    <t>**************7674</t>
  </si>
  <si>
    <t>*******3404</t>
  </si>
  <si>
    <t>**************3224</t>
  </si>
  <si>
    <t>*******0465</t>
  </si>
  <si>
    <t>**************9685</t>
  </si>
  <si>
    <t>*******3512</t>
  </si>
  <si>
    <t>**************3326</t>
  </si>
  <si>
    <t>*******4483</t>
  </si>
  <si>
    <t>**************0313</t>
  </si>
  <si>
    <t>*******9668</t>
  </si>
  <si>
    <t>*******2359</t>
  </si>
  <si>
    <t>*******4156</t>
  </si>
  <si>
    <t>**************3240</t>
  </si>
  <si>
    <t>*******7241</t>
  </si>
  <si>
    <t>**************0028</t>
  </si>
  <si>
    <t>*******0602</t>
  </si>
  <si>
    <t>**************2719</t>
  </si>
  <si>
    <t>*******8598</t>
  </si>
  <si>
    <t>**************3620</t>
  </si>
  <si>
    <t>*******8025</t>
  </si>
  <si>
    <t>**************5124</t>
  </si>
  <si>
    <t>*******3691</t>
  </si>
  <si>
    <t>**************6402</t>
  </si>
  <si>
    <t>*******9097</t>
  </si>
  <si>
    <t>**************4622</t>
  </si>
  <si>
    <t>*******9925</t>
  </si>
  <si>
    <t>**************0467</t>
  </si>
  <si>
    <t>*******6405</t>
  </si>
  <si>
    <t>**************8426</t>
  </si>
  <si>
    <t>*******0110</t>
  </si>
  <si>
    <t>**************0943</t>
  </si>
  <si>
    <t>*******1887</t>
  </si>
  <si>
    <t>*******8567</t>
  </si>
  <si>
    <t>**************3054</t>
  </si>
  <si>
    <t>*******0492</t>
  </si>
  <si>
    <t>*******8181</t>
  </si>
  <si>
    <t>**************2298</t>
  </si>
  <si>
    <t>*******6399</t>
  </si>
  <si>
    <t>**************6827</t>
  </si>
  <si>
    <t>*******5957</t>
  </si>
  <si>
    <t>**************4489</t>
  </si>
  <si>
    <t>*******7303</t>
  </si>
  <si>
    <t>**************6826</t>
  </si>
  <si>
    <t>**************6413</t>
  </si>
  <si>
    <t>*******0704</t>
  </si>
  <si>
    <t>**************0820</t>
  </si>
  <si>
    <t>*******9622</t>
  </si>
  <si>
    <t>**************2518</t>
  </si>
  <si>
    <t>*******2185</t>
  </si>
  <si>
    <t>**************0300</t>
  </si>
  <si>
    <t>*******7190</t>
  </si>
  <si>
    <t>**************0024</t>
  </si>
  <si>
    <t>*******2995</t>
  </si>
  <si>
    <t>*******5473</t>
  </si>
  <si>
    <t>**************5421</t>
  </si>
  <si>
    <t>*******0930</t>
  </si>
  <si>
    <t>**************0167</t>
  </si>
  <si>
    <t>*******0523</t>
  </si>
  <si>
    <t>**************3643</t>
  </si>
  <si>
    <t>*******7657</t>
  </si>
  <si>
    <t>**************2427</t>
  </si>
  <si>
    <t>*******9135</t>
  </si>
  <si>
    <t>**************1864</t>
  </si>
  <si>
    <t>*******8297</t>
  </si>
  <si>
    <t>**************5222</t>
  </si>
  <si>
    <t>*******1365</t>
  </si>
  <si>
    <t>*******5699</t>
  </si>
  <si>
    <t>**************2728</t>
  </si>
  <si>
    <t>*******9685</t>
  </si>
  <si>
    <t>*******0757</t>
  </si>
  <si>
    <t>*******3337</t>
  </si>
  <si>
    <t>*******3582</t>
  </si>
  <si>
    <t>**************0034</t>
  </si>
  <si>
    <t>*******2836</t>
  </si>
  <si>
    <t>**************2626</t>
  </si>
  <si>
    <t>*******1031</t>
  </si>
  <si>
    <t>**************032X</t>
  </si>
  <si>
    <t>*******9670</t>
  </si>
  <si>
    <t>**************0010</t>
  </si>
  <si>
    <t>*******3377</t>
  </si>
  <si>
    <t>**************0724</t>
  </si>
  <si>
    <t>*******6146</t>
  </si>
  <si>
    <t>**************2820</t>
  </si>
  <si>
    <t>*******9480</t>
  </si>
  <si>
    <t>**************344X</t>
  </si>
  <si>
    <t>*******8935</t>
  </si>
  <si>
    <t>*******7219</t>
  </si>
  <si>
    <t>**************3413</t>
  </si>
  <si>
    <t>*******2850</t>
  </si>
  <si>
    <t>**************6166</t>
  </si>
  <si>
    <t>*******6281</t>
  </si>
  <si>
    <t>**************5988</t>
  </si>
  <si>
    <t>*******9976</t>
  </si>
  <si>
    <t>**************3529</t>
  </si>
  <si>
    <t>*******2723</t>
  </si>
  <si>
    <t>*******2250</t>
  </si>
  <si>
    <t>*******7926</t>
  </si>
  <si>
    <t>**************1526</t>
  </si>
  <si>
    <t>*******7220</t>
  </si>
  <si>
    <t>*******3610</t>
  </si>
  <si>
    <t>**************1949</t>
  </si>
  <si>
    <t>*******8855</t>
  </si>
  <si>
    <t>**************3629</t>
  </si>
  <si>
    <t>*******3765</t>
  </si>
  <si>
    <t>**************2721</t>
  </si>
  <si>
    <t>*******3085</t>
  </si>
  <si>
    <t>*******3728</t>
  </si>
  <si>
    <t>**************152X</t>
  </si>
  <si>
    <t>*******4262</t>
  </si>
  <si>
    <t>**************4528</t>
  </si>
  <si>
    <t>*******6547</t>
  </si>
  <si>
    <t>**************6421</t>
  </si>
  <si>
    <t>*******8459</t>
  </si>
  <si>
    <t>**************4824</t>
  </si>
  <si>
    <t>*******3889</t>
  </si>
  <si>
    <t>**************8142</t>
  </si>
  <si>
    <t>*******3032</t>
  </si>
  <si>
    <t>**************2019</t>
  </si>
  <si>
    <t>*******7450</t>
  </si>
  <si>
    <t>**************3243</t>
  </si>
  <si>
    <t>*******4678</t>
  </si>
  <si>
    <t>**************6300</t>
  </si>
  <si>
    <t>*******2910</t>
  </si>
  <si>
    <t>*******7823</t>
  </si>
  <si>
    <t>**************6428</t>
  </si>
  <si>
    <t>*******7439</t>
  </si>
  <si>
    <t>**************8988</t>
  </si>
  <si>
    <t>*******7798</t>
  </si>
  <si>
    <t>**************001X</t>
  </si>
  <si>
    <t>*******8108</t>
  </si>
  <si>
    <t>*******4421</t>
  </si>
  <si>
    <t>**************1039</t>
  </si>
  <si>
    <t>*******6112</t>
  </si>
  <si>
    <t>**************4323</t>
  </si>
  <si>
    <t>*******6266</t>
  </si>
  <si>
    <t>**************6437</t>
  </si>
  <si>
    <t>*******7425</t>
  </si>
  <si>
    <t>**************7521</t>
  </si>
  <si>
    <t>*******3141</t>
  </si>
  <si>
    <t>**************2769</t>
  </si>
  <si>
    <t>*******2397</t>
  </si>
  <si>
    <t>**************7810</t>
  </si>
  <si>
    <t>*******5015</t>
  </si>
  <si>
    <t>**************2023</t>
  </si>
  <si>
    <t>*******5239</t>
  </si>
  <si>
    <t>**************5018</t>
  </si>
  <si>
    <t>*******0359</t>
  </si>
  <si>
    <t>**************1541</t>
  </si>
  <si>
    <t>*******0867</t>
  </si>
  <si>
    <t>**************2787</t>
  </si>
  <si>
    <t>*******7748</t>
  </si>
  <si>
    <t>**************1027</t>
  </si>
  <si>
    <t>*******9101</t>
  </si>
  <si>
    <t>*******5018</t>
  </si>
  <si>
    <t>**************3079</t>
  </si>
  <si>
    <t>*******9027</t>
  </si>
  <si>
    <t>*******7632</t>
  </si>
  <si>
    <t>**************006X</t>
  </si>
  <si>
    <t>*******2839</t>
  </si>
  <si>
    <t>**************2420</t>
  </si>
  <si>
    <t>*******7627</t>
  </si>
  <si>
    <t>**************3927</t>
  </si>
  <si>
    <t>*******9998</t>
  </si>
  <si>
    <t>**************0062</t>
  </si>
  <si>
    <t>*******1059</t>
  </si>
  <si>
    <t>*******6596</t>
  </si>
  <si>
    <t>**************2685</t>
  </si>
  <si>
    <t>*******8992</t>
  </si>
  <si>
    <t>**************4737</t>
  </si>
  <si>
    <t>*******7379</t>
  </si>
  <si>
    <t>**************102X</t>
  </si>
  <si>
    <t>*******7547</t>
  </si>
  <si>
    <t>**************6221</t>
  </si>
  <si>
    <t>*******1638</t>
  </si>
  <si>
    <t>**************9864</t>
  </si>
  <si>
    <t>*******6116</t>
  </si>
  <si>
    <t>**************0523</t>
  </si>
  <si>
    <t>*******0550</t>
  </si>
  <si>
    <t>**************2025</t>
  </si>
  <si>
    <t>*******2232</t>
  </si>
  <si>
    <t>*******1119</t>
  </si>
  <si>
    <t>**************2861</t>
  </si>
  <si>
    <t>*******0701</t>
  </si>
  <si>
    <t>**************0029</t>
  </si>
  <si>
    <t>*******6262</t>
  </si>
  <si>
    <t>**************404X</t>
  </si>
  <si>
    <t>*******0255</t>
  </si>
  <si>
    <t>**************1819</t>
  </si>
  <si>
    <t>*******8284</t>
  </si>
  <si>
    <t>**************1828</t>
  </si>
  <si>
    <t>*******6211</t>
  </si>
  <si>
    <t>**************5015</t>
  </si>
  <si>
    <t>*******3181</t>
  </si>
  <si>
    <t>*******6194</t>
  </si>
  <si>
    <t>**************0059</t>
  </si>
  <si>
    <t>*******2799</t>
  </si>
  <si>
    <t>**************2724</t>
  </si>
  <si>
    <t>*******2090</t>
  </si>
  <si>
    <t>*******3305</t>
  </si>
  <si>
    <t>*******5886</t>
  </si>
  <si>
    <t>**************0329</t>
  </si>
  <si>
    <t>*******1297</t>
  </si>
  <si>
    <t>**************3323</t>
  </si>
  <si>
    <t>*******0243</t>
  </si>
  <si>
    <t>**************0015</t>
  </si>
  <si>
    <t>*******6221</t>
  </si>
  <si>
    <t>**************182X</t>
  </si>
  <si>
    <t>*******5212</t>
  </si>
  <si>
    <t>**************2119</t>
  </si>
  <si>
    <t>*******3210</t>
  </si>
  <si>
    <t>**************5228</t>
  </si>
  <si>
    <t>*******9449</t>
  </si>
  <si>
    <t>**************3821</t>
  </si>
  <si>
    <t>*******7309</t>
  </si>
  <si>
    <t>**************2088</t>
  </si>
  <si>
    <t>*******2857</t>
  </si>
  <si>
    <t>**************0040</t>
  </si>
  <si>
    <t>*******4909</t>
  </si>
  <si>
    <t>**************0018</t>
  </si>
  <si>
    <t>*******9205</t>
  </si>
  <si>
    <t>**************0367</t>
  </si>
  <si>
    <t>*******0333</t>
  </si>
  <si>
    <t>**************1217</t>
  </si>
  <si>
    <t>*******5021</t>
  </si>
  <si>
    <t>**************1221</t>
  </si>
  <si>
    <t>*******8209</t>
  </si>
  <si>
    <t>**************4843</t>
  </si>
  <si>
    <t>*******5151</t>
  </si>
  <si>
    <t>**************5270</t>
  </si>
  <si>
    <t>*******0972</t>
  </si>
  <si>
    <t>**************1233</t>
  </si>
  <si>
    <t>*******8233</t>
  </si>
  <si>
    <t>*******9772</t>
  </si>
  <si>
    <t>**************0038</t>
  </si>
  <si>
    <t>*******0250</t>
  </si>
  <si>
    <t>**************5983</t>
  </si>
  <si>
    <t>*******3852</t>
  </si>
  <si>
    <t>**************0323</t>
  </si>
  <si>
    <t>*******6565</t>
  </si>
  <si>
    <t>*******1180</t>
  </si>
  <si>
    <t>**************4227</t>
  </si>
  <si>
    <t>*******2570</t>
  </si>
  <si>
    <t>**************612X</t>
  </si>
  <si>
    <t>*******9780</t>
  </si>
  <si>
    <t>*******1152</t>
  </si>
  <si>
    <t>**************0145</t>
  </si>
  <si>
    <t>**************2085</t>
  </si>
  <si>
    <t>*******8578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</si>
</sst>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distributed" vertical="center" indent="2"/>
    </xf>
    <xf numFmtId="0" fontId="45" fillId="0" borderId="12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distributed" vertical="center" indent="2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distributed" vertical="center" indent="2"/>
    </xf>
    <xf numFmtId="0" fontId="46" fillId="0" borderId="14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tabSelected="1" workbookViewId="0" topLeftCell="A1">
      <selection activeCell="J9" sqref="J9"/>
    </sheetView>
  </sheetViews>
  <sheetFormatPr defaultColWidth="8.8515625" defaultRowHeight="15.75" customHeight="1"/>
  <cols>
    <col min="1" max="1" width="6.8515625" style="1" customWidth="1"/>
    <col min="2" max="2" width="19.7109375" style="2" customWidth="1"/>
    <col min="3" max="3" width="27.7109375" style="1" customWidth="1"/>
    <col min="4" max="4" width="17.140625" style="1" customWidth="1"/>
    <col min="5" max="5" width="19.140625" style="1" customWidth="1"/>
    <col min="6" max="16384" width="8.8515625" style="1" customWidth="1"/>
  </cols>
  <sheetData>
    <row r="1" spans="1:5" ht="51.75" customHeight="1">
      <c r="A1" s="3" t="s">
        <v>0</v>
      </c>
      <c r="B1" s="4"/>
      <c r="C1" s="3"/>
      <c r="D1" s="3"/>
      <c r="E1" s="5"/>
    </row>
    <row r="2" spans="1:5" ht="22.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</row>
    <row r="3" spans="1:5" ht="22.5" customHeight="1">
      <c r="A3" s="11">
        <v>1</v>
      </c>
      <c r="B3" s="12" t="str">
        <f>"卫静"</f>
        <v>卫静</v>
      </c>
      <c r="C3" s="13" t="s">
        <v>6</v>
      </c>
      <c r="D3" s="13" t="s">
        <v>7</v>
      </c>
      <c r="E3" s="14" t="s">
        <v>8</v>
      </c>
    </row>
    <row r="4" spans="1:5" ht="22.5" customHeight="1">
      <c r="A4" s="11">
        <v>2</v>
      </c>
      <c r="B4" s="12" t="str">
        <f>"李秋秋"</f>
        <v>李秋秋</v>
      </c>
      <c r="C4" s="15" t="s">
        <v>9</v>
      </c>
      <c r="D4" s="16" t="s">
        <v>10</v>
      </c>
      <c r="E4" s="17" t="s">
        <v>8</v>
      </c>
    </row>
    <row r="5" spans="1:5" ht="22.5" customHeight="1">
      <c r="A5" s="11">
        <v>3</v>
      </c>
      <c r="B5" s="12" t="str">
        <f>"陈晓"</f>
        <v>陈晓</v>
      </c>
      <c r="C5" s="15" t="s">
        <v>11</v>
      </c>
      <c r="D5" s="16" t="s">
        <v>12</v>
      </c>
      <c r="E5" s="17" t="s">
        <v>8</v>
      </c>
    </row>
    <row r="6" spans="1:5" ht="22.5" customHeight="1">
      <c r="A6" s="11">
        <v>4</v>
      </c>
      <c r="B6" s="12" t="str">
        <f>"陈鹏升"</f>
        <v>陈鹏升</v>
      </c>
      <c r="C6" s="15" t="s">
        <v>13</v>
      </c>
      <c r="D6" s="16" t="s">
        <v>14</v>
      </c>
      <c r="E6" s="17" t="s">
        <v>8</v>
      </c>
    </row>
    <row r="7" spans="1:5" ht="22.5" customHeight="1">
      <c r="A7" s="11">
        <v>5</v>
      </c>
      <c r="B7" s="12" t="str">
        <f>"邹佳睿"</f>
        <v>邹佳睿</v>
      </c>
      <c r="C7" s="15" t="s">
        <v>15</v>
      </c>
      <c r="D7" s="16" t="s">
        <v>16</v>
      </c>
      <c r="E7" s="17" t="s">
        <v>8</v>
      </c>
    </row>
    <row r="8" spans="1:5" ht="22.5" customHeight="1">
      <c r="A8" s="11">
        <v>6</v>
      </c>
      <c r="B8" s="12" t="str">
        <f>"文君"</f>
        <v>文君</v>
      </c>
      <c r="C8" s="15" t="s">
        <v>17</v>
      </c>
      <c r="D8" s="16" t="s">
        <v>18</v>
      </c>
      <c r="E8" s="17" t="s">
        <v>8</v>
      </c>
    </row>
    <row r="9" spans="1:5" ht="22.5" customHeight="1">
      <c r="A9" s="11">
        <v>7</v>
      </c>
      <c r="B9" s="12" t="str">
        <f>"梁禹铭"</f>
        <v>梁禹铭</v>
      </c>
      <c r="C9" s="15" t="s">
        <v>19</v>
      </c>
      <c r="D9" s="16" t="s">
        <v>20</v>
      </c>
      <c r="E9" s="17" t="s">
        <v>8</v>
      </c>
    </row>
    <row r="10" spans="1:5" ht="22.5" customHeight="1">
      <c r="A10" s="11">
        <v>8</v>
      </c>
      <c r="B10" s="12" t="str">
        <f>"刘晓梅"</f>
        <v>刘晓梅</v>
      </c>
      <c r="C10" s="15" t="s">
        <v>21</v>
      </c>
      <c r="D10" s="16" t="s">
        <v>22</v>
      </c>
      <c r="E10" s="17" t="s">
        <v>8</v>
      </c>
    </row>
    <row r="11" spans="1:5" ht="22.5" customHeight="1">
      <c r="A11" s="11">
        <v>9</v>
      </c>
      <c r="B11" s="12" t="str">
        <f>"胡丽美"</f>
        <v>胡丽美</v>
      </c>
      <c r="C11" s="15" t="s">
        <v>23</v>
      </c>
      <c r="D11" s="16" t="s">
        <v>24</v>
      </c>
      <c r="E11" s="17" t="s">
        <v>8</v>
      </c>
    </row>
    <row r="12" spans="1:5" ht="22.5" customHeight="1">
      <c r="A12" s="11">
        <v>10</v>
      </c>
      <c r="B12" s="12" t="str">
        <f>"刘圣贺"</f>
        <v>刘圣贺</v>
      </c>
      <c r="C12" s="15" t="s">
        <v>25</v>
      </c>
      <c r="D12" s="16" t="s">
        <v>26</v>
      </c>
      <c r="E12" s="17" t="s">
        <v>8</v>
      </c>
    </row>
    <row r="13" spans="1:5" ht="22.5" customHeight="1">
      <c r="A13" s="11">
        <v>11</v>
      </c>
      <c r="B13" s="12" t="str">
        <f>"翁晓娟"</f>
        <v>翁晓娟</v>
      </c>
      <c r="C13" s="15" t="s">
        <v>27</v>
      </c>
      <c r="D13" s="16" t="s">
        <v>28</v>
      </c>
      <c r="E13" s="17" t="s">
        <v>8</v>
      </c>
    </row>
    <row r="14" spans="1:5" ht="22.5" customHeight="1">
      <c r="A14" s="11">
        <v>12</v>
      </c>
      <c r="B14" s="12" t="str">
        <f>"王珍"</f>
        <v>王珍</v>
      </c>
      <c r="C14" s="15" t="s">
        <v>29</v>
      </c>
      <c r="D14" s="16" t="s">
        <v>30</v>
      </c>
      <c r="E14" s="17" t="s">
        <v>8</v>
      </c>
    </row>
    <row r="15" spans="1:5" ht="22.5" customHeight="1">
      <c r="A15" s="11">
        <v>13</v>
      </c>
      <c r="B15" s="12" t="str">
        <f>"王升杰"</f>
        <v>王升杰</v>
      </c>
      <c r="C15" s="15" t="s">
        <v>31</v>
      </c>
      <c r="D15" s="16" t="s">
        <v>32</v>
      </c>
      <c r="E15" s="17" t="s">
        <v>8</v>
      </c>
    </row>
    <row r="16" spans="1:5" ht="22.5" customHeight="1">
      <c r="A16" s="11">
        <v>14</v>
      </c>
      <c r="B16" s="12" t="str">
        <f>"王紫萍"</f>
        <v>王紫萍</v>
      </c>
      <c r="C16" s="15" t="s">
        <v>33</v>
      </c>
      <c r="D16" s="16" t="s">
        <v>34</v>
      </c>
      <c r="E16" s="17" t="s">
        <v>8</v>
      </c>
    </row>
    <row r="17" spans="1:5" ht="22.5" customHeight="1">
      <c r="A17" s="11">
        <v>15</v>
      </c>
      <c r="B17" s="12" t="str">
        <f>"劳赛芳"</f>
        <v>劳赛芳</v>
      </c>
      <c r="C17" s="15" t="s">
        <v>35</v>
      </c>
      <c r="D17" s="16" t="s">
        <v>36</v>
      </c>
      <c r="E17" s="17" t="s">
        <v>8</v>
      </c>
    </row>
    <row r="18" spans="1:5" ht="22.5" customHeight="1">
      <c r="A18" s="11">
        <v>16</v>
      </c>
      <c r="B18" s="12" t="str">
        <f>"王一朵"</f>
        <v>王一朵</v>
      </c>
      <c r="C18" s="15" t="s">
        <v>37</v>
      </c>
      <c r="D18" s="16" t="s">
        <v>38</v>
      </c>
      <c r="E18" s="17" t="s">
        <v>8</v>
      </c>
    </row>
    <row r="19" spans="1:5" ht="22.5" customHeight="1">
      <c r="A19" s="11">
        <v>17</v>
      </c>
      <c r="B19" s="12" t="str">
        <f>"胡金阳"</f>
        <v>胡金阳</v>
      </c>
      <c r="C19" s="15" t="s">
        <v>39</v>
      </c>
      <c r="D19" s="16" t="s">
        <v>40</v>
      </c>
      <c r="E19" s="17" t="s">
        <v>8</v>
      </c>
    </row>
    <row r="20" spans="1:5" ht="22.5" customHeight="1">
      <c r="A20" s="11">
        <v>18</v>
      </c>
      <c r="B20" s="12" t="str">
        <f>"陆雅婕"</f>
        <v>陆雅婕</v>
      </c>
      <c r="C20" s="15" t="s">
        <v>41</v>
      </c>
      <c r="D20" s="16" t="s">
        <v>42</v>
      </c>
      <c r="E20" s="17" t="s">
        <v>8</v>
      </c>
    </row>
    <row r="21" spans="1:5" ht="22.5" customHeight="1">
      <c r="A21" s="11">
        <v>19</v>
      </c>
      <c r="B21" s="12" t="str">
        <f>"欧诒磊"</f>
        <v>欧诒磊</v>
      </c>
      <c r="C21" s="15" t="s">
        <v>43</v>
      </c>
      <c r="D21" s="16" t="s">
        <v>44</v>
      </c>
      <c r="E21" s="17" t="s">
        <v>8</v>
      </c>
    </row>
    <row r="22" spans="1:5" ht="22.5" customHeight="1">
      <c r="A22" s="11">
        <v>20</v>
      </c>
      <c r="B22" s="12" t="str">
        <f>"杨佳"</f>
        <v>杨佳</v>
      </c>
      <c r="C22" s="15" t="s">
        <v>45</v>
      </c>
      <c r="D22" s="16" t="s">
        <v>46</v>
      </c>
      <c r="E22" s="17" t="s">
        <v>8</v>
      </c>
    </row>
    <row r="23" spans="1:5" ht="22.5" customHeight="1">
      <c r="A23" s="11">
        <v>21</v>
      </c>
      <c r="B23" s="12" t="str">
        <f>"王克广"</f>
        <v>王克广</v>
      </c>
      <c r="C23" s="15" t="s">
        <v>47</v>
      </c>
      <c r="D23" s="16" t="s">
        <v>48</v>
      </c>
      <c r="E23" s="17" t="s">
        <v>8</v>
      </c>
    </row>
    <row r="24" spans="1:5" ht="22.5" customHeight="1">
      <c r="A24" s="11">
        <v>22</v>
      </c>
      <c r="B24" s="12" t="str">
        <f>"王嘉玥"</f>
        <v>王嘉玥</v>
      </c>
      <c r="C24" s="15" t="s">
        <v>49</v>
      </c>
      <c r="D24" s="16" t="s">
        <v>50</v>
      </c>
      <c r="E24" s="17" t="s">
        <v>8</v>
      </c>
    </row>
    <row r="25" spans="1:5" ht="22.5" customHeight="1">
      <c r="A25" s="11">
        <v>23</v>
      </c>
      <c r="B25" s="12" t="str">
        <f>"张春茜"</f>
        <v>张春茜</v>
      </c>
      <c r="C25" s="15" t="s">
        <v>51</v>
      </c>
      <c r="D25" s="16" t="s">
        <v>52</v>
      </c>
      <c r="E25" s="17" t="s">
        <v>8</v>
      </c>
    </row>
    <row r="26" spans="1:5" ht="22.5" customHeight="1">
      <c r="A26" s="11">
        <v>24</v>
      </c>
      <c r="B26" s="12" t="str">
        <f>"周梦妍"</f>
        <v>周梦妍</v>
      </c>
      <c r="C26" s="15" t="s">
        <v>53</v>
      </c>
      <c r="D26" s="16" t="s">
        <v>54</v>
      </c>
      <c r="E26" s="17" t="s">
        <v>8</v>
      </c>
    </row>
    <row r="27" spans="1:5" ht="22.5" customHeight="1">
      <c r="A27" s="11">
        <v>25</v>
      </c>
      <c r="B27" s="12" t="str">
        <f>"何月青"</f>
        <v>何月青</v>
      </c>
      <c r="C27" s="15" t="s">
        <v>55</v>
      </c>
      <c r="D27" s="16" t="s">
        <v>56</v>
      </c>
      <c r="E27" s="17" t="s">
        <v>8</v>
      </c>
    </row>
    <row r="28" spans="1:5" ht="22.5" customHeight="1">
      <c r="A28" s="11">
        <v>26</v>
      </c>
      <c r="B28" s="12" t="str">
        <f>"陆蕾"</f>
        <v>陆蕾</v>
      </c>
      <c r="C28" s="15" t="s">
        <v>57</v>
      </c>
      <c r="D28" s="16" t="s">
        <v>58</v>
      </c>
      <c r="E28" s="17" t="s">
        <v>8</v>
      </c>
    </row>
    <row r="29" spans="1:5" ht="22.5" customHeight="1">
      <c r="A29" s="11">
        <v>27</v>
      </c>
      <c r="B29" s="12" t="str">
        <f>"张明"</f>
        <v>张明</v>
      </c>
      <c r="C29" s="15" t="s">
        <v>59</v>
      </c>
      <c r="D29" s="16" t="s">
        <v>60</v>
      </c>
      <c r="E29" s="17" t="s">
        <v>8</v>
      </c>
    </row>
    <row r="30" spans="1:5" ht="22.5" customHeight="1">
      <c r="A30" s="11">
        <v>28</v>
      </c>
      <c r="B30" s="12" t="str">
        <f>"刘昱"</f>
        <v>刘昱</v>
      </c>
      <c r="C30" s="15" t="s">
        <v>61</v>
      </c>
      <c r="D30" s="16" t="s">
        <v>62</v>
      </c>
      <c r="E30" s="17" t="s">
        <v>8</v>
      </c>
    </row>
    <row r="31" spans="1:5" ht="22.5" customHeight="1">
      <c r="A31" s="11">
        <v>29</v>
      </c>
      <c r="B31" s="12" t="str">
        <f>"肖连丁"</f>
        <v>肖连丁</v>
      </c>
      <c r="C31" s="15" t="s">
        <v>63</v>
      </c>
      <c r="D31" s="16" t="s">
        <v>64</v>
      </c>
      <c r="E31" s="17" t="s">
        <v>8</v>
      </c>
    </row>
    <row r="32" spans="1:5" ht="22.5" customHeight="1">
      <c r="A32" s="11">
        <v>30</v>
      </c>
      <c r="B32" s="12" t="str">
        <f>"陶怡昕"</f>
        <v>陶怡昕</v>
      </c>
      <c r="C32" s="15" t="s">
        <v>65</v>
      </c>
      <c r="D32" s="16" t="s">
        <v>66</v>
      </c>
      <c r="E32" s="17" t="s">
        <v>8</v>
      </c>
    </row>
    <row r="33" spans="1:5" ht="22.5" customHeight="1">
      <c r="A33" s="11">
        <v>31</v>
      </c>
      <c r="B33" s="12" t="str">
        <f>"郑宾"</f>
        <v>郑宾</v>
      </c>
      <c r="C33" s="15" t="s">
        <v>67</v>
      </c>
      <c r="D33" s="16" t="s">
        <v>68</v>
      </c>
      <c r="E33" s="17" t="s">
        <v>8</v>
      </c>
    </row>
    <row r="34" spans="1:5" ht="22.5" customHeight="1">
      <c r="A34" s="11">
        <v>32</v>
      </c>
      <c r="B34" s="12" t="str">
        <f>"黄雅妮"</f>
        <v>黄雅妮</v>
      </c>
      <c r="C34" s="15" t="s">
        <v>69</v>
      </c>
      <c r="D34" s="16" t="s">
        <v>70</v>
      </c>
      <c r="E34" s="17" t="s">
        <v>8</v>
      </c>
    </row>
    <row r="35" spans="1:5" ht="22.5" customHeight="1">
      <c r="A35" s="11">
        <v>33</v>
      </c>
      <c r="B35" s="12" t="str">
        <f>"史茜杰"</f>
        <v>史茜杰</v>
      </c>
      <c r="C35" s="15" t="s">
        <v>71</v>
      </c>
      <c r="D35" s="16" t="s">
        <v>72</v>
      </c>
      <c r="E35" s="17" t="s">
        <v>8</v>
      </c>
    </row>
    <row r="36" spans="1:5" ht="22.5" customHeight="1">
      <c r="A36" s="11">
        <v>34</v>
      </c>
      <c r="B36" s="12" t="str">
        <f>"邢昊炜"</f>
        <v>邢昊炜</v>
      </c>
      <c r="C36" s="15" t="s">
        <v>73</v>
      </c>
      <c r="D36" s="16" t="s">
        <v>74</v>
      </c>
      <c r="E36" s="17" t="s">
        <v>8</v>
      </c>
    </row>
    <row r="37" spans="1:5" ht="22.5" customHeight="1">
      <c r="A37" s="11">
        <v>35</v>
      </c>
      <c r="B37" s="12" t="str">
        <f>"王赛灵"</f>
        <v>王赛灵</v>
      </c>
      <c r="C37" s="15" t="s">
        <v>57</v>
      </c>
      <c r="D37" s="16" t="s">
        <v>75</v>
      </c>
      <c r="E37" s="17" t="s">
        <v>8</v>
      </c>
    </row>
    <row r="38" spans="1:5" ht="22.5" customHeight="1">
      <c r="A38" s="11">
        <v>36</v>
      </c>
      <c r="B38" s="12" t="str">
        <f>"谭钰"</f>
        <v>谭钰</v>
      </c>
      <c r="C38" s="15" t="s">
        <v>76</v>
      </c>
      <c r="D38" s="16" t="s">
        <v>77</v>
      </c>
      <c r="E38" s="17" t="s">
        <v>8</v>
      </c>
    </row>
    <row r="39" spans="1:5" ht="22.5" customHeight="1">
      <c r="A39" s="11">
        <v>37</v>
      </c>
      <c r="B39" s="12" t="str">
        <f>"杨澄渝"</f>
        <v>杨澄渝</v>
      </c>
      <c r="C39" s="15" t="s">
        <v>78</v>
      </c>
      <c r="D39" s="16" t="s">
        <v>79</v>
      </c>
      <c r="E39" s="17" t="s">
        <v>8</v>
      </c>
    </row>
    <row r="40" spans="1:5" ht="22.5" customHeight="1">
      <c r="A40" s="11">
        <v>38</v>
      </c>
      <c r="B40" s="12" t="str">
        <f>"符定珠"</f>
        <v>符定珠</v>
      </c>
      <c r="C40" s="15" t="s">
        <v>80</v>
      </c>
      <c r="D40" s="16" t="s">
        <v>81</v>
      </c>
      <c r="E40" s="17" t="s">
        <v>8</v>
      </c>
    </row>
    <row r="41" spans="1:5" ht="22.5" customHeight="1">
      <c r="A41" s="11">
        <v>39</v>
      </c>
      <c r="B41" s="12" t="str">
        <f>"蔡爱红"</f>
        <v>蔡爱红</v>
      </c>
      <c r="C41" s="15" t="s">
        <v>82</v>
      </c>
      <c r="D41" s="16" t="s">
        <v>83</v>
      </c>
      <c r="E41" s="17" t="s">
        <v>8</v>
      </c>
    </row>
    <row r="42" spans="1:5" ht="22.5" customHeight="1">
      <c r="A42" s="11">
        <v>40</v>
      </c>
      <c r="B42" s="12" t="str">
        <f>"李鸿业"</f>
        <v>李鸿业</v>
      </c>
      <c r="C42" s="15" t="s">
        <v>84</v>
      </c>
      <c r="D42" s="16" t="s">
        <v>85</v>
      </c>
      <c r="E42" s="17" t="s">
        <v>8</v>
      </c>
    </row>
    <row r="43" spans="1:5" ht="22.5" customHeight="1">
      <c r="A43" s="11">
        <v>41</v>
      </c>
      <c r="B43" s="12" t="str">
        <f>"刘沐瑶"</f>
        <v>刘沐瑶</v>
      </c>
      <c r="C43" s="15" t="s">
        <v>86</v>
      </c>
      <c r="D43" s="16" t="s">
        <v>87</v>
      </c>
      <c r="E43" s="17" t="s">
        <v>8</v>
      </c>
    </row>
    <row r="44" spans="1:5" ht="22.5" customHeight="1">
      <c r="A44" s="11">
        <v>42</v>
      </c>
      <c r="B44" s="12" t="str">
        <f>"邓振孟"</f>
        <v>邓振孟</v>
      </c>
      <c r="C44" s="15" t="s">
        <v>88</v>
      </c>
      <c r="D44" s="16" t="s">
        <v>89</v>
      </c>
      <c r="E44" s="17" t="s">
        <v>8</v>
      </c>
    </row>
    <row r="45" spans="1:5" ht="22.5" customHeight="1">
      <c r="A45" s="11">
        <v>43</v>
      </c>
      <c r="B45" s="12" t="str">
        <f>"黄香"</f>
        <v>黄香</v>
      </c>
      <c r="C45" s="15" t="s">
        <v>90</v>
      </c>
      <c r="D45" s="16" t="s">
        <v>91</v>
      </c>
      <c r="E45" s="17" t="s">
        <v>8</v>
      </c>
    </row>
    <row r="46" spans="1:5" ht="22.5" customHeight="1">
      <c r="A46" s="11">
        <v>44</v>
      </c>
      <c r="B46" s="12" t="str">
        <f>"陈慧子"</f>
        <v>陈慧子</v>
      </c>
      <c r="C46" s="15" t="s">
        <v>92</v>
      </c>
      <c r="D46" s="16" t="s">
        <v>93</v>
      </c>
      <c r="E46" s="17" t="s">
        <v>8</v>
      </c>
    </row>
    <row r="47" spans="1:5" ht="22.5" customHeight="1">
      <c r="A47" s="11">
        <v>45</v>
      </c>
      <c r="B47" s="12" t="str">
        <f>"邓丽筠"</f>
        <v>邓丽筠</v>
      </c>
      <c r="C47" s="15" t="s">
        <v>94</v>
      </c>
      <c r="D47" s="16" t="s">
        <v>95</v>
      </c>
      <c r="E47" s="17" t="s">
        <v>8</v>
      </c>
    </row>
    <row r="48" spans="1:5" ht="22.5" customHeight="1">
      <c r="A48" s="11">
        <v>46</v>
      </c>
      <c r="B48" s="12" t="str">
        <f>"方如静"</f>
        <v>方如静</v>
      </c>
      <c r="C48" s="15" t="s">
        <v>96</v>
      </c>
      <c r="D48" s="16" t="s">
        <v>97</v>
      </c>
      <c r="E48" s="17" t="s">
        <v>8</v>
      </c>
    </row>
    <row r="49" spans="1:5" ht="22.5" customHeight="1">
      <c r="A49" s="11">
        <v>47</v>
      </c>
      <c r="B49" s="12" t="str">
        <f>"郑舒井"</f>
        <v>郑舒井</v>
      </c>
      <c r="C49" s="15" t="s">
        <v>98</v>
      </c>
      <c r="D49" s="16" t="s">
        <v>99</v>
      </c>
      <c r="E49" s="17" t="s">
        <v>8</v>
      </c>
    </row>
    <row r="50" spans="1:5" ht="22.5" customHeight="1">
      <c r="A50" s="11">
        <v>48</v>
      </c>
      <c r="B50" s="12" t="str">
        <f>"王乃方"</f>
        <v>王乃方</v>
      </c>
      <c r="C50" s="15" t="s">
        <v>100</v>
      </c>
      <c r="D50" s="16" t="s">
        <v>101</v>
      </c>
      <c r="E50" s="17" t="s">
        <v>8</v>
      </c>
    </row>
    <row r="51" spans="1:5" ht="22.5" customHeight="1">
      <c r="A51" s="11">
        <v>49</v>
      </c>
      <c r="B51" s="12" t="str">
        <f>"周小婷"</f>
        <v>周小婷</v>
      </c>
      <c r="C51" s="15" t="s">
        <v>69</v>
      </c>
      <c r="D51" s="16" t="s">
        <v>102</v>
      </c>
      <c r="E51" s="17" t="s">
        <v>8</v>
      </c>
    </row>
    <row r="52" spans="1:5" ht="22.5" customHeight="1">
      <c r="A52" s="11">
        <v>50</v>
      </c>
      <c r="B52" s="12" t="str">
        <f>"李梦怡"</f>
        <v>李梦怡</v>
      </c>
      <c r="C52" s="15" t="s">
        <v>103</v>
      </c>
      <c r="D52" s="16" t="s">
        <v>104</v>
      </c>
      <c r="E52" s="17" t="s">
        <v>8</v>
      </c>
    </row>
    <row r="53" spans="1:5" ht="22.5" customHeight="1">
      <c r="A53" s="11">
        <v>51</v>
      </c>
      <c r="B53" s="12" t="str">
        <f>"曾虹"</f>
        <v>曾虹</v>
      </c>
      <c r="C53" s="15" t="s">
        <v>105</v>
      </c>
      <c r="D53" s="16" t="s">
        <v>106</v>
      </c>
      <c r="E53" s="17" t="s">
        <v>8</v>
      </c>
    </row>
    <row r="54" spans="1:5" ht="22.5" customHeight="1">
      <c r="A54" s="11">
        <v>52</v>
      </c>
      <c r="B54" s="12" t="str">
        <f>"符式柔"</f>
        <v>符式柔</v>
      </c>
      <c r="C54" s="15" t="s">
        <v>107</v>
      </c>
      <c r="D54" s="16" t="s">
        <v>108</v>
      </c>
      <c r="E54" s="17" t="s">
        <v>8</v>
      </c>
    </row>
    <row r="55" spans="1:5" ht="22.5" customHeight="1">
      <c r="A55" s="11">
        <v>53</v>
      </c>
      <c r="B55" s="12" t="str">
        <f>"李娜"</f>
        <v>李娜</v>
      </c>
      <c r="C55" s="15" t="s">
        <v>109</v>
      </c>
      <c r="D55" s="16" t="s">
        <v>110</v>
      </c>
      <c r="E55" s="17" t="s">
        <v>8</v>
      </c>
    </row>
    <row r="56" spans="1:5" ht="22.5" customHeight="1">
      <c r="A56" s="11">
        <v>54</v>
      </c>
      <c r="B56" s="12" t="str">
        <f>"孙璐"</f>
        <v>孙璐</v>
      </c>
      <c r="C56" s="15" t="s">
        <v>111</v>
      </c>
      <c r="D56" s="16" t="s">
        <v>112</v>
      </c>
      <c r="E56" s="17" t="s">
        <v>8</v>
      </c>
    </row>
    <row r="57" spans="1:5" ht="22.5" customHeight="1">
      <c r="A57" s="11">
        <v>55</v>
      </c>
      <c r="B57" s="12" t="str">
        <f>"符雪栩"</f>
        <v>符雪栩</v>
      </c>
      <c r="C57" s="15" t="s">
        <v>113</v>
      </c>
      <c r="D57" s="16" t="s">
        <v>114</v>
      </c>
      <c r="E57" s="17" t="s">
        <v>8</v>
      </c>
    </row>
    <row r="58" spans="1:5" ht="22.5" customHeight="1">
      <c r="A58" s="11">
        <v>56</v>
      </c>
      <c r="B58" s="12" t="str">
        <f>"谭向冰"</f>
        <v>谭向冰</v>
      </c>
      <c r="C58" s="15" t="s">
        <v>115</v>
      </c>
      <c r="D58" s="16" t="s">
        <v>116</v>
      </c>
      <c r="E58" s="17" t="s">
        <v>8</v>
      </c>
    </row>
    <row r="59" spans="1:5" ht="22.5" customHeight="1">
      <c r="A59" s="11">
        <v>57</v>
      </c>
      <c r="B59" s="12" t="str">
        <f>"张齐杏"</f>
        <v>张齐杏</v>
      </c>
      <c r="C59" s="15" t="s">
        <v>117</v>
      </c>
      <c r="D59" s="16" t="s">
        <v>118</v>
      </c>
      <c r="E59" s="17" t="s">
        <v>8</v>
      </c>
    </row>
    <row r="60" spans="1:5" ht="22.5" customHeight="1">
      <c r="A60" s="11">
        <v>58</v>
      </c>
      <c r="B60" s="12" t="str">
        <f>"苏雯雯"</f>
        <v>苏雯雯</v>
      </c>
      <c r="C60" s="15" t="s">
        <v>119</v>
      </c>
      <c r="D60" s="16" t="s">
        <v>120</v>
      </c>
      <c r="E60" s="17" t="s">
        <v>8</v>
      </c>
    </row>
    <row r="61" spans="1:5" ht="22.5" customHeight="1">
      <c r="A61" s="11">
        <v>59</v>
      </c>
      <c r="B61" s="12" t="str">
        <f>"颜煜"</f>
        <v>颜煜</v>
      </c>
      <c r="C61" s="15" t="s">
        <v>121</v>
      </c>
      <c r="D61" s="16" t="s">
        <v>122</v>
      </c>
      <c r="E61" s="17" t="s">
        <v>8</v>
      </c>
    </row>
    <row r="62" spans="1:5" ht="22.5" customHeight="1">
      <c r="A62" s="11">
        <v>60</v>
      </c>
      <c r="B62" s="12" t="str">
        <f>"姚鑫玥"</f>
        <v>姚鑫玥</v>
      </c>
      <c r="C62" s="15" t="s">
        <v>123</v>
      </c>
      <c r="D62" s="16" t="s">
        <v>124</v>
      </c>
      <c r="E62" s="17" t="s">
        <v>8</v>
      </c>
    </row>
    <row r="63" spans="1:5" ht="22.5" customHeight="1">
      <c r="A63" s="11">
        <v>61</v>
      </c>
      <c r="B63" s="12" t="str">
        <f>"林泽玲"</f>
        <v>林泽玲</v>
      </c>
      <c r="C63" s="15" t="s">
        <v>125</v>
      </c>
      <c r="D63" s="16" t="s">
        <v>126</v>
      </c>
      <c r="E63" s="17" t="s">
        <v>8</v>
      </c>
    </row>
    <row r="64" spans="1:5" ht="22.5" customHeight="1">
      <c r="A64" s="11">
        <v>62</v>
      </c>
      <c r="B64" s="12" t="str">
        <f>"张月新"</f>
        <v>张月新</v>
      </c>
      <c r="C64" s="15" t="s">
        <v>53</v>
      </c>
      <c r="D64" s="16" t="s">
        <v>127</v>
      </c>
      <c r="E64" s="17" t="s">
        <v>8</v>
      </c>
    </row>
    <row r="65" spans="1:5" ht="22.5" customHeight="1">
      <c r="A65" s="11">
        <v>63</v>
      </c>
      <c r="B65" s="12" t="str">
        <f>"林乙苏"</f>
        <v>林乙苏</v>
      </c>
      <c r="C65" s="15" t="s">
        <v>125</v>
      </c>
      <c r="D65" s="16" t="s">
        <v>128</v>
      </c>
      <c r="E65" s="17" t="s">
        <v>8</v>
      </c>
    </row>
    <row r="66" spans="1:5" ht="22.5" customHeight="1">
      <c r="A66" s="11">
        <v>64</v>
      </c>
      <c r="B66" s="12" t="str">
        <f>"周颂玉"</f>
        <v>周颂玉</v>
      </c>
      <c r="C66" s="15" t="s">
        <v>129</v>
      </c>
      <c r="D66" s="16" t="s">
        <v>130</v>
      </c>
      <c r="E66" s="17" t="s">
        <v>8</v>
      </c>
    </row>
    <row r="67" spans="1:5" ht="22.5" customHeight="1">
      <c r="A67" s="11">
        <v>65</v>
      </c>
      <c r="B67" s="12" t="str">
        <f>"黄艳"</f>
        <v>黄艳</v>
      </c>
      <c r="C67" s="15" t="s">
        <v>131</v>
      </c>
      <c r="D67" s="16" t="s">
        <v>132</v>
      </c>
      <c r="E67" s="17" t="s">
        <v>8</v>
      </c>
    </row>
    <row r="68" spans="1:5" ht="22.5" customHeight="1">
      <c r="A68" s="11">
        <v>66</v>
      </c>
      <c r="B68" s="12" t="str">
        <f>"谢杏楼"</f>
        <v>谢杏楼</v>
      </c>
      <c r="C68" s="15" t="s">
        <v>133</v>
      </c>
      <c r="D68" s="16" t="s">
        <v>134</v>
      </c>
      <c r="E68" s="17" t="s">
        <v>8</v>
      </c>
    </row>
    <row r="69" spans="1:5" ht="22.5" customHeight="1">
      <c r="A69" s="11">
        <v>67</v>
      </c>
      <c r="B69" s="12" t="str">
        <f>"陈小丁"</f>
        <v>陈小丁</v>
      </c>
      <c r="C69" s="15" t="s">
        <v>135</v>
      </c>
      <c r="D69" s="16" t="s">
        <v>136</v>
      </c>
      <c r="E69" s="17" t="s">
        <v>8</v>
      </c>
    </row>
    <row r="70" spans="1:5" ht="22.5" customHeight="1">
      <c r="A70" s="11">
        <v>68</v>
      </c>
      <c r="B70" s="12" t="str">
        <f>"谢莹"</f>
        <v>谢莹</v>
      </c>
      <c r="C70" s="15" t="s">
        <v>137</v>
      </c>
      <c r="D70" s="16" t="s">
        <v>138</v>
      </c>
      <c r="E70" s="17" t="s">
        <v>8</v>
      </c>
    </row>
    <row r="71" spans="1:5" ht="22.5" customHeight="1">
      <c r="A71" s="11">
        <v>69</v>
      </c>
      <c r="B71" s="12" t="str">
        <f>"廖厚今"</f>
        <v>廖厚今</v>
      </c>
      <c r="C71" s="15" t="s">
        <v>139</v>
      </c>
      <c r="D71" s="16" t="s">
        <v>140</v>
      </c>
      <c r="E71" s="17" t="s">
        <v>8</v>
      </c>
    </row>
    <row r="72" spans="1:5" ht="22.5" customHeight="1">
      <c r="A72" s="11">
        <v>70</v>
      </c>
      <c r="B72" s="12" t="str">
        <f>"陈晓玲"</f>
        <v>陈晓玲</v>
      </c>
      <c r="C72" s="15" t="s">
        <v>141</v>
      </c>
      <c r="D72" s="16" t="s">
        <v>142</v>
      </c>
      <c r="E72" s="17" t="s">
        <v>8</v>
      </c>
    </row>
    <row r="73" spans="1:5" ht="22.5" customHeight="1">
      <c r="A73" s="11">
        <v>71</v>
      </c>
      <c r="B73" s="12" t="str">
        <f>"蔡津津"</f>
        <v>蔡津津</v>
      </c>
      <c r="C73" s="15" t="s">
        <v>143</v>
      </c>
      <c r="D73" s="16" t="s">
        <v>144</v>
      </c>
      <c r="E73" s="17" t="s">
        <v>8</v>
      </c>
    </row>
    <row r="74" spans="1:5" ht="22.5" customHeight="1">
      <c r="A74" s="11">
        <v>72</v>
      </c>
      <c r="B74" s="12" t="str">
        <f>"林雅娜"</f>
        <v>林雅娜</v>
      </c>
      <c r="C74" s="15" t="s">
        <v>145</v>
      </c>
      <c r="D74" s="16" t="s">
        <v>146</v>
      </c>
      <c r="E74" s="17" t="s">
        <v>8</v>
      </c>
    </row>
    <row r="75" spans="1:5" ht="22.5" customHeight="1">
      <c r="A75" s="11">
        <v>73</v>
      </c>
      <c r="B75" s="12" t="str">
        <f>"卓圆梦"</f>
        <v>卓圆梦</v>
      </c>
      <c r="C75" s="15" t="s">
        <v>147</v>
      </c>
      <c r="D75" s="16" t="s">
        <v>148</v>
      </c>
      <c r="E75" s="17" t="s">
        <v>8</v>
      </c>
    </row>
    <row r="76" spans="1:5" ht="22.5" customHeight="1">
      <c r="A76" s="11">
        <v>74</v>
      </c>
      <c r="B76" s="12" t="str">
        <f>"胡慧灵"</f>
        <v>胡慧灵</v>
      </c>
      <c r="C76" s="15" t="s">
        <v>149</v>
      </c>
      <c r="D76" s="16" t="s">
        <v>150</v>
      </c>
      <c r="E76" s="17" t="s">
        <v>8</v>
      </c>
    </row>
    <row r="77" spans="1:5" ht="22.5" customHeight="1">
      <c r="A77" s="11">
        <v>75</v>
      </c>
      <c r="B77" s="12" t="str">
        <f>"吴川俊"</f>
        <v>吴川俊</v>
      </c>
      <c r="C77" s="15" t="s">
        <v>151</v>
      </c>
      <c r="D77" s="16" t="s">
        <v>152</v>
      </c>
      <c r="E77" s="17" t="s">
        <v>8</v>
      </c>
    </row>
    <row r="78" spans="1:5" ht="22.5" customHeight="1">
      <c r="A78" s="11">
        <v>76</v>
      </c>
      <c r="B78" s="12" t="str">
        <f>"梁港"</f>
        <v>梁港</v>
      </c>
      <c r="C78" s="15" t="s">
        <v>153</v>
      </c>
      <c r="D78" s="16" t="s">
        <v>154</v>
      </c>
      <c r="E78" s="17" t="s">
        <v>8</v>
      </c>
    </row>
    <row r="79" spans="1:5" ht="22.5" customHeight="1">
      <c r="A79" s="11">
        <v>77</v>
      </c>
      <c r="B79" s="12" t="str">
        <f>"周秀伞"</f>
        <v>周秀伞</v>
      </c>
      <c r="C79" s="15" t="s">
        <v>155</v>
      </c>
      <c r="D79" s="16" t="s">
        <v>156</v>
      </c>
      <c r="E79" s="17" t="s">
        <v>8</v>
      </c>
    </row>
    <row r="80" spans="1:5" ht="22.5" customHeight="1">
      <c r="A80" s="11">
        <v>78</v>
      </c>
      <c r="B80" s="12" t="str">
        <f>"陈政丹"</f>
        <v>陈政丹</v>
      </c>
      <c r="C80" s="15" t="s">
        <v>71</v>
      </c>
      <c r="D80" s="16" t="s">
        <v>157</v>
      </c>
      <c r="E80" s="17" t="s">
        <v>8</v>
      </c>
    </row>
    <row r="81" spans="1:5" ht="22.5" customHeight="1">
      <c r="A81" s="11">
        <v>79</v>
      </c>
      <c r="B81" s="12" t="str">
        <f>"王苑容"</f>
        <v>王苑容</v>
      </c>
      <c r="C81" s="15" t="s">
        <v>158</v>
      </c>
      <c r="D81" s="16" t="s">
        <v>159</v>
      </c>
      <c r="E81" s="17" t="s">
        <v>8</v>
      </c>
    </row>
    <row r="82" spans="1:5" ht="22.5" customHeight="1">
      <c r="A82" s="11">
        <v>80</v>
      </c>
      <c r="B82" s="12" t="str">
        <f>"荆嘉宝"</f>
        <v>荆嘉宝</v>
      </c>
      <c r="C82" s="15" t="s">
        <v>160</v>
      </c>
      <c r="D82" s="16" t="s">
        <v>161</v>
      </c>
      <c r="E82" s="17" t="s">
        <v>8</v>
      </c>
    </row>
    <row r="83" spans="1:5" ht="22.5" customHeight="1">
      <c r="A83" s="11">
        <v>81</v>
      </c>
      <c r="B83" s="12" t="str">
        <f>"刘青敏"</f>
        <v>刘青敏</v>
      </c>
      <c r="C83" s="15" t="s">
        <v>162</v>
      </c>
      <c r="D83" s="16" t="s">
        <v>163</v>
      </c>
      <c r="E83" s="17" t="s">
        <v>8</v>
      </c>
    </row>
    <row r="84" spans="1:5" ht="22.5" customHeight="1">
      <c r="A84" s="11">
        <v>82</v>
      </c>
      <c r="B84" s="12" t="str">
        <f>"郑永妮"</f>
        <v>郑永妮</v>
      </c>
      <c r="C84" s="15" t="s">
        <v>164</v>
      </c>
      <c r="D84" s="16" t="s">
        <v>165</v>
      </c>
      <c r="E84" s="17" t="s">
        <v>8</v>
      </c>
    </row>
    <row r="85" spans="1:5" ht="22.5" customHeight="1">
      <c r="A85" s="11">
        <v>83</v>
      </c>
      <c r="B85" s="12" t="str">
        <f>"韩佳纹"</f>
        <v>韩佳纹</v>
      </c>
      <c r="C85" s="15" t="s">
        <v>166</v>
      </c>
      <c r="D85" s="16" t="s">
        <v>167</v>
      </c>
      <c r="E85" s="17" t="s">
        <v>8</v>
      </c>
    </row>
    <row r="86" spans="1:5" ht="22.5" customHeight="1">
      <c r="A86" s="11">
        <v>84</v>
      </c>
      <c r="B86" s="12" t="str">
        <f>"滕泽欣"</f>
        <v>滕泽欣</v>
      </c>
      <c r="C86" s="15" t="s">
        <v>168</v>
      </c>
      <c r="D86" s="16" t="s">
        <v>169</v>
      </c>
      <c r="E86" s="17" t="s">
        <v>8</v>
      </c>
    </row>
    <row r="87" spans="1:5" ht="22.5" customHeight="1">
      <c r="A87" s="11">
        <v>85</v>
      </c>
      <c r="B87" s="12" t="str">
        <f>"葛玉涵"</f>
        <v>葛玉涵</v>
      </c>
      <c r="C87" s="15" t="s">
        <v>170</v>
      </c>
      <c r="D87" s="16" t="s">
        <v>171</v>
      </c>
      <c r="E87" s="17" t="s">
        <v>8</v>
      </c>
    </row>
    <row r="88" spans="1:5" ht="22.5" customHeight="1">
      <c r="A88" s="11">
        <v>86</v>
      </c>
      <c r="B88" s="12" t="str">
        <f>"秦文静"</f>
        <v>秦文静</v>
      </c>
      <c r="C88" s="15" t="s">
        <v>172</v>
      </c>
      <c r="D88" s="16" t="s">
        <v>173</v>
      </c>
      <c r="E88" s="17" t="s">
        <v>8</v>
      </c>
    </row>
    <row r="89" spans="1:5" ht="22.5" customHeight="1">
      <c r="A89" s="11">
        <v>87</v>
      </c>
      <c r="B89" s="12" t="str">
        <f>"许录菲"</f>
        <v>许录菲</v>
      </c>
      <c r="C89" s="15" t="s">
        <v>174</v>
      </c>
      <c r="D89" s="16" t="s">
        <v>175</v>
      </c>
      <c r="E89" s="17" t="s">
        <v>8</v>
      </c>
    </row>
    <row r="90" spans="1:5" ht="22.5" customHeight="1">
      <c r="A90" s="11">
        <v>88</v>
      </c>
      <c r="B90" s="12" t="str">
        <f>"王瑜晶"</f>
        <v>王瑜晶</v>
      </c>
      <c r="C90" s="15" t="s">
        <v>125</v>
      </c>
      <c r="D90" s="16" t="s">
        <v>176</v>
      </c>
      <c r="E90" s="17" t="s">
        <v>8</v>
      </c>
    </row>
    <row r="91" spans="1:5" ht="22.5" customHeight="1">
      <c r="A91" s="11">
        <v>89</v>
      </c>
      <c r="B91" s="12" t="str">
        <f>"李茵"</f>
        <v>李茵</v>
      </c>
      <c r="C91" s="15" t="s">
        <v>177</v>
      </c>
      <c r="D91" s="16" t="s">
        <v>178</v>
      </c>
      <c r="E91" s="17" t="s">
        <v>8</v>
      </c>
    </row>
    <row r="92" spans="1:5" ht="22.5" customHeight="1">
      <c r="A92" s="11">
        <v>90</v>
      </c>
      <c r="B92" s="12" t="str">
        <f>"卞明镜"</f>
        <v>卞明镜</v>
      </c>
      <c r="C92" s="15" t="s">
        <v>179</v>
      </c>
      <c r="D92" s="16" t="s">
        <v>180</v>
      </c>
      <c r="E92" s="17" t="s">
        <v>8</v>
      </c>
    </row>
    <row r="93" spans="1:5" ht="22.5" customHeight="1">
      <c r="A93" s="11">
        <v>91</v>
      </c>
      <c r="B93" s="12" t="str">
        <f>"文法权"</f>
        <v>文法权</v>
      </c>
      <c r="C93" s="15" t="s">
        <v>181</v>
      </c>
      <c r="D93" s="16" t="s">
        <v>182</v>
      </c>
      <c r="E93" s="17" t="s">
        <v>8</v>
      </c>
    </row>
    <row r="94" spans="1:5" ht="22.5" customHeight="1">
      <c r="A94" s="11">
        <v>92</v>
      </c>
      <c r="B94" s="12" t="str">
        <f>"王丹丹"</f>
        <v>王丹丹</v>
      </c>
      <c r="C94" s="15" t="s">
        <v>155</v>
      </c>
      <c r="D94" s="16" t="s">
        <v>183</v>
      </c>
      <c r="E94" s="17" t="s">
        <v>8</v>
      </c>
    </row>
    <row r="95" spans="1:5" ht="22.5" customHeight="1">
      <c r="A95" s="11">
        <v>93</v>
      </c>
      <c r="B95" s="12" t="str">
        <f>"裴业生"</f>
        <v>裴业生</v>
      </c>
      <c r="C95" s="15" t="s">
        <v>184</v>
      </c>
      <c r="D95" s="16" t="s">
        <v>185</v>
      </c>
      <c r="E95" s="17" t="s">
        <v>8</v>
      </c>
    </row>
    <row r="96" spans="1:5" ht="22.5" customHeight="1">
      <c r="A96" s="11">
        <v>94</v>
      </c>
      <c r="B96" s="12" t="str">
        <f>"梁百川"</f>
        <v>梁百川</v>
      </c>
      <c r="C96" s="15" t="s">
        <v>186</v>
      </c>
      <c r="D96" s="16" t="s">
        <v>187</v>
      </c>
      <c r="E96" s="17" t="s">
        <v>8</v>
      </c>
    </row>
    <row r="97" spans="1:5" ht="22.5" customHeight="1">
      <c r="A97" s="11">
        <v>95</v>
      </c>
      <c r="B97" s="12" t="str">
        <f>"张杰"</f>
        <v>张杰</v>
      </c>
      <c r="C97" s="15" t="s">
        <v>188</v>
      </c>
      <c r="D97" s="16" t="s">
        <v>189</v>
      </c>
      <c r="E97" s="17" t="s">
        <v>8</v>
      </c>
    </row>
    <row r="98" spans="1:5" ht="22.5" customHeight="1">
      <c r="A98" s="11">
        <v>96</v>
      </c>
      <c r="B98" s="12" t="str">
        <f>"王秋燕"</f>
        <v>王秋燕</v>
      </c>
      <c r="C98" s="15" t="s">
        <v>190</v>
      </c>
      <c r="D98" s="16" t="s">
        <v>191</v>
      </c>
      <c r="E98" s="17" t="s">
        <v>8</v>
      </c>
    </row>
    <row r="99" spans="1:5" ht="22.5" customHeight="1">
      <c r="A99" s="11">
        <v>97</v>
      </c>
      <c r="B99" s="12" t="str">
        <f>"谢方"</f>
        <v>谢方</v>
      </c>
      <c r="C99" s="15" t="s">
        <v>149</v>
      </c>
      <c r="D99" s="16" t="s">
        <v>192</v>
      </c>
      <c r="E99" s="17" t="s">
        <v>8</v>
      </c>
    </row>
    <row r="100" spans="1:5" ht="22.5" customHeight="1">
      <c r="A100" s="11">
        <v>98</v>
      </c>
      <c r="B100" s="12" t="str">
        <f>"王冰雪"</f>
        <v>王冰雪</v>
      </c>
      <c r="C100" s="15" t="s">
        <v>193</v>
      </c>
      <c r="D100" s="16" t="s">
        <v>194</v>
      </c>
      <c r="E100" s="17" t="s">
        <v>8</v>
      </c>
    </row>
    <row r="101" spans="1:5" ht="22.5" customHeight="1">
      <c r="A101" s="11">
        <v>99</v>
      </c>
      <c r="B101" s="12" t="str">
        <f>"梁又斤"</f>
        <v>梁又斤</v>
      </c>
      <c r="C101" s="15" t="s">
        <v>195</v>
      </c>
      <c r="D101" s="16" t="s">
        <v>196</v>
      </c>
      <c r="E101" s="17" t="s">
        <v>8</v>
      </c>
    </row>
    <row r="102" spans="1:5" ht="22.5" customHeight="1">
      <c r="A102" s="11">
        <v>100</v>
      </c>
      <c r="B102" s="12" t="str">
        <f>"孙艺菲"</f>
        <v>孙艺菲</v>
      </c>
      <c r="C102" s="15" t="s">
        <v>197</v>
      </c>
      <c r="D102" s="16" t="s">
        <v>198</v>
      </c>
      <c r="E102" s="17" t="s">
        <v>8</v>
      </c>
    </row>
    <row r="103" spans="1:5" ht="22.5" customHeight="1">
      <c r="A103" s="11">
        <v>101</v>
      </c>
      <c r="B103" s="12" t="str">
        <f>"王宏宇"</f>
        <v>王宏宇</v>
      </c>
      <c r="C103" s="15" t="s">
        <v>199</v>
      </c>
      <c r="D103" s="16" t="s">
        <v>200</v>
      </c>
      <c r="E103" s="17" t="s">
        <v>8</v>
      </c>
    </row>
    <row r="104" spans="1:5" ht="22.5" customHeight="1">
      <c r="A104" s="11">
        <v>102</v>
      </c>
      <c r="B104" s="12" t="str">
        <f>"王禄凯"</f>
        <v>王禄凯</v>
      </c>
      <c r="C104" s="15" t="s">
        <v>201</v>
      </c>
      <c r="D104" s="16" t="s">
        <v>202</v>
      </c>
      <c r="E104" s="17" t="s">
        <v>8</v>
      </c>
    </row>
    <row r="105" spans="1:5" ht="22.5" customHeight="1">
      <c r="A105" s="11">
        <v>103</v>
      </c>
      <c r="B105" s="12" t="str">
        <f>"吴剑玲"</f>
        <v>吴剑玲</v>
      </c>
      <c r="C105" s="15" t="s">
        <v>203</v>
      </c>
      <c r="D105" s="16" t="s">
        <v>204</v>
      </c>
      <c r="E105" s="17" t="s">
        <v>8</v>
      </c>
    </row>
    <row r="106" spans="1:5" ht="22.5" customHeight="1">
      <c r="A106" s="11">
        <v>104</v>
      </c>
      <c r="B106" s="12" t="str">
        <f>"李敏"</f>
        <v>李敏</v>
      </c>
      <c r="C106" s="15" t="s">
        <v>205</v>
      </c>
      <c r="D106" s="16" t="s">
        <v>206</v>
      </c>
      <c r="E106" s="17" t="s">
        <v>8</v>
      </c>
    </row>
    <row r="107" spans="1:5" ht="22.5" customHeight="1">
      <c r="A107" s="11">
        <v>105</v>
      </c>
      <c r="B107" s="12" t="str">
        <f>"刘博宇"</f>
        <v>刘博宇</v>
      </c>
      <c r="C107" s="15" t="s">
        <v>186</v>
      </c>
      <c r="D107" s="16" t="s">
        <v>207</v>
      </c>
      <c r="E107" s="17" t="s">
        <v>8</v>
      </c>
    </row>
    <row r="108" spans="1:5" ht="22.5" customHeight="1">
      <c r="A108" s="11">
        <v>106</v>
      </c>
      <c r="B108" s="12" t="str">
        <f>"周俞彤"</f>
        <v>周俞彤</v>
      </c>
      <c r="C108" s="15" t="s">
        <v>208</v>
      </c>
      <c r="D108" s="16" t="s">
        <v>209</v>
      </c>
      <c r="E108" s="17" t="s">
        <v>8</v>
      </c>
    </row>
    <row r="109" spans="1:5" ht="22.5" customHeight="1">
      <c r="A109" s="11">
        <v>107</v>
      </c>
      <c r="B109" s="12" t="str">
        <f>"殷雪"</f>
        <v>殷雪</v>
      </c>
      <c r="C109" s="15" t="s">
        <v>210</v>
      </c>
      <c r="D109" s="16" t="s">
        <v>211</v>
      </c>
      <c r="E109" s="17" t="s">
        <v>8</v>
      </c>
    </row>
    <row r="110" spans="1:5" ht="22.5" customHeight="1">
      <c r="A110" s="11">
        <v>108</v>
      </c>
      <c r="B110" s="12" t="str">
        <f>"吴易声"</f>
        <v>吴易声</v>
      </c>
      <c r="C110" s="15" t="s">
        <v>212</v>
      </c>
      <c r="D110" s="16" t="s">
        <v>213</v>
      </c>
      <c r="E110" s="17" t="s">
        <v>8</v>
      </c>
    </row>
    <row r="111" spans="1:5" ht="22.5" customHeight="1">
      <c r="A111" s="11">
        <v>109</v>
      </c>
      <c r="B111" s="12" t="str">
        <f>"李家欣"</f>
        <v>李家欣</v>
      </c>
      <c r="C111" s="15" t="s">
        <v>214</v>
      </c>
      <c r="D111" s="16" t="s">
        <v>215</v>
      </c>
      <c r="E111" s="17" t="s">
        <v>8</v>
      </c>
    </row>
    <row r="112" spans="1:5" ht="22.5" customHeight="1">
      <c r="A112" s="11">
        <v>110</v>
      </c>
      <c r="B112" s="12" t="str">
        <f>"张晓颖"</f>
        <v>张晓颖</v>
      </c>
      <c r="C112" s="15" t="s">
        <v>216</v>
      </c>
      <c r="D112" s="16" t="s">
        <v>217</v>
      </c>
      <c r="E112" s="17" t="s">
        <v>8</v>
      </c>
    </row>
    <row r="113" spans="1:5" ht="22.5" customHeight="1">
      <c r="A113" s="11">
        <v>111</v>
      </c>
      <c r="B113" s="12" t="str">
        <f>"洪桂婷"</f>
        <v>洪桂婷</v>
      </c>
      <c r="C113" s="15" t="s">
        <v>218</v>
      </c>
      <c r="D113" s="16" t="s">
        <v>219</v>
      </c>
      <c r="E113" s="17" t="s">
        <v>8</v>
      </c>
    </row>
    <row r="114" spans="1:5" ht="22.5" customHeight="1">
      <c r="A114" s="11">
        <v>112</v>
      </c>
      <c r="B114" s="12" t="str">
        <f>"林子航"</f>
        <v>林子航</v>
      </c>
      <c r="C114" s="15" t="s">
        <v>220</v>
      </c>
      <c r="D114" s="16" t="s">
        <v>221</v>
      </c>
      <c r="E114" s="17" t="s">
        <v>8</v>
      </c>
    </row>
    <row r="115" spans="1:5" ht="22.5" customHeight="1">
      <c r="A115" s="11">
        <v>113</v>
      </c>
      <c r="B115" s="12" t="str">
        <f>"王心怡"</f>
        <v>王心怡</v>
      </c>
      <c r="C115" s="15" t="s">
        <v>222</v>
      </c>
      <c r="D115" s="16" t="s">
        <v>223</v>
      </c>
      <c r="E115" s="17" t="s">
        <v>8</v>
      </c>
    </row>
    <row r="116" spans="1:5" ht="22.5" customHeight="1">
      <c r="A116" s="11">
        <v>114</v>
      </c>
      <c r="B116" s="12" t="str">
        <f>"张琛"</f>
        <v>张琛</v>
      </c>
      <c r="C116" s="15" t="s">
        <v>224</v>
      </c>
      <c r="D116" s="16" t="s">
        <v>225</v>
      </c>
      <c r="E116" s="17" t="s">
        <v>8</v>
      </c>
    </row>
    <row r="117" spans="1:5" ht="22.5" customHeight="1">
      <c r="A117" s="11">
        <v>115</v>
      </c>
      <c r="B117" s="12" t="str">
        <f>"林川"</f>
        <v>林川</v>
      </c>
      <c r="C117" s="15" t="s">
        <v>226</v>
      </c>
      <c r="D117" s="16" t="s">
        <v>227</v>
      </c>
      <c r="E117" s="17" t="s">
        <v>8</v>
      </c>
    </row>
    <row r="118" spans="1:5" ht="22.5" customHeight="1">
      <c r="A118" s="11">
        <v>116</v>
      </c>
      <c r="B118" s="12" t="str">
        <f>"熊悠兰"</f>
        <v>熊悠兰</v>
      </c>
      <c r="C118" s="15" t="s">
        <v>121</v>
      </c>
      <c r="D118" s="16" t="s">
        <v>228</v>
      </c>
      <c r="E118" s="17" t="s">
        <v>8</v>
      </c>
    </row>
    <row r="119" spans="1:5" ht="22.5" customHeight="1">
      <c r="A119" s="11">
        <v>117</v>
      </c>
      <c r="B119" s="12" t="str">
        <f>"冯业超"</f>
        <v>冯业超</v>
      </c>
      <c r="C119" s="15" t="s">
        <v>229</v>
      </c>
      <c r="D119" s="16" t="s">
        <v>230</v>
      </c>
      <c r="E119" s="17" t="s">
        <v>8</v>
      </c>
    </row>
    <row r="120" spans="1:5" ht="22.5" customHeight="1">
      <c r="A120" s="11">
        <v>118</v>
      </c>
      <c r="B120" s="12" t="str">
        <f>"张思华"</f>
        <v>张思华</v>
      </c>
      <c r="C120" s="15" t="s">
        <v>231</v>
      </c>
      <c r="D120" s="16" t="s">
        <v>232</v>
      </c>
      <c r="E120" s="17" t="s">
        <v>8</v>
      </c>
    </row>
    <row r="121" spans="1:5" ht="22.5" customHeight="1">
      <c r="A121" s="11">
        <v>119</v>
      </c>
      <c r="B121" s="12" t="str">
        <f>"孟美廷"</f>
        <v>孟美廷</v>
      </c>
      <c r="C121" s="15" t="s">
        <v>233</v>
      </c>
      <c r="D121" s="16" t="s">
        <v>234</v>
      </c>
      <c r="E121" s="17" t="s">
        <v>8</v>
      </c>
    </row>
    <row r="122" spans="1:5" ht="22.5" customHeight="1">
      <c r="A122" s="11">
        <v>120</v>
      </c>
      <c r="B122" s="12" t="str">
        <f>"李选丽"</f>
        <v>李选丽</v>
      </c>
      <c r="C122" s="15" t="s">
        <v>235</v>
      </c>
      <c r="D122" s="16" t="s">
        <v>236</v>
      </c>
      <c r="E122" s="17" t="s">
        <v>8</v>
      </c>
    </row>
    <row r="123" spans="1:5" ht="22.5" customHeight="1">
      <c r="A123" s="11">
        <v>121</v>
      </c>
      <c r="B123" s="12" t="str">
        <f>"高小芳"</f>
        <v>高小芳</v>
      </c>
      <c r="C123" s="15" t="s">
        <v>237</v>
      </c>
      <c r="D123" s="16" t="s">
        <v>238</v>
      </c>
      <c r="E123" s="17" t="s">
        <v>8</v>
      </c>
    </row>
    <row r="124" spans="1:5" ht="22.5" customHeight="1">
      <c r="A124" s="11">
        <v>122</v>
      </c>
      <c r="B124" s="12" t="str">
        <f>"黄珂欣"</f>
        <v>黄珂欣</v>
      </c>
      <c r="C124" s="15" t="s">
        <v>239</v>
      </c>
      <c r="D124" s="16" t="s">
        <v>240</v>
      </c>
      <c r="E124" s="17" t="s">
        <v>8</v>
      </c>
    </row>
    <row r="125" spans="1:5" ht="22.5" customHeight="1">
      <c r="A125" s="11">
        <v>123</v>
      </c>
      <c r="B125" s="12" t="str">
        <f>"谢昕然"</f>
        <v>谢昕然</v>
      </c>
      <c r="C125" s="15" t="s">
        <v>86</v>
      </c>
      <c r="D125" s="16" t="s">
        <v>241</v>
      </c>
      <c r="E125" s="17" t="s">
        <v>8</v>
      </c>
    </row>
    <row r="126" spans="1:5" ht="22.5" customHeight="1">
      <c r="A126" s="11">
        <v>124</v>
      </c>
      <c r="B126" s="12" t="str">
        <f>"朱路长"</f>
        <v>朱路长</v>
      </c>
      <c r="C126" s="15" t="s">
        <v>242</v>
      </c>
      <c r="D126" s="16" t="s">
        <v>243</v>
      </c>
      <c r="E126" s="17" t="s">
        <v>8</v>
      </c>
    </row>
    <row r="127" spans="1:5" ht="22.5" customHeight="1">
      <c r="A127" s="11">
        <v>125</v>
      </c>
      <c r="B127" s="12" t="str">
        <f>"梅曼秋"</f>
        <v>梅曼秋</v>
      </c>
      <c r="C127" s="15" t="s">
        <v>244</v>
      </c>
      <c r="D127" s="16" t="s">
        <v>245</v>
      </c>
      <c r="E127" s="17" t="s">
        <v>8</v>
      </c>
    </row>
    <row r="128" spans="1:5" ht="22.5" customHeight="1">
      <c r="A128" s="11">
        <v>126</v>
      </c>
      <c r="B128" s="12" t="str">
        <f>"蔡润晶"</f>
        <v>蔡润晶</v>
      </c>
      <c r="C128" s="15" t="s">
        <v>121</v>
      </c>
      <c r="D128" s="16" t="s">
        <v>246</v>
      </c>
      <c r="E128" s="17" t="s">
        <v>8</v>
      </c>
    </row>
    <row r="129" spans="1:5" ht="22.5" customHeight="1">
      <c r="A129" s="11">
        <v>127</v>
      </c>
      <c r="B129" s="12" t="str">
        <f>"符秋叶"</f>
        <v>符秋叶</v>
      </c>
      <c r="C129" s="15" t="s">
        <v>247</v>
      </c>
      <c r="D129" s="16" t="s">
        <v>248</v>
      </c>
      <c r="E129" s="17" t="s">
        <v>8</v>
      </c>
    </row>
    <row r="130" spans="1:5" ht="22.5" customHeight="1">
      <c r="A130" s="11">
        <v>128</v>
      </c>
      <c r="B130" s="12" t="str">
        <f>"李晨曦"</f>
        <v>李晨曦</v>
      </c>
      <c r="C130" s="15" t="s">
        <v>249</v>
      </c>
      <c r="D130" s="16" t="s">
        <v>250</v>
      </c>
      <c r="E130" s="17" t="s">
        <v>8</v>
      </c>
    </row>
    <row r="131" spans="1:5" ht="22.5" customHeight="1">
      <c r="A131" s="11">
        <v>129</v>
      </c>
      <c r="B131" s="12" t="str">
        <f>"柳颂扬"</f>
        <v>柳颂扬</v>
      </c>
      <c r="C131" s="15" t="s">
        <v>162</v>
      </c>
      <c r="D131" s="16" t="s">
        <v>251</v>
      </c>
      <c r="E131" s="17" t="s">
        <v>8</v>
      </c>
    </row>
    <row r="132" spans="1:5" ht="22.5" customHeight="1">
      <c r="A132" s="11">
        <v>130</v>
      </c>
      <c r="B132" s="12" t="str">
        <f>"詹中勋"</f>
        <v>詹中勋</v>
      </c>
      <c r="C132" s="15" t="s">
        <v>252</v>
      </c>
      <c r="D132" s="16" t="s">
        <v>253</v>
      </c>
      <c r="E132" s="17" t="s">
        <v>8</v>
      </c>
    </row>
    <row r="133" spans="1:5" ht="22.5" customHeight="1">
      <c r="A133" s="11">
        <v>131</v>
      </c>
      <c r="B133" s="12" t="str">
        <f>"宋莹"</f>
        <v>宋莹</v>
      </c>
      <c r="C133" s="15" t="s">
        <v>254</v>
      </c>
      <c r="D133" s="16" t="s">
        <v>255</v>
      </c>
      <c r="E133" s="17" t="s">
        <v>8</v>
      </c>
    </row>
    <row r="134" spans="1:5" ht="22.5" customHeight="1">
      <c r="A134" s="11">
        <v>132</v>
      </c>
      <c r="B134" s="12" t="str">
        <f>"吴淑庆"</f>
        <v>吴淑庆</v>
      </c>
      <c r="C134" s="15" t="s">
        <v>256</v>
      </c>
      <c r="D134" s="16" t="s">
        <v>257</v>
      </c>
      <c r="E134" s="17" t="s">
        <v>8</v>
      </c>
    </row>
    <row r="135" spans="1:5" ht="22.5" customHeight="1">
      <c r="A135" s="11">
        <v>133</v>
      </c>
      <c r="B135" s="12" t="str">
        <f>"陈毅洋"</f>
        <v>陈毅洋</v>
      </c>
      <c r="C135" s="15" t="s">
        <v>258</v>
      </c>
      <c r="D135" s="16" t="s">
        <v>259</v>
      </c>
      <c r="E135" s="17" t="s">
        <v>8</v>
      </c>
    </row>
    <row r="136" spans="1:5" ht="22.5" customHeight="1">
      <c r="A136" s="11">
        <v>134</v>
      </c>
      <c r="B136" s="12" t="str">
        <f>"王首坤"</f>
        <v>王首坤</v>
      </c>
      <c r="C136" s="15" t="s">
        <v>260</v>
      </c>
      <c r="D136" s="16" t="s">
        <v>261</v>
      </c>
      <c r="E136" s="17" t="s">
        <v>8</v>
      </c>
    </row>
    <row r="137" spans="1:5" ht="22.5" customHeight="1">
      <c r="A137" s="11">
        <v>135</v>
      </c>
      <c r="B137" s="12" t="str">
        <f>"廖展标"</f>
        <v>廖展标</v>
      </c>
      <c r="C137" s="15" t="s">
        <v>262</v>
      </c>
      <c r="D137" s="16" t="s">
        <v>263</v>
      </c>
      <c r="E137" s="17" t="s">
        <v>8</v>
      </c>
    </row>
    <row r="138" spans="1:5" ht="22.5" customHeight="1">
      <c r="A138" s="11">
        <v>136</v>
      </c>
      <c r="B138" s="12" t="str">
        <f>"张瀚名"</f>
        <v>张瀚名</v>
      </c>
      <c r="C138" s="15" t="s">
        <v>264</v>
      </c>
      <c r="D138" s="16" t="s">
        <v>265</v>
      </c>
      <c r="E138" s="17" t="s">
        <v>8</v>
      </c>
    </row>
    <row r="139" spans="1:5" ht="22.5" customHeight="1">
      <c r="A139" s="11">
        <v>137</v>
      </c>
      <c r="B139" s="12" t="str">
        <f>"唐絮潼"</f>
        <v>唐絮潼</v>
      </c>
      <c r="C139" s="15" t="s">
        <v>266</v>
      </c>
      <c r="D139" s="16" t="s">
        <v>267</v>
      </c>
      <c r="E139" s="17" t="s">
        <v>8</v>
      </c>
    </row>
    <row r="140" spans="1:5" ht="22.5" customHeight="1">
      <c r="A140" s="11">
        <v>138</v>
      </c>
      <c r="B140" s="12" t="str">
        <f>"钟章妹"</f>
        <v>钟章妹</v>
      </c>
      <c r="C140" s="15" t="s">
        <v>268</v>
      </c>
      <c r="D140" s="16" t="s">
        <v>269</v>
      </c>
      <c r="E140" s="17" t="s">
        <v>8</v>
      </c>
    </row>
    <row r="141" spans="1:5" ht="22.5" customHeight="1">
      <c r="A141" s="11">
        <v>139</v>
      </c>
      <c r="B141" s="12" t="str">
        <f>"黄晓蕾"</f>
        <v>黄晓蕾</v>
      </c>
      <c r="C141" s="15" t="s">
        <v>27</v>
      </c>
      <c r="D141" s="16" t="s">
        <v>270</v>
      </c>
      <c r="E141" s="17" t="s">
        <v>8</v>
      </c>
    </row>
    <row r="142" spans="1:5" ht="22.5" customHeight="1">
      <c r="A142" s="11">
        <v>140</v>
      </c>
      <c r="B142" s="12" t="str">
        <f>"唐蜜"</f>
        <v>唐蜜</v>
      </c>
      <c r="C142" s="15" t="s">
        <v>271</v>
      </c>
      <c r="D142" s="16" t="s">
        <v>272</v>
      </c>
      <c r="E142" s="17" t="s">
        <v>8</v>
      </c>
    </row>
    <row r="143" spans="1:5" ht="22.5" customHeight="1">
      <c r="A143" s="11">
        <v>141</v>
      </c>
      <c r="B143" s="12" t="str">
        <f>"陈美玲"</f>
        <v>陈美玲</v>
      </c>
      <c r="C143" s="15" t="s">
        <v>273</v>
      </c>
      <c r="D143" s="16" t="s">
        <v>274</v>
      </c>
      <c r="E143" s="17" t="s">
        <v>8</v>
      </c>
    </row>
    <row r="144" spans="1:5" ht="22.5" customHeight="1">
      <c r="A144" s="11">
        <v>142</v>
      </c>
      <c r="B144" s="12" t="str">
        <f>"吴皖宁"</f>
        <v>吴皖宁</v>
      </c>
      <c r="C144" s="15" t="s">
        <v>275</v>
      </c>
      <c r="D144" s="16" t="s">
        <v>276</v>
      </c>
      <c r="E144" s="17" t="s">
        <v>8</v>
      </c>
    </row>
    <row r="145" spans="1:5" ht="22.5" customHeight="1">
      <c r="A145" s="11">
        <v>143</v>
      </c>
      <c r="B145" s="12" t="str">
        <f>"周妹"</f>
        <v>周妹</v>
      </c>
      <c r="C145" s="15" t="s">
        <v>277</v>
      </c>
      <c r="D145" s="16" t="s">
        <v>278</v>
      </c>
      <c r="E145" s="17" t="s">
        <v>8</v>
      </c>
    </row>
    <row r="146" spans="1:5" ht="22.5" customHeight="1">
      <c r="A146" s="11">
        <v>144</v>
      </c>
      <c r="B146" s="12" t="str">
        <f>"符运辉"</f>
        <v>符运辉</v>
      </c>
      <c r="C146" s="15" t="s">
        <v>279</v>
      </c>
      <c r="D146" s="16" t="s">
        <v>280</v>
      </c>
      <c r="E146" s="17" t="s">
        <v>8</v>
      </c>
    </row>
    <row r="147" spans="1:5" ht="22.5" customHeight="1">
      <c r="A147" s="11">
        <v>145</v>
      </c>
      <c r="B147" s="12" t="str">
        <f>"海莹"</f>
        <v>海莹</v>
      </c>
      <c r="C147" s="15" t="s">
        <v>281</v>
      </c>
      <c r="D147" s="16" t="s">
        <v>282</v>
      </c>
      <c r="E147" s="17" t="s">
        <v>8</v>
      </c>
    </row>
    <row r="148" spans="1:5" ht="22.5" customHeight="1">
      <c r="A148" s="11">
        <v>146</v>
      </c>
      <c r="B148" s="12" t="str">
        <f>"刘逸朵"</f>
        <v>刘逸朵</v>
      </c>
      <c r="C148" s="15" t="s">
        <v>283</v>
      </c>
      <c r="D148" s="16" t="s">
        <v>284</v>
      </c>
      <c r="E148" s="17" t="s">
        <v>8</v>
      </c>
    </row>
    <row r="149" spans="1:5" ht="22.5" customHeight="1">
      <c r="A149" s="11">
        <v>147</v>
      </c>
      <c r="B149" s="12" t="str">
        <f>"刘继薇"</f>
        <v>刘继薇</v>
      </c>
      <c r="C149" s="15" t="s">
        <v>285</v>
      </c>
      <c r="D149" s="16" t="s">
        <v>286</v>
      </c>
      <c r="E149" s="17" t="s">
        <v>8</v>
      </c>
    </row>
    <row r="150" spans="1:5" ht="22.5" customHeight="1">
      <c r="A150" s="11">
        <v>148</v>
      </c>
      <c r="B150" s="12" t="str">
        <f>"汪莘惟"</f>
        <v>汪莘惟</v>
      </c>
      <c r="C150" s="15" t="s">
        <v>287</v>
      </c>
      <c r="D150" s="16" t="s">
        <v>288</v>
      </c>
      <c r="E150" s="17" t="s">
        <v>8</v>
      </c>
    </row>
    <row r="151" spans="1:5" ht="22.5" customHeight="1">
      <c r="A151" s="11">
        <v>149</v>
      </c>
      <c r="B151" s="12" t="str">
        <f>"吴彤靖"</f>
        <v>吴彤靖</v>
      </c>
      <c r="C151" s="15" t="s">
        <v>27</v>
      </c>
      <c r="D151" s="16" t="s">
        <v>289</v>
      </c>
      <c r="E151" s="17" t="s">
        <v>8</v>
      </c>
    </row>
    <row r="152" spans="1:5" ht="22.5" customHeight="1">
      <c r="A152" s="11">
        <v>150</v>
      </c>
      <c r="B152" s="12" t="str">
        <f>"符钰瑜"</f>
        <v>符钰瑜</v>
      </c>
      <c r="C152" s="15" t="s">
        <v>121</v>
      </c>
      <c r="D152" s="16" t="s">
        <v>290</v>
      </c>
      <c r="E152" s="17" t="s">
        <v>8</v>
      </c>
    </row>
    <row r="153" spans="1:5" ht="22.5" customHeight="1">
      <c r="A153" s="11">
        <v>151</v>
      </c>
      <c r="B153" s="12" t="str">
        <f>"郑江平"</f>
        <v>郑江平</v>
      </c>
      <c r="C153" s="15" t="s">
        <v>291</v>
      </c>
      <c r="D153" s="16" t="s">
        <v>292</v>
      </c>
      <c r="E153" s="17" t="s">
        <v>8</v>
      </c>
    </row>
    <row r="154" spans="1:5" ht="22.5" customHeight="1">
      <c r="A154" s="11">
        <v>152</v>
      </c>
      <c r="B154" s="12" t="str">
        <f>"尚万芳"</f>
        <v>尚万芳</v>
      </c>
      <c r="C154" s="15" t="s">
        <v>293</v>
      </c>
      <c r="D154" s="16" t="s">
        <v>294</v>
      </c>
      <c r="E154" s="17" t="s">
        <v>8</v>
      </c>
    </row>
    <row r="155" spans="1:5" ht="22.5" customHeight="1">
      <c r="A155" s="11">
        <v>153</v>
      </c>
      <c r="B155" s="12" t="str">
        <f>"刘乃枫"</f>
        <v>刘乃枫</v>
      </c>
      <c r="C155" s="15" t="s">
        <v>295</v>
      </c>
      <c r="D155" s="16" t="s">
        <v>296</v>
      </c>
      <c r="E155" s="17" t="s">
        <v>8</v>
      </c>
    </row>
    <row r="156" spans="1:5" ht="22.5" customHeight="1">
      <c r="A156" s="11">
        <v>154</v>
      </c>
      <c r="B156" s="12" t="str">
        <f>"黄金花"</f>
        <v>黄金花</v>
      </c>
      <c r="C156" s="15" t="s">
        <v>297</v>
      </c>
      <c r="D156" s="16" t="s">
        <v>298</v>
      </c>
      <c r="E156" s="17" t="s">
        <v>8</v>
      </c>
    </row>
    <row r="157" spans="1:5" ht="22.5" customHeight="1">
      <c r="A157" s="11">
        <v>155</v>
      </c>
      <c r="B157" s="12" t="str">
        <f>"林慧霄"</f>
        <v>林慧霄</v>
      </c>
      <c r="C157" s="15" t="s">
        <v>299</v>
      </c>
      <c r="D157" s="16" t="s">
        <v>300</v>
      </c>
      <c r="E157" s="17" t="s">
        <v>8</v>
      </c>
    </row>
    <row r="158" spans="1:5" ht="22.5" customHeight="1">
      <c r="A158" s="11">
        <v>156</v>
      </c>
      <c r="B158" s="12" t="str">
        <f>"许琬珧"</f>
        <v>许琬珧</v>
      </c>
      <c r="C158" s="15" t="s">
        <v>301</v>
      </c>
      <c r="D158" s="16" t="s">
        <v>302</v>
      </c>
      <c r="E158" s="17" t="s">
        <v>8</v>
      </c>
    </row>
    <row r="159" spans="1:5" ht="22.5" customHeight="1">
      <c r="A159" s="11">
        <v>157</v>
      </c>
      <c r="B159" s="12" t="str">
        <f>"王承莹"</f>
        <v>王承莹</v>
      </c>
      <c r="C159" s="15" t="s">
        <v>303</v>
      </c>
      <c r="D159" s="16" t="s">
        <v>304</v>
      </c>
      <c r="E159" s="17" t="s">
        <v>8</v>
      </c>
    </row>
    <row r="160" spans="1:5" ht="22.5" customHeight="1">
      <c r="A160" s="11">
        <v>158</v>
      </c>
      <c r="B160" s="12" t="str">
        <f>"谢佳佳"</f>
        <v>谢佳佳</v>
      </c>
      <c r="C160" s="15" t="s">
        <v>305</v>
      </c>
      <c r="D160" s="16" t="s">
        <v>306</v>
      </c>
      <c r="E160" s="17" t="s">
        <v>8</v>
      </c>
    </row>
    <row r="161" spans="1:5" ht="22.5" customHeight="1">
      <c r="A161" s="11">
        <v>159</v>
      </c>
      <c r="B161" s="12" t="str">
        <f>"肖慧敏"</f>
        <v>肖慧敏</v>
      </c>
      <c r="C161" s="15" t="s">
        <v>307</v>
      </c>
      <c r="D161" s="16" t="s">
        <v>308</v>
      </c>
      <c r="E161" s="17" t="s">
        <v>8</v>
      </c>
    </row>
    <row r="162" spans="1:5" ht="22.5" customHeight="1">
      <c r="A162" s="11">
        <v>160</v>
      </c>
      <c r="B162" s="12" t="str">
        <f>"戴玉"</f>
        <v>戴玉</v>
      </c>
      <c r="C162" s="15" t="s">
        <v>309</v>
      </c>
      <c r="D162" s="16" t="s">
        <v>310</v>
      </c>
      <c r="E162" s="17" t="s">
        <v>8</v>
      </c>
    </row>
    <row r="163" spans="1:5" ht="22.5" customHeight="1">
      <c r="A163" s="11">
        <v>161</v>
      </c>
      <c r="B163" s="12" t="str">
        <f>"谢雯琪"</f>
        <v>谢雯琪</v>
      </c>
      <c r="C163" s="15" t="s">
        <v>239</v>
      </c>
      <c r="D163" s="16" t="s">
        <v>311</v>
      </c>
      <c r="E163" s="17" t="s">
        <v>8</v>
      </c>
    </row>
    <row r="164" spans="1:5" ht="22.5" customHeight="1">
      <c r="A164" s="11">
        <v>162</v>
      </c>
      <c r="B164" s="12" t="str">
        <f>"薛万帝"</f>
        <v>薛万帝</v>
      </c>
      <c r="C164" s="15" t="s">
        <v>312</v>
      </c>
      <c r="D164" s="16" t="s">
        <v>313</v>
      </c>
      <c r="E164" s="17" t="s">
        <v>8</v>
      </c>
    </row>
    <row r="165" spans="1:5" ht="22.5" customHeight="1">
      <c r="A165" s="11">
        <v>163</v>
      </c>
      <c r="B165" s="12" t="str">
        <f>"胡心心"</f>
        <v>胡心心</v>
      </c>
      <c r="C165" s="15" t="s">
        <v>131</v>
      </c>
      <c r="D165" s="16" t="s">
        <v>314</v>
      </c>
      <c r="E165" s="17" t="s">
        <v>8</v>
      </c>
    </row>
    <row r="166" spans="1:5" ht="22.5" customHeight="1">
      <c r="A166" s="11">
        <v>164</v>
      </c>
      <c r="B166" s="12" t="str">
        <f>"杨克锦"</f>
        <v>杨克锦</v>
      </c>
      <c r="C166" s="15" t="s">
        <v>315</v>
      </c>
      <c r="D166" s="16" t="s">
        <v>316</v>
      </c>
      <c r="E166" s="17" t="s">
        <v>8</v>
      </c>
    </row>
    <row r="167" spans="1:5" ht="22.5" customHeight="1">
      <c r="A167" s="11">
        <v>165</v>
      </c>
      <c r="B167" s="12" t="str">
        <f>"林小红"</f>
        <v>林小红</v>
      </c>
      <c r="C167" s="15" t="s">
        <v>317</v>
      </c>
      <c r="D167" s="16" t="s">
        <v>318</v>
      </c>
      <c r="E167" s="17" t="s">
        <v>8</v>
      </c>
    </row>
    <row r="168" spans="1:5" ht="22.5" customHeight="1">
      <c r="A168" s="11">
        <v>166</v>
      </c>
      <c r="B168" s="12" t="str">
        <f>"蔡秀珍"</f>
        <v>蔡秀珍</v>
      </c>
      <c r="C168" s="15" t="s">
        <v>319</v>
      </c>
      <c r="D168" s="16" t="s">
        <v>320</v>
      </c>
      <c r="E168" s="17" t="s">
        <v>8</v>
      </c>
    </row>
    <row r="169" spans="1:5" ht="22.5" customHeight="1">
      <c r="A169" s="11">
        <v>167</v>
      </c>
      <c r="B169" s="12" t="str">
        <f>"张其菊"</f>
        <v>张其菊</v>
      </c>
      <c r="C169" s="15" t="s">
        <v>321</v>
      </c>
      <c r="D169" s="16" t="s">
        <v>257</v>
      </c>
      <c r="E169" s="17" t="s">
        <v>8</v>
      </c>
    </row>
    <row r="170" spans="1:5" ht="22.5" customHeight="1">
      <c r="A170" s="11">
        <v>168</v>
      </c>
      <c r="B170" s="12" t="str">
        <f>"钟光鸿"</f>
        <v>钟光鸿</v>
      </c>
      <c r="C170" s="15" t="s">
        <v>322</v>
      </c>
      <c r="D170" s="16" t="s">
        <v>323</v>
      </c>
      <c r="E170" s="17" t="s">
        <v>8</v>
      </c>
    </row>
    <row r="171" spans="1:5" ht="22.5" customHeight="1">
      <c r="A171" s="11">
        <v>169</v>
      </c>
      <c r="B171" s="12" t="str">
        <f>"陈淑够"</f>
        <v>陈淑够</v>
      </c>
      <c r="C171" s="15" t="s">
        <v>324</v>
      </c>
      <c r="D171" s="16" t="s">
        <v>325</v>
      </c>
      <c r="E171" s="17" t="s">
        <v>8</v>
      </c>
    </row>
    <row r="172" spans="1:5" ht="22.5" customHeight="1">
      <c r="A172" s="11">
        <v>170</v>
      </c>
      <c r="B172" s="12" t="str">
        <f>"林明雷"</f>
        <v>林明雷</v>
      </c>
      <c r="C172" s="15" t="s">
        <v>326</v>
      </c>
      <c r="D172" s="16" t="s">
        <v>327</v>
      </c>
      <c r="E172" s="17" t="s">
        <v>8</v>
      </c>
    </row>
    <row r="173" spans="1:5" ht="22.5" customHeight="1">
      <c r="A173" s="11">
        <v>171</v>
      </c>
      <c r="B173" s="12" t="str">
        <f>"周丹"</f>
        <v>周丹</v>
      </c>
      <c r="C173" s="15" t="s">
        <v>328</v>
      </c>
      <c r="D173" s="16" t="s">
        <v>329</v>
      </c>
      <c r="E173" s="17" t="s">
        <v>8</v>
      </c>
    </row>
    <row r="174" spans="1:5" ht="22.5" customHeight="1">
      <c r="A174" s="11">
        <v>172</v>
      </c>
      <c r="B174" s="12" t="str">
        <f>"黄子洇"</f>
        <v>黄子洇</v>
      </c>
      <c r="C174" s="15" t="s">
        <v>330</v>
      </c>
      <c r="D174" s="16" t="s">
        <v>331</v>
      </c>
      <c r="E174" s="17" t="s">
        <v>8</v>
      </c>
    </row>
    <row r="175" spans="1:5" ht="22.5" customHeight="1">
      <c r="A175" s="11">
        <v>173</v>
      </c>
      <c r="B175" s="12" t="str">
        <f>"周让强"</f>
        <v>周让强</v>
      </c>
      <c r="C175" s="15" t="s">
        <v>23</v>
      </c>
      <c r="D175" s="16" t="s">
        <v>332</v>
      </c>
      <c r="E175" s="17" t="s">
        <v>8</v>
      </c>
    </row>
    <row r="176" spans="1:5" ht="22.5" customHeight="1">
      <c r="A176" s="11">
        <v>174</v>
      </c>
      <c r="B176" s="12" t="str">
        <f>"陈晓丹"</f>
        <v>陈晓丹</v>
      </c>
      <c r="C176" s="15" t="s">
        <v>333</v>
      </c>
      <c r="D176" s="16" t="s">
        <v>334</v>
      </c>
      <c r="E176" s="17" t="s">
        <v>8</v>
      </c>
    </row>
    <row r="177" spans="1:5" ht="22.5" customHeight="1">
      <c r="A177" s="11">
        <v>175</v>
      </c>
      <c r="B177" s="12" t="str">
        <f>"余静蕾"</f>
        <v>余静蕾</v>
      </c>
      <c r="C177" s="15" t="s">
        <v>335</v>
      </c>
      <c r="D177" s="16" t="s">
        <v>336</v>
      </c>
      <c r="E177" s="17" t="s">
        <v>8</v>
      </c>
    </row>
    <row r="178" spans="1:5" ht="22.5" customHeight="1">
      <c r="A178" s="11">
        <v>176</v>
      </c>
      <c r="B178" s="12" t="str">
        <f>"王丽梅"</f>
        <v>王丽梅</v>
      </c>
      <c r="C178" s="15" t="s">
        <v>337</v>
      </c>
      <c r="D178" s="16" t="s">
        <v>338</v>
      </c>
      <c r="E178" s="17" t="s">
        <v>8</v>
      </c>
    </row>
    <row r="179" spans="1:5" ht="22.5" customHeight="1">
      <c r="A179" s="11">
        <v>177</v>
      </c>
      <c r="B179" s="12" t="str">
        <f>"童柳五"</f>
        <v>童柳五</v>
      </c>
      <c r="C179" s="15" t="s">
        <v>339</v>
      </c>
      <c r="D179" s="16" t="s">
        <v>340</v>
      </c>
      <c r="E179" s="17" t="s">
        <v>8</v>
      </c>
    </row>
    <row r="180" spans="1:5" ht="22.5" customHeight="1">
      <c r="A180" s="11">
        <v>178</v>
      </c>
      <c r="B180" s="12" t="str">
        <f>"全琳"</f>
        <v>全琳</v>
      </c>
      <c r="C180" s="15" t="s">
        <v>341</v>
      </c>
      <c r="D180" s="16" t="s">
        <v>342</v>
      </c>
      <c r="E180" s="17" t="s">
        <v>8</v>
      </c>
    </row>
    <row r="181" spans="1:5" ht="22.5" customHeight="1">
      <c r="A181" s="11">
        <v>179</v>
      </c>
      <c r="B181" s="12" t="str">
        <f>"丁一"</f>
        <v>丁一</v>
      </c>
      <c r="C181" s="15" t="s">
        <v>343</v>
      </c>
      <c r="D181" s="16" t="s">
        <v>344</v>
      </c>
      <c r="E181" s="17" t="s">
        <v>8</v>
      </c>
    </row>
    <row r="182" spans="1:5" ht="22.5" customHeight="1">
      <c r="A182" s="11">
        <v>180</v>
      </c>
      <c r="B182" s="12" t="str">
        <f>"郑莹"</f>
        <v>郑莹</v>
      </c>
      <c r="C182" s="15" t="s">
        <v>113</v>
      </c>
      <c r="D182" s="16" t="s">
        <v>345</v>
      </c>
      <c r="E182" s="17" t="s">
        <v>8</v>
      </c>
    </row>
    <row r="183" spans="1:5" ht="22.5" customHeight="1">
      <c r="A183" s="11">
        <v>181</v>
      </c>
      <c r="B183" s="12" t="str">
        <f>"黄华"</f>
        <v>黄华</v>
      </c>
      <c r="C183" s="15" t="s">
        <v>346</v>
      </c>
      <c r="D183" s="16" t="s">
        <v>347</v>
      </c>
      <c r="E183" s="17" t="s">
        <v>8</v>
      </c>
    </row>
    <row r="184" spans="1:5" ht="22.5" customHeight="1">
      <c r="A184" s="11">
        <v>182</v>
      </c>
      <c r="B184" s="12" t="str">
        <f>"蔡梦欣"</f>
        <v>蔡梦欣</v>
      </c>
      <c r="C184" s="15" t="s">
        <v>125</v>
      </c>
      <c r="D184" s="16" t="s">
        <v>348</v>
      </c>
      <c r="E184" s="17" t="s">
        <v>8</v>
      </c>
    </row>
    <row r="185" spans="1:5" ht="22.5" customHeight="1">
      <c r="A185" s="11">
        <v>183</v>
      </c>
      <c r="B185" s="12" t="str">
        <f>"张晗"</f>
        <v>张晗</v>
      </c>
      <c r="C185" s="15" t="s">
        <v>193</v>
      </c>
      <c r="D185" s="16" t="s">
        <v>349</v>
      </c>
      <c r="E185" s="17" t="s">
        <v>8</v>
      </c>
    </row>
    <row r="186" spans="1:5" ht="22.5" customHeight="1">
      <c r="A186" s="11">
        <v>184</v>
      </c>
      <c r="B186" s="12" t="str">
        <f>"何佳惠"</f>
        <v>何佳惠</v>
      </c>
      <c r="C186" s="15" t="s">
        <v>239</v>
      </c>
      <c r="D186" s="16" t="s">
        <v>350</v>
      </c>
      <c r="E186" s="17" t="s">
        <v>8</v>
      </c>
    </row>
    <row r="187" spans="1:5" ht="22.5" customHeight="1">
      <c r="A187" s="11">
        <v>185</v>
      </c>
      <c r="B187" s="12" t="str">
        <f>"李育合"</f>
        <v>李育合</v>
      </c>
      <c r="C187" s="15" t="s">
        <v>351</v>
      </c>
      <c r="D187" s="16" t="s">
        <v>352</v>
      </c>
      <c r="E187" s="17" t="s">
        <v>8</v>
      </c>
    </row>
    <row r="188" spans="1:5" ht="22.5" customHeight="1">
      <c r="A188" s="11">
        <v>186</v>
      </c>
      <c r="B188" s="12" t="str">
        <f>"曾欣"</f>
        <v>曾欣</v>
      </c>
      <c r="C188" s="15" t="s">
        <v>353</v>
      </c>
      <c r="D188" s="16" t="s">
        <v>354</v>
      </c>
      <c r="E188" s="17" t="s">
        <v>8</v>
      </c>
    </row>
    <row r="189" spans="1:5" ht="22.5" customHeight="1">
      <c r="A189" s="11">
        <v>187</v>
      </c>
      <c r="B189" s="12" t="str">
        <f>"马静颖"</f>
        <v>马静颖</v>
      </c>
      <c r="C189" s="15" t="s">
        <v>355</v>
      </c>
      <c r="D189" s="16" t="s">
        <v>356</v>
      </c>
      <c r="E189" s="17" t="s">
        <v>8</v>
      </c>
    </row>
    <row r="190" spans="1:5" ht="22.5" customHeight="1">
      <c r="A190" s="11">
        <v>188</v>
      </c>
      <c r="B190" s="12" t="str">
        <f>"钟灵鹏"</f>
        <v>钟灵鹏</v>
      </c>
      <c r="C190" s="15" t="s">
        <v>357</v>
      </c>
      <c r="D190" s="16" t="s">
        <v>358</v>
      </c>
      <c r="E190" s="17" t="s">
        <v>8</v>
      </c>
    </row>
    <row r="191" spans="1:5" ht="22.5" customHeight="1">
      <c r="A191" s="11">
        <v>189</v>
      </c>
      <c r="B191" s="12" t="str">
        <f>"杨雪"</f>
        <v>杨雪</v>
      </c>
      <c r="C191" s="15" t="s">
        <v>359</v>
      </c>
      <c r="D191" s="16" t="s">
        <v>360</v>
      </c>
      <c r="E191" s="17" t="s">
        <v>8</v>
      </c>
    </row>
    <row r="192" spans="1:5" ht="22.5" customHeight="1">
      <c r="A192" s="11">
        <v>190</v>
      </c>
      <c r="B192" s="12" t="str">
        <f>"方姿珊"</f>
        <v>方姿珊</v>
      </c>
      <c r="C192" s="15" t="s">
        <v>361</v>
      </c>
      <c r="D192" s="16" t="s">
        <v>362</v>
      </c>
      <c r="E192" s="17" t="s">
        <v>8</v>
      </c>
    </row>
    <row r="193" spans="1:5" ht="22.5" customHeight="1">
      <c r="A193" s="11">
        <v>191</v>
      </c>
      <c r="B193" s="12" t="str">
        <f>"石丽娜"</f>
        <v>石丽娜</v>
      </c>
      <c r="C193" s="15" t="s">
        <v>363</v>
      </c>
      <c r="D193" s="16" t="s">
        <v>364</v>
      </c>
      <c r="E193" s="17" t="s">
        <v>8</v>
      </c>
    </row>
    <row r="194" spans="1:5" ht="22.5" customHeight="1">
      <c r="A194" s="11">
        <v>192</v>
      </c>
      <c r="B194" s="12" t="str">
        <f>"王硕"</f>
        <v>王硕</v>
      </c>
      <c r="C194" s="15" t="s">
        <v>31</v>
      </c>
      <c r="D194" s="16" t="s">
        <v>365</v>
      </c>
      <c r="E194" s="17" t="s">
        <v>8</v>
      </c>
    </row>
    <row r="195" spans="1:5" ht="22.5" customHeight="1">
      <c r="A195" s="11">
        <v>193</v>
      </c>
      <c r="B195" s="12" t="str">
        <f>"王昭平"</f>
        <v>王昭平</v>
      </c>
      <c r="C195" s="15" t="s">
        <v>366</v>
      </c>
      <c r="D195" s="16" t="s">
        <v>367</v>
      </c>
      <c r="E195" s="17" t="s">
        <v>8</v>
      </c>
    </row>
    <row r="196" spans="1:5" ht="22.5" customHeight="1">
      <c r="A196" s="11">
        <v>194</v>
      </c>
      <c r="B196" s="12" t="str">
        <f>"王汉超"</f>
        <v>王汉超</v>
      </c>
      <c r="C196" s="15" t="s">
        <v>368</v>
      </c>
      <c r="D196" s="16" t="s">
        <v>369</v>
      </c>
      <c r="E196" s="17" t="s">
        <v>8</v>
      </c>
    </row>
    <row r="197" spans="1:5" ht="22.5" customHeight="1">
      <c r="A197" s="11">
        <v>195</v>
      </c>
      <c r="B197" s="12" t="str">
        <f>"林少述"</f>
        <v>林少述</v>
      </c>
      <c r="C197" s="15" t="s">
        <v>370</v>
      </c>
      <c r="D197" s="16" t="s">
        <v>371</v>
      </c>
      <c r="E197" s="17" t="s">
        <v>8</v>
      </c>
    </row>
    <row r="198" spans="1:5" ht="22.5" customHeight="1">
      <c r="A198" s="11">
        <v>196</v>
      </c>
      <c r="B198" s="12" t="str">
        <f>"韩钰铃"</f>
        <v>韩钰铃</v>
      </c>
      <c r="C198" s="15" t="s">
        <v>372</v>
      </c>
      <c r="D198" s="16" t="s">
        <v>373</v>
      </c>
      <c r="E198" s="17" t="s">
        <v>8</v>
      </c>
    </row>
    <row r="199" spans="1:5" ht="22.5" customHeight="1">
      <c r="A199" s="11">
        <v>197</v>
      </c>
      <c r="B199" s="12" t="str">
        <f>"吴爱丽"</f>
        <v>吴爱丽</v>
      </c>
      <c r="C199" s="15" t="s">
        <v>96</v>
      </c>
      <c r="D199" s="16" t="s">
        <v>374</v>
      </c>
      <c r="E199" s="17" t="s">
        <v>8</v>
      </c>
    </row>
    <row r="200" spans="1:5" ht="22.5" customHeight="1">
      <c r="A200" s="11">
        <v>198</v>
      </c>
      <c r="B200" s="12" t="str">
        <f>"谢雨欣"</f>
        <v>谢雨欣</v>
      </c>
      <c r="C200" s="15" t="s">
        <v>125</v>
      </c>
      <c r="D200" s="16" t="s">
        <v>375</v>
      </c>
      <c r="E200" s="17" t="s">
        <v>8</v>
      </c>
    </row>
    <row r="201" spans="1:5" ht="22.5" customHeight="1">
      <c r="A201" s="11">
        <v>199</v>
      </c>
      <c r="B201" s="12" t="str">
        <f>"吴晓涵"</f>
        <v>吴晓涵</v>
      </c>
      <c r="C201" s="15" t="s">
        <v>376</v>
      </c>
      <c r="D201" s="16" t="s">
        <v>377</v>
      </c>
      <c r="E201" s="17" t="s">
        <v>8</v>
      </c>
    </row>
    <row r="202" spans="1:5" ht="22.5" customHeight="1">
      <c r="A202" s="11">
        <v>200</v>
      </c>
      <c r="B202" s="12" t="str">
        <f>"朱琳芳婧"</f>
        <v>朱琳芳婧</v>
      </c>
      <c r="C202" s="15" t="s">
        <v>113</v>
      </c>
      <c r="D202" s="16" t="s">
        <v>378</v>
      </c>
      <c r="E202" s="17" t="s">
        <v>8</v>
      </c>
    </row>
    <row r="203" spans="1:5" ht="22.5" customHeight="1">
      <c r="A203" s="11">
        <v>201</v>
      </c>
      <c r="B203" s="12" t="str">
        <f>"张博宇"</f>
        <v>张博宇</v>
      </c>
      <c r="C203" s="15" t="s">
        <v>379</v>
      </c>
      <c r="D203" s="16" t="s">
        <v>380</v>
      </c>
      <c r="E203" s="17" t="s">
        <v>8</v>
      </c>
    </row>
    <row r="204" spans="1:5" ht="22.5" customHeight="1">
      <c r="A204" s="11">
        <v>202</v>
      </c>
      <c r="B204" s="12" t="str">
        <f>"梁亚团"</f>
        <v>梁亚团</v>
      </c>
      <c r="C204" s="15" t="s">
        <v>381</v>
      </c>
      <c r="D204" s="16" t="s">
        <v>382</v>
      </c>
      <c r="E204" s="17" t="s">
        <v>8</v>
      </c>
    </row>
    <row r="205" spans="1:5" ht="22.5" customHeight="1">
      <c r="A205" s="11">
        <v>203</v>
      </c>
      <c r="B205" s="12" t="str">
        <f>"吴晓慧"</f>
        <v>吴晓慧</v>
      </c>
      <c r="C205" s="15" t="s">
        <v>383</v>
      </c>
      <c r="D205" s="16" t="s">
        <v>384</v>
      </c>
      <c r="E205" s="17" t="s">
        <v>8</v>
      </c>
    </row>
    <row r="206" spans="1:5" ht="22.5" customHeight="1">
      <c r="A206" s="11">
        <v>204</v>
      </c>
      <c r="B206" s="12" t="str">
        <f>"卢晶晶"</f>
        <v>卢晶晶</v>
      </c>
      <c r="C206" s="15" t="s">
        <v>293</v>
      </c>
      <c r="D206" s="16" t="s">
        <v>385</v>
      </c>
      <c r="E206" s="17" t="s">
        <v>8</v>
      </c>
    </row>
    <row r="207" spans="1:5" ht="22.5" customHeight="1">
      <c r="A207" s="11">
        <v>205</v>
      </c>
      <c r="B207" s="12" t="str">
        <f>"杨小雪"</f>
        <v>杨小雪</v>
      </c>
      <c r="C207" s="15" t="s">
        <v>386</v>
      </c>
      <c r="D207" s="16" t="s">
        <v>387</v>
      </c>
      <c r="E207" s="17" t="s">
        <v>8</v>
      </c>
    </row>
    <row r="208" spans="1:5" ht="22.5" customHeight="1">
      <c r="A208" s="11">
        <v>206</v>
      </c>
      <c r="B208" s="12" t="str">
        <f>"陈变"</f>
        <v>陈变</v>
      </c>
      <c r="C208" s="15" t="s">
        <v>388</v>
      </c>
      <c r="D208" s="16" t="s">
        <v>389</v>
      </c>
      <c r="E208" s="17" t="s">
        <v>8</v>
      </c>
    </row>
    <row r="209" spans="1:5" ht="22.5" customHeight="1">
      <c r="A209" s="11">
        <v>207</v>
      </c>
      <c r="B209" s="12" t="str">
        <f>"吴文舒"</f>
        <v>吴文舒</v>
      </c>
      <c r="C209" s="15" t="s">
        <v>390</v>
      </c>
      <c r="D209" s="16" t="s">
        <v>391</v>
      </c>
      <c r="E209" s="17" t="s">
        <v>8</v>
      </c>
    </row>
    <row r="210" spans="1:5" ht="22.5" customHeight="1">
      <c r="A210" s="11">
        <v>208</v>
      </c>
      <c r="B210" s="12" t="str">
        <f>"许春香"</f>
        <v>许春香</v>
      </c>
      <c r="C210" s="15" t="s">
        <v>392</v>
      </c>
      <c r="D210" s="16" t="s">
        <v>393</v>
      </c>
      <c r="E210" s="17" t="s">
        <v>8</v>
      </c>
    </row>
    <row r="211" spans="1:5" ht="22.5" customHeight="1">
      <c r="A211" s="11">
        <v>209</v>
      </c>
      <c r="B211" s="12" t="str">
        <f>"司徒慧敏"</f>
        <v>司徒慧敏</v>
      </c>
      <c r="C211" s="15" t="s">
        <v>394</v>
      </c>
      <c r="D211" s="16" t="s">
        <v>395</v>
      </c>
      <c r="E211" s="17" t="s">
        <v>8</v>
      </c>
    </row>
    <row r="212" spans="1:5" ht="22.5" customHeight="1">
      <c r="A212" s="11">
        <v>210</v>
      </c>
      <c r="B212" s="12" t="str">
        <f>"李江汉"</f>
        <v>李江汉</v>
      </c>
      <c r="C212" s="15" t="s">
        <v>396</v>
      </c>
      <c r="D212" s="16" t="s">
        <v>397</v>
      </c>
      <c r="E212" s="17" t="s">
        <v>8</v>
      </c>
    </row>
    <row r="213" spans="1:5" ht="22.5" customHeight="1">
      <c r="A213" s="11">
        <v>211</v>
      </c>
      <c r="B213" s="12" t="str">
        <f>"符谙潇"</f>
        <v>符谙潇</v>
      </c>
      <c r="C213" s="15" t="s">
        <v>398</v>
      </c>
      <c r="D213" s="16" t="s">
        <v>399</v>
      </c>
      <c r="E213" s="17" t="s">
        <v>8</v>
      </c>
    </row>
    <row r="214" spans="1:5" ht="22.5" customHeight="1">
      <c r="A214" s="11">
        <v>212</v>
      </c>
      <c r="B214" s="12" t="str">
        <f>"欧灶因"</f>
        <v>欧灶因</v>
      </c>
      <c r="C214" s="15" t="s">
        <v>400</v>
      </c>
      <c r="D214" s="16" t="s">
        <v>401</v>
      </c>
      <c r="E214" s="17" t="s">
        <v>8</v>
      </c>
    </row>
    <row r="215" spans="1:5" ht="22.5" customHeight="1">
      <c r="A215" s="11">
        <v>213</v>
      </c>
      <c r="B215" s="12" t="str">
        <f>"郝擎宇"</f>
        <v>郝擎宇</v>
      </c>
      <c r="C215" s="15" t="s">
        <v>39</v>
      </c>
      <c r="D215" s="16" t="s">
        <v>402</v>
      </c>
      <c r="E215" s="17" t="s">
        <v>8</v>
      </c>
    </row>
    <row r="216" spans="1:5" ht="22.5" customHeight="1">
      <c r="A216" s="11">
        <v>214</v>
      </c>
      <c r="B216" s="12" t="str">
        <f>"符成丹"</f>
        <v>符成丹</v>
      </c>
      <c r="C216" s="15" t="s">
        <v>403</v>
      </c>
      <c r="D216" s="16" t="s">
        <v>404</v>
      </c>
      <c r="E216" s="17" t="s">
        <v>8</v>
      </c>
    </row>
    <row r="217" spans="1:5" ht="22.5" customHeight="1">
      <c r="A217" s="11">
        <v>215</v>
      </c>
      <c r="B217" s="12" t="str">
        <f>"邓丹妮"</f>
        <v>邓丹妮</v>
      </c>
      <c r="C217" s="15" t="s">
        <v>405</v>
      </c>
      <c r="D217" s="16" t="s">
        <v>406</v>
      </c>
      <c r="E217" s="17" t="s">
        <v>8</v>
      </c>
    </row>
    <row r="218" spans="1:5" ht="22.5" customHeight="1">
      <c r="A218" s="11">
        <v>216</v>
      </c>
      <c r="B218" s="12" t="str">
        <f>"王武鹏"</f>
        <v>王武鹏</v>
      </c>
      <c r="C218" s="15" t="s">
        <v>407</v>
      </c>
      <c r="D218" s="16" t="s">
        <v>408</v>
      </c>
      <c r="E218" s="17" t="s">
        <v>8</v>
      </c>
    </row>
    <row r="219" spans="1:5" ht="22.5" customHeight="1">
      <c r="A219" s="11">
        <v>217</v>
      </c>
      <c r="B219" s="12" t="str">
        <f>"韦晓丹"</f>
        <v>韦晓丹</v>
      </c>
      <c r="C219" s="15" t="s">
        <v>107</v>
      </c>
      <c r="D219" s="16" t="s">
        <v>409</v>
      </c>
      <c r="E219" s="17" t="s">
        <v>8</v>
      </c>
    </row>
    <row r="220" spans="1:5" ht="22.5" customHeight="1">
      <c r="A220" s="11">
        <v>218</v>
      </c>
      <c r="B220" s="12" t="str">
        <f>"李显山"</f>
        <v>李显山</v>
      </c>
      <c r="C220" s="15" t="s">
        <v>410</v>
      </c>
      <c r="D220" s="16" t="s">
        <v>411</v>
      </c>
      <c r="E220" s="17" t="s">
        <v>8</v>
      </c>
    </row>
    <row r="221" spans="1:5" ht="22.5" customHeight="1">
      <c r="A221" s="11">
        <v>219</v>
      </c>
      <c r="B221" s="12" t="str">
        <f>"云雪科"</f>
        <v>云雪科</v>
      </c>
      <c r="C221" s="15" t="s">
        <v>412</v>
      </c>
      <c r="D221" s="16" t="s">
        <v>413</v>
      </c>
      <c r="E221" s="17" t="s">
        <v>8</v>
      </c>
    </row>
    <row r="222" spans="1:5" ht="22.5" customHeight="1">
      <c r="A222" s="11">
        <v>220</v>
      </c>
      <c r="B222" s="12" t="str">
        <f>"王厚富"</f>
        <v>王厚富</v>
      </c>
      <c r="C222" s="15" t="s">
        <v>414</v>
      </c>
      <c r="D222" s="16" t="s">
        <v>415</v>
      </c>
      <c r="E222" s="17" t="s">
        <v>8</v>
      </c>
    </row>
    <row r="223" spans="1:5" ht="22.5" customHeight="1">
      <c r="A223" s="11">
        <v>221</v>
      </c>
      <c r="B223" s="12" t="str">
        <f>"王磊"</f>
        <v>王磊</v>
      </c>
      <c r="C223" s="15" t="s">
        <v>416</v>
      </c>
      <c r="D223" s="16" t="s">
        <v>417</v>
      </c>
      <c r="E223" s="17" t="s">
        <v>8</v>
      </c>
    </row>
    <row r="224" spans="1:5" ht="22.5" customHeight="1">
      <c r="A224" s="11">
        <v>222</v>
      </c>
      <c r="B224" s="12" t="str">
        <f>"吴晓帆"</f>
        <v>吴晓帆</v>
      </c>
      <c r="C224" s="15" t="s">
        <v>418</v>
      </c>
      <c r="D224" s="16" t="s">
        <v>419</v>
      </c>
      <c r="E224" s="17" t="s">
        <v>8</v>
      </c>
    </row>
    <row r="225" spans="1:5" ht="22.5" customHeight="1">
      <c r="A225" s="11">
        <v>223</v>
      </c>
      <c r="B225" s="12" t="str">
        <f>"徐谡"</f>
        <v>徐谡</v>
      </c>
      <c r="C225" s="15" t="s">
        <v>420</v>
      </c>
      <c r="D225" s="16" t="s">
        <v>421</v>
      </c>
      <c r="E225" s="17" t="s">
        <v>8</v>
      </c>
    </row>
    <row r="226" spans="1:5" ht="22.5" customHeight="1">
      <c r="A226" s="11">
        <v>224</v>
      </c>
      <c r="B226" s="12" t="str">
        <f>"邱小暖"</f>
        <v>邱小暖</v>
      </c>
      <c r="C226" s="15" t="s">
        <v>422</v>
      </c>
      <c r="D226" s="16" t="s">
        <v>423</v>
      </c>
      <c r="E226" s="17" t="s">
        <v>8</v>
      </c>
    </row>
    <row r="227" spans="1:5" ht="22.5" customHeight="1">
      <c r="A227" s="11">
        <v>225</v>
      </c>
      <c r="B227" s="12" t="str">
        <f>"于恺舟"</f>
        <v>于恺舟</v>
      </c>
      <c r="C227" s="15" t="s">
        <v>424</v>
      </c>
      <c r="D227" s="16" t="s">
        <v>296</v>
      </c>
      <c r="E227" s="17" t="s">
        <v>8</v>
      </c>
    </row>
    <row r="228" spans="1:5" ht="22.5" customHeight="1">
      <c r="A228" s="11">
        <v>226</v>
      </c>
      <c r="B228" s="12" t="str">
        <f>"赵佳力"</f>
        <v>赵佳力</v>
      </c>
      <c r="C228" s="15" t="s">
        <v>27</v>
      </c>
      <c r="D228" s="16" t="s">
        <v>425</v>
      </c>
      <c r="E228" s="17" t="s">
        <v>8</v>
      </c>
    </row>
    <row r="229" spans="1:5" ht="22.5" customHeight="1">
      <c r="A229" s="11">
        <v>227</v>
      </c>
      <c r="B229" s="12" t="str">
        <f>"陈慧芬"</f>
        <v>陈慧芬</v>
      </c>
      <c r="C229" s="15" t="s">
        <v>426</v>
      </c>
      <c r="D229" s="16" t="s">
        <v>427</v>
      </c>
      <c r="E229" s="17" t="s">
        <v>8</v>
      </c>
    </row>
    <row r="230" spans="1:5" ht="22.5" customHeight="1">
      <c r="A230" s="11">
        <v>228</v>
      </c>
      <c r="B230" s="12" t="str">
        <f>"金婉馨"</f>
        <v>金婉馨</v>
      </c>
      <c r="C230" s="15" t="s">
        <v>428</v>
      </c>
      <c r="D230" s="16" t="s">
        <v>429</v>
      </c>
      <c r="E230" s="17" t="s">
        <v>8</v>
      </c>
    </row>
    <row r="231" spans="1:5" ht="22.5" customHeight="1">
      <c r="A231" s="11">
        <v>229</v>
      </c>
      <c r="B231" s="12" t="str">
        <f>"黄翠蓉"</f>
        <v>黄翠蓉</v>
      </c>
      <c r="C231" s="15" t="s">
        <v>430</v>
      </c>
      <c r="D231" s="16" t="s">
        <v>431</v>
      </c>
      <c r="E231" s="17" t="s">
        <v>8</v>
      </c>
    </row>
    <row r="232" spans="1:5" ht="22.5" customHeight="1">
      <c r="A232" s="11">
        <v>230</v>
      </c>
      <c r="B232" s="12" t="str">
        <f>"龚佳睿"</f>
        <v>龚佳睿</v>
      </c>
      <c r="C232" s="15" t="s">
        <v>125</v>
      </c>
      <c r="D232" s="16" t="s">
        <v>432</v>
      </c>
      <c r="E232" s="17" t="s">
        <v>8</v>
      </c>
    </row>
    <row r="233" spans="1:5" ht="22.5" customHeight="1">
      <c r="A233" s="11">
        <v>231</v>
      </c>
      <c r="B233" s="12" t="str">
        <f>"牛庆东"</f>
        <v>牛庆东</v>
      </c>
      <c r="C233" s="15" t="s">
        <v>433</v>
      </c>
      <c r="D233" s="16" t="s">
        <v>434</v>
      </c>
      <c r="E233" s="17" t="s">
        <v>8</v>
      </c>
    </row>
    <row r="234" spans="1:5" ht="22.5" customHeight="1">
      <c r="A234" s="11">
        <v>232</v>
      </c>
      <c r="B234" s="12" t="str">
        <f>"杜曼丽"</f>
        <v>杜曼丽</v>
      </c>
      <c r="C234" s="15" t="s">
        <v>381</v>
      </c>
      <c r="D234" s="16" t="s">
        <v>435</v>
      </c>
      <c r="E234" s="17" t="s">
        <v>8</v>
      </c>
    </row>
    <row r="235" spans="1:5" ht="22.5" customHeight="1">
      <c r="A235" s="11">
        <v>233</v>
      </c>
      <c r="B235" s="12" t="str">
        <f>"王耀月"</f>
        <v>王耀月</v>
      </c>
      <c r="C235" s="15" t="s">
        <v>436</v>
      </c>
      <c r="D235" s="16" t="s">
        <v>437</v>
      </c>
      <c r="E235" s="17" t="s">
        <v>8</v>
      </c>
    </row>
    <row r="236" spans="1:5" ht="22.5" customHeight="1">
      <c r="A236" s="11">
        <v>234</v>
      </c>
      <c r="B236" s="12" t="str">
        <f>"陈竹兰"</f>
        <v>陈竹兰</v>
      </c>
      <c r="C236" s="15" t="s">
        <v>438</v>
      </c>
      <c r="D236" s="16" t="s">
        <v>439</v>
      </c>
      <c r="E236" s="17" t="s">
        <v>8</v>
      </c>
    </row>
    <row r="237" spans="1:5" ht="22.5" customHeight="1">
      <c r="A237" s="11">
        <v>235</v>
      </c>
      <c r="B237" s="12" t="str">
        <f>"金璨"</f>
        <v>金璨</v>
      </c>
      <c r="C237" s="15" t="s">
        <v>440</v>
      </c>
      <c r="D237" s="16" t="s">
        <v>441</v>
      </c>
      <c r="E237" s="17" t="s">
        <v>8</v>
      </c>
    </row>
    <row r="238" spans="1:5" ht="22.5" customHeight="1">
      <c r="A238" s="11">
        <v>236</v>
      </c>
      <c r="B238" s="12" t="str">
        <f>"吴晓艺"</f>
        <v>吴晓艺</v>
      </c>
      <c r="C238" s="15" t="s">
        <v>442</v>
      </c>
      <c r="D238" s="16" t="s">
        <v>443</v>
      </c>
      <c r="E238" s="17" t="s">
        <v>8</v>
      </c>
    </row>
    <row r="239" spans="1:5" ht="22.5" customHeight="1">
      <c r="A239" s="11">
        <v>237</v>
      </c>
      <c r="B239" s="12" t="str">
        <f>"陈小惠"</f>
        <v>陈小惠</v>
      </c>
      <c r="C239" s="15" t="s">
        <v>216</v>
      </c>
      <c r="D239" s="16" t="s">
        <v>444</v>
      </c>
      <c r="E239" s="17" t="s">
        <v>8</v>
      </c>
    </row>
    <row r="240" spans="1:5" ht="22.5" customHeight="1">
      <c r="A240" s="11">
        <v>238</v>
      </c>
      <c r="B240" s="12" t="str">
        <f>"张微"</f>
        <v>张微</v>
      </c>
      <c r="C240" s="15" t="s">
        <v>445</v>
      </c>
      <c r="D240" s="16" t="s">
        <v>446</v>
      </c>
      <c r="E240" s="17" t="s">
        <v>8</v>
      </c>
    </row>
    <row r="241" spans="1:5" ht="22.5" customHeight="1">
      <c r="A241" s="11">
        <v>239</v>
      </c>
      <c r="B241" s="12" t="str">
        <f>"李定高"</f>
        <v>李定高</v>
      </c>
      <c r="C241" s="15" t="s">
        <v>447</v>
      </c>
      <c r="D241" s="16" t="s">
        <v>448</v>
      </c>
      <c r="E241" s="17" t="s">
        <v>8</v>
      </c>
    </row>
    <row r="242" spans="1:5" ht="22.5" customHeight="1">
      <c r="A242" s="11">
        <v>240</v>
      </c>
      <c r="B242" s="12" t="str">
        <f>"许童媛"</f>
        <v>许童媛</v>
      </c>
      <c r="C242" s="15" t="s">
        <v>449</v>
      </c>
      <c r="D242" s="16" t="s">
        <v>450</v>
      </c>
      <c r="E242" s="17" t="s">
        <v>8</v>
      </c>
    </row>
    <row r="243" spans="1:5" ht="22.5" customHeight="1">
      <c r="A243" s="11">
        <v>241</v>
      </c>
      <c r="B243" s="12" t="str">
        <f>"韩红妃"</f>
        <v>韩红妃</v>
      </c>
      <c r="C243" s="15" t="s">
        <v>451</v>
      </c>
      <c r="D243" s="16" t="s">
        <v>452</v>
      </c>
      <c r="E243" s="17" t="s">
        <v>8</v>
      </c>
    </row>
    <row r="244" spans="1:5" ht="22.5" customHeight="1">
      <c r="A244" s="11">
        <v>242</v>
      </c>
      <c r="B244" s="12" t="str">
        <f>"焦文娟"</f>
        <v>焦文娟</v>
      </c>
      <c r="C244" s="15" t="s">
        <v>453</v>
      </c>
      <c r="D244" s="16" t="s">
        <v>454</v>
      </c>
      <c r="E244" s="17" t="s">
        <v>8</v>
      </c>
    </row>
    <row r="245" spans="1:5" ht="22.5" customHeight="1">
      <c r="A245" s="11">
        <v>243</v>
      </c>
      <c r="B245" s="12" t="str">
        <f>"马馨晨"</f>
        <v>马馨晨</v>
      </c>
      <c r="C245" s="15" t="s">
        <v>455</v>
      </c>
      <c r="D245" s="16" t="s">
        <v>456</v>
      </c>
      <c r="E245" s="17" t="s">
        <v>8</v>
      </c>
    </row>
    <row r="246" spans="1:5" ht="22.5" customHeight="1">
      <c r="A246" s="11">
        <v>244</v>
      </c>
      <c r="B246" s="12" t="str">
        <f>"庄玉娇"</f>
        <v>庄玉娇</v>
      </c>
      <c r="C246" s="15" t="s">
        <v>457</v>
      </c>
      <c r="D246" s="16" t="s">
        <v>458</v>
      </c>
      <c r="E246" s="17" t="s">
        <v>8</v>
      </c>
    </row>
    <row r="247" spans="1:5" ht="22.5" customHeight="1">
      <c r="A247" s="11">
        <v>245</v>
      </c>
      <c r="B247" s="12" t="str">
        <f>"林才人"</f>
        <v>林才人</v>
      </c>
      <c r="C247" s="15" t="s">
        <v>125</v>
      </c>
      <c r="D247" s="16" t="s">
        <v>459</v>
      </c>
      <c r="E247" s="17" t="s">
        <v>8</v>
      </c>
    </row>
    <row r="248" spans="1:5" ht="22.5" customHeight="1">
      <c r="A248" s="11">
        <v>246</v>
      </c>
      <c r="B248" s="12" t="str">
        <f>"赵杨桃"</f>
        <v>赵杨桃</v>
      </c>
      <c r="C248" s="15" t="s">
        <v>460</v>
      </c>
      <c r="D248" s="16" t="s">
        <v>461</v>
      </c>
      <c r="E248" s="17" t="s">
        <v>8</v>
      </c>
    </row>
    <row r="249" spans="1:5" ht="22.5" customHeight="1">
      <c r="A249" s="11">
        <v>247</v>
      </c>
      <c r="B249" s="12" t="str">
        <f>"朱菁仪"</f>
        <v>朱菁仪</v>
      </c>
      <c r="C249" s="15" t="s">
        <v>462</v>
      </c>
      <c r="D249" s="16" t="s">
        <v>463</v>
      </c>
      <c r="E249" s="17" t="s">
        <v>8</v>
      </c>
    </row>
    <row r="250" spans="1:5" ht="22.5" customHeight="1">
      <c r="A250" s="11">
        <v>248</v>
      </c>
      <c r="B250" s="12" t="str">
        <f>"黄玉环"</f>
        <v>黄玉环</v>
      </c>
      <c r="C250" s="15" t="s">
        <v>464</v>
      </c>
      <c r="D250" s="16" t="s">
        <v>465</v>
      </c>
      <c r="E250" s="17" t="s">
        <v>8</v>
      </c>
    </row>
    <row r="251" spans="1:5" ht="22.5" customHeight="1">
      <c r="A251" s="11">
        <v>249</v>
      </c>
      <c r="B251" s="12" t="str">
        <f>"黄仁鸿"</f>
        <v>黄仁鸿</v>
      </c>
      <c r="C251" s="15" t="s">
        <v>466</v>
      </c>
      <c r="D251" s="16" t="s">
        <v>467</v>
      </c>
      <c r="E251" s="17" t="s">
        <v>8</v>
      </c>
    </row>
    <row r="252" spans="1:5" ht="22.5" customHeight="1">
      <c r="A252" s="11">
        <v>250</v>
      </c>
      <c r="B252" s="12" t="str">
        <f>"陈小芳"</f>
        <v>陈小芳</v>
      </c>
      <c r="C252" s="15" t="s">
        <v>468</v>
      </c>
      <c r="D252" s="16" t="s">
        <v>469</v>
      </c>
      <c r="E252" s="17" t="s">
        <v>8</v>
      </c>
    </row>
    <row r="253" spans="1:5" ht="22.5" customHeight="1">
      <c r="A253" s="11">
        <v>251</v>
      </c>
      <c r="B253" s="12" t="str">
        <f>"吕诚"</f>
        <v>吕诚</v>
      </c>
      <c r="C253" s="15" t="s">
        <v>470</v>
      </c>
      <c r="D253" s="16" t="s">
        <v>471</v>
      </c>
      <c r="E253" s="17" t="s">
        <v>8</v>
      </c>
    </row>
    <row r="254" spans="1:5" ht="22.5" customHeight="1">
      <c r="A254" s="11">
        <v>252</v>
      </c>
      <c r="B254" s="12" t="str">
        <f>"曾倩雯"</f>
        <v>曾倩雯</v>
      </c>
      <c r="C254" s="15" t="s">
        <v>11</v>
      </c>
      <c r="D254" s="16" t="s">
        <v>472</v>
      </c>
      <c r="E254" s="17" t="s">
        <v>8</v>
      </c>
    </row>
    <row r="255" spans="1:5" ht="22.5" customHeight="1">
      <c r="A255" s="11">
        <v>253</v>
      </c>
      <c r="B255" s="12" t="str">
        <f>"李昂"</f>
        <v>李昂</v>
      </c>
      <c r="C255" s="15" t="s">
        <v>473</v>
      </c>
      <c r="D255" s="16" t="s">
        <v>474</v>
      </c>
      <c r="E255" s="17" t="s">
        <v>8</v>
      </c>
    </row>
    <row r="256" spans="1:5" ht="22.5" customHeight="1">
      <c r="A256" s="11">
        <v>254</v>
      </c>
      <c r="B256" s="12" t="str">
        <f>"张午阳"</f>
        <v>张午阳</v>
      </c>
      <c r="C256" s="15" t="s">
        <v>475</v>
      </c>
      <c r="D256" s="16" t="s">
        <v>476</v>
      </c>
      <c r="E256" s="17" t="s">
        <v>8</v>
      </c>
    </row>
    <row r="257" spans="1:5" ht="22.5" customHeight="1">
      <c r="A257" s="11">
        <v>255</v>
      </c>
      <c r="B257" s="12" t="str">
        <f>"闫晗"</f>
        <v>闫晗</v>
      </c>
      <c r="C257" s="15" t="s">
        <v>149</v>
      </c>
      <c r="D257" s="16" t="s">
        <v>477</v>
      </c>
      <c r="E257" s="17" t="s">
        <v>8</v>
      </c>
    </row>
    <row r="258" spans="1:5" ht="22.5" customHeight="1">
      <c r="A258" s="11">
        <v>256</v>
      </c>
      <c r="B258" s="12" t="str">
        <f>"颜玮"</f>
        <v>颜玮</v>
      </c>
      <c r="C258" s="15" t="s">
        <v>239</v>
      </c>
      <c r="D258" s="16" t="s">
        <v>478</v>
      </c>
      <c r="E258" s="17" t="s">
        <v>8</v>
      </c>
    </row>
    <row r="259" spans="1:5" ht="22.5" customHeight="1">
      <c r="A259" s="11">
        <v>257</v>
      </c>
      <c r="B259" s="12" t="str">
        <f>"王琼悦"</f>
        <v>王琼悦</v>
      </c>
      <c r="C259" s="15" t="s">
        <v>479</v>
      </c>
      <c r="D259" s="16" t="s">
        <v>480</v>
      </c>
      <c r="E259" s="17" t="s">
        <v>8</v>
      </c>
    </row>
    <row r="260" spans="1:5" ht="22.5" customHeight="1">
      <c r="A260" s="11">
        <v>258</v>
      </c>
      <c r="B260" s="12" t="str">
        <f>"洪玉君"</f>
        <v>洪玉君</v>
      </c>
      <c r="C260" s="15" t="s">
        <v>481</v>
      </c>
      <c r="D260" s="16" t="s">
        <v>482</v>
      </c>
      <c r="E260" s="17" t="s">
        <v>8</v>
      </c>
    </row>
    <row r="261" spans="1:5" ht="22.5" customHeight="1">
      <c r="A261" s="11">
        <v>259</v>
      </c>
      <c r="B261" s="12" t="str">
        <f>"王俊敏"</f>
        <v>王俊敏</v>
      </c>
      <c r="C261" s="15" t="s">
        <v>483</v>
      </c>
      <c r="D261" s="16" t="s">
        <v>484</v>
      </c>
      <c r="E261" s="17" t="s">
        <v>8</v>
      </c>
    </row>
    <row r="262" spans="1:5" ht="22.5" customHeight="1">
      <c r="A262" s="11">
        <v>260</v>
      </c>
      <c r="B262" s="12" t="str">
        <f>"宋庆吉"</f>
        <v>宋庆吉</v>
      </c>
      <c r="C262" s="15" t="s">
        <v>485</v>
      </c>
      <c r="D262" s="16" t="s">
        <v>486</v>
      </c>
      <c r="E262" s="17" t="s">
        <v>8</v>
      </c>
    </row>
    <row r="263" spans="1:5" ht="22.5" customHeight="1">
      <c r="A263" s="11">
        <v>261</v>
      </c>
      <c r="B263" s="12" t="str">
        <f>"郭徐奕"</f>
        <v>郭徐奕</v>
      </c>
      <c r="C263" s="15" t="s">
        <v>487</v>
      </c>
      <c r="D263" s="16" t="s">
        <v>488</v>
      </c>
      <c r="E263" s="17" t="s">
        <v>8</v>
      </c>
    </row>
    <row r="264" spans="1:5" ht="22.5" customHeight="1">
      <c r="A264" s="11">
        <v>262</v>
      </c>
      <c r="B264" s="12" t="str">
        <f>"李叶梅"</f>
        <v>李叶梅</v>
      </c>
      <c r="C264" s="15" t="s">
        <v>489</v>
      </c>
      <c r="D264" s="16" t="s">
        <v>490</v>
      </c>
      <c r="E264" s="17" t="s">
        <v>8</v>
      </c>
    </row>
    <row r="265" spans="1:5" ht="22.5" customHeight="1">
      <c r="A265" s="11">
        <v>263</v>
      </c>
      <c r="B265" s="12" t="str">
        <f>"文莉丹"</f>
        <v>文莉丹</v>
      </c>
      <c r="C265" s="15" t="s">
        <v>491</v>
      </c>
      <c r="D265" s="16" t="s">
        <v>492</v>
      </c>
      <c r="E265" s="17" t="s">
        <v>8</v>
      </c>
    </row>
    <row r="266" spans="1:5" ht="22.5" customHeight="1">
      <c r="A266" s="11">
        <v>264</v>
      </c>
      <c r="B266" s="12" t="str">
        <f>"李文雅"</f>
        <v>李文雅</v>
      </c>
      <c r="C266" s="15" t="s">
        <v>493</v>
      </c>
      <c r="D266" s="16" t="s">
        <v>494</v>
      </c>
      <c r="E266" s="17" t="s">
        <v>8</v>
      </c>
    </row>
    <row r="267" spans="1:5" ht="22.5" customHeight="1">
      <c r="A267" s="11">
        <v>265</v>
      </c>
      <c r="B267" s="12" t="str">
        <f>"续莎"</f>
        <v>续莎</v>
      </c>
      <c r="C267" s="15" t="s">
        <v>495</v>
      </c>
      <c r="D267" s="16" t="s">
        <v>496</v>
      </c>
      <c r="E267" s="17" t="s">
        <v>8</v>
      </c>
    </row>
    <row r="268" spans="1:5" ht="22.5" customHeight="1">
      <c r="A268" s="11">
        <v>266</v>
      </c>
      <c r="B268" s="12" t="str">
        <f>"符宇宾"</f>
        <v>符宇宾</v>
      </c>
      <c r="C268" s="15" t="s">
        <v>497</v>
      </c>
      <c r="D268" s="16" t="s">
        <v>498</v>
      </c>
      <c r="E268" s="17" t="s">
        <v>8</v>
      </c>
    </row>
    <row r="269" spans="1:5" ht="22.5" customHeight="1">
      <c r="A269" s="11">
        <v>267</v>
      </c>
      <c r="B269" s="12" t="str">
        <f>"叶含露"</f>
        <v>叶含露</v>
      </c>
      <c r="C269" s="15" t="s">
        <v>499</v>
      </c>
      <c r="D269" s="16" t="s">
        <v>500</v>
      </c>
      <c r="E269" s="17" t="s">
        <v>8</v>
      </c>
    </row>
    <row r="270" spans="1:5" ht="22.5" customHeight="1">
      <c r="A270" s="11">
        <v>268</v>
      </c>
      <c r="B270" s="12" t="str">
        <f>"韩泽"</f>
        <v>韩泽</v>
      </c>
      <c r="C270" s="15" t="s">
        <v>501</v>
      </c>
      <c r="D270" s="16" t="s">
        <v>502</v>
      </c>
      <c r="E270" s="17" t="s">
        <v>8</v>
      </c>
    </row>
    <row r="271" spans="1:5" ht="22.5" customHeight="1">
      <c r="A271" s="11">
        <v>269</v>
      </c>
      <c r="B271" s="12" t="str">
        <f>"王侨源"</f>
        <v>王侨源</v>
      </c>
      <c r="C271" s="15" t="s">
        <v>503</v>
      </c>
      <c r="D271" s="16" t="s">
        <v>504</v>
      </c>
      <c r="E271" s="17" t="s">
        <v>8</v>
      </c>
    </row>
    <row r="272" spans="1:5" ht="22.5" customHeight="1">
      <c r="A272" s="11">
        <v>270</v>
      </c>
      <c r="B272" s="12" t="str">
        <f>"周红慧"</f>
        <v>周红慧</v>
      </c>
      <c r="C272" s="15" t="s">
        <v>505</v>
      </c>
      <c r="D272" s="16" t="s">
        <v>506</v>
      </c>
      <c r="E272" s="17" t="s">
        <v>8</v>
      </c>
    </row>
    <row r="273" spans="1:5" ht="22.5" customHeight="1">
      <c r="A273" s="11">
        <v>271</v>
      </c>
      <c r="B273" s="12" t="str">
        <f>"毕文玉"</f>
        <v>毕文玉</v>
      </c>
      <c r="C273" s="15" t="s">
        <v>507</v>
      </c>
      <c r="D273" s="16" t="s">
        <v>508</v>
      </c>
      <c r="E273" s="17" t="s">
        <v>8</v>
      </c>
    </row>
    <row r="274" spans="1:5" ht="22.5" customHeight="1">
      <c r="A274" s="11">
        <v>272</v>
      </c>
      <c r="B274" s="12" t="str">
        <f>"陈伟鸿"</f>
        <v>陈伟鸿</v>
      </c>
      <c r="C274" s="15" t="s">
        <v>509</v>
      </c>
      <c r="D274" s="16" t="s">
        <v>510</v>
      </c>
      <c r="E274" s="17" t="s">
        <v>8</v>
      </c>
    </row>
    <row r="275" spans="1:5" ht="22.5" customHeight="1">
      <c r="A275" s="11">
        <v>273</v>
      </c>
      <c r="B275" s="12" t="str">
        <f>"王鑫"</f>
        <v>王鑫</v>
      </c>
      <c r="C275" s="15" t="s">
        <v>125</v>
      </c>
      <c r="D275" s="16" t="s">
        <v>511</v>
      </c>
      <c r="E275" s="17" t="s">
        <v>8</v>
      </c>
    </row>
    <row r="276" spans="1:5" ht="22.5" customHeight="1">
      <c r="A276" s="11">
        <v>274</v>
      </c>
      <c r="B276" s="12" t="str">
        <f>"陈志涛"</f>
        <v>陈志涛</v>
      </c>
      <c r="C276" s="15" t="s">
        <v>512</v>
      </c>
      <c r="D276" s="16" t="s">
        <v>513</v>
      </c>
      <c r="E276" s="17" t="s">
        <v>8</v>
      </c>
    </row>
    <row r="277" spans="1:5" ht="22.5" customHeight="1">
      <c r="A277" s="11">
        <v>275</v>
      </c>
      <c r="B277" s="12" t="str">
        <f>"刘思思"</f>
        <v>刘思思</v>
      </c>
      <c r="C277" s="15" t="s">
        <v>514</v>
      </c>
      <c r="D277" s="16" t="s">
        <v>515</v>
      </c>
      <c r="E277" s="17" t="s">
        <v>8</v>
      </c>
    </row>
    <row r="278" spans="1:5" ht="22.5" customHeight="1">
      <c r="A278" s="11">
        <v>276</v>
      </c>
      <c r="B278" s="12" t="str">
        <f>"宣小莲"</f>
        <v>宣小莲</v>
      </c>
      <c r="C278" s="15" t="s">
        <v>516</v>
      </c>
      <c r="D278" s="16" t="s">
        <v>517</v>
      </c>
      <c r="E278" s="17" t="s">
        <v>8</v>
      </c>
    </row>
    <row r="279" spans="1:5" ht="22.5" customHeight="1">
      <c r="A279" s="11">
        <v>277</v>
      </c>
      <c r="B279" s="12" t="str">
        <f>"闫雨柯"</f>
        <v>闫雨柯</v>
      </c>
      <c r="C279" s="15" t="s">
        <v>317</v>
      </c>
      <c r="D279" s="16" t="s">
        <v>518</v>
      </c>
      <c r="E279" s="17" t="s">
        <v>8</v>
      </c>
    </row>
    <row r="280" spans="1:5" ht="22.5" customHeight="1">
      <c r="A280" s="11">
        <v>278</v>
      </c>
      <c r="B280" s="12" t="str">
        <f>"冯佳"</f>
        <v>冯佳</v>
      </c>
      <c r="C280" s="15" t="s">
        <v>519</v>
      </c>
      <c r="D280" s="16" t="s">
        <v>520</v>
      </c>
      <c r="E280" s="17" t="s">
        <v>8</v>
      </c>
    </row>
    <row r="281" spans="1:5" ht="22.5" customHeight="1">
      <c r="A281" s="11">
        <v>279</v>
      </c>
      <c r="B281" s="12" t="str">
        <f>"王雨婷"</f>
        <v>王雨婷</v>
      </c>
      <c r="C281" s="15" t="s">
        <v>521</v>
      </c>
      <c r="D281" s="16" t="s">
        <v>522</v>
      </c>
      <c r="E281" s="17" t="s">
        <v>8</v>
      </c>
    </row>
    <row r="282" spans="1:5" ht="22.5" customHeight="1">
      <c r="A282" s="11">
        <v>280</v>
      </c>
      <c r="B282" s="12" t="str">
        <f>"林佳怡"</f>
        <v>林佳怡</v>
      </c>
      <c r="C282" s="15" t="s">
        <v>224</v>
      </c>
      <c r="D282" s="16" t="s">
        <v>523</v>
      </c>
      <c r="E282" s="17" t="s">
        <v>8</v>
      </c>
    </row>
    <row r="283" spans="1:5" ht="22.5" customHeight="1">
      <c r="A283" s="11">
        <v>281</v>
      </c>
      <c r="B283" s="12" t="str">
        <f>"刘燕燕"</f>
        <v>刘燕燕</v>
      </c>
      <c r="C283" s="15" t="s">
        <v>524</v>
      </c>
      <c r="D283" s="16" t="s">
        <v>16</v>
      </c>
      <c r="E283" s="17" t="s">
        <v>8</v>
      </c>
    </row>
    <row r="284" spans="1:5" ht="22.5" customHeight="1">
      <c r="A284" s="18">
        <v>282</v>
      </c>
      <c r="B284" s="19" t="str">
        <f>"张媛媛"</f>
        <v>张媛媛</v>
      </c>
      <c r="C284" s="20" t="s">
        <v>525</v>
      </c>
      <c r="D284" s="21" t="s">
        <v>526</v>
      </c>
      <c r="E284" s="22" t="s">
        <v>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黄明月</dc:creator>
  <cp:keywords/>
  <dc:description/>
  <cp:lastModifiedBy>陈盖玲</cp:lastModifiedBy>
  <dcterms:created xsi:type="dcterms:W3CDTF">2024-05-09T01:49:40Z</dcterms:created>
  <dcterms:modified xsi:type="dcterms:W3CDTF">2024-05-14T08:10:25Z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BF05439E40C34DFAB5E2AECB22122CDB_13</vt:lpwstr>
  </property>
  <property fmtid="{D5CDD505-2E9C-101B-9397-08002B2CF9AE}" pid="4" name="KSOProductBuildV">
    <vt:lpwstr>2052-12.1.0.16729</vt:lpwstr>
  </property>
</Properties>
</file>