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<sst xmlns="http://schemas.openxmlformats.org/spreadsheetml/2006/main" count="217" uniqueCount="79">
  <si>
    <t>三亚市中医院2024年度校园招聘编外卫生专业技术人员笔试成绩</t>
  </si>
  <si>
    <t>序号</t>
  </si>
  <si>
    <t>职位代码</t>
  </si>
  <si>
    <t>职位名称</t>
  </si>
  <si>
    <t>姓名</t>
  </si>
  <si>
    <t>性别</t>
  </si>
  <si>
    <t>准考证号</t>
  </si>
  <si>
    <t>笔试成绩</t>
  </si>
  <si>
    <t>备注</t>
  </si>
  <si>
    <t>中药炮制研发人员</t>
  </si>
  <si>
    <t>易菲</t>
  </si>
  <si>
    <t>女</t>
  </si>
  <si>
    <t/>
  </si>
  <si>
    <t>康复科医师2</t>
  </si>
  <si>
    <t>谭蜀琼</t>
  </si>
  <si>
    <t>心电图医师</t>
  </si>
  <si>
    <t>张博文</t>
  </si>
  <si>
    <t>男</t>
  </si>
  <si>
    <t>内分泌、肾病科医师</t>
  </si>
  <si>
    <t>郭敏</t>
  </si>
  <si>
    <t>李英兰</t>
  </si>
  <si>
    <t>老年病科医师</t>
  </si>
  <si>
    <t>黄小倩</t>
  </si>
  <si>
    <t>脾胃病科医师</t>
  </si>
  <si>
    <t>李本强</t>
  </si>
  <si>
    <t>李佳媛</t>
  </si>
  <si>
    <t>陈霭莹</t>
  </si>
  <si>
    <t>妇产科医师</t>
  </si>
  <si>
    <t>曾维庆</t>
  </si>
  <si>
    <t>骨伤科医师</t>
  </si>
  <si>
    <t>陈功财</t>
  </si>
  <si>
    <t>谢赞</t>
  </si>
  <si>
    <t>杨和淦</t>
  </si>
  <si>
    <t>陈侃</t>
  </si>
  <si>
    <t>黄文涛</t>
  </si>
  <si>
    <t>李典</t>
  </si>
  <si>
    <t>赵斌</t>
  </si>
  <si>
    <t>曾昊</t>
  </si>
  <si>
    <t>刘林</t>
  </si>
  <si>
    <t>马儒</t>
  </si>
  <si>
    <t>孙涛</t>
  </si>
  <si>
    <t>梁程</t>
  </si>
  <si>
    <t>缺考</t>
  </si>
  <si>
    <t>针灸科医师</t>
  </si>
  <si>
    <t>李文</t>
  </si>
  <si>
    <t>邱怡婕</t>
  </si>
  <si>
    <t>王雅萱</t>
  </si>
  <si>
    <t>王小兰</t>
  </si>
  <si>
    <t>向超兰</t>
  </si>
  <si>
    <t>钟晶晶</t>
  </si>
  <si>
    <t>临床药师</t>
  </si>
  <si>
    <t>张彩婷</t>
  </si>
  <si>
    <t>许雯俐</t>
  </si>
  <si>
    <t>辛可</t>
  </si>
  <si>
    <t>邢晓琪</t>
  </si>
  <si>
    <t>陈雅璐</t>
  </si>
  <si>
    <t>李京星</t>
  </si>
  <si>
    <t>药师</t>
  </si>
  <si>
    <t>刘卧波</t>
  </si>
  <si>
    <t>康复治疗师</t>
  </si>
  <si>
    <t>祖浩钧</t>
  </si>
  <si>
    <t>皮章海</t>
  </si>
  <si>
    <t>范宇航</t>
  </si>
  <si>
    <t>吴艾虹</t>
  </si>
  <si>
    <t>谢红果</t>
  </si>
  <si>
    <t>吴妹姑</t>
  </si>
  <si>
    <t>王辰光</t>
  </si>
  <si>
    <t>李慧慧</t>
  </si>
  <si>
    <t>张悦</t>
  </si>
  <si>
    <t>王薏晰</t>
  </si>
  <si>
    <t>刘忻</t>
  </si>
  <si>
    <t>张甲元</t>
  </si>
  <si>
    <t>护理人员1</t>
  </si>
  <si>
    <t>张立欣</t>
  </si>
  <si>
    <t>尹冬鑫</t>
  </si>
  <si>
    <t>护理人员2</t>
  </si>
  <si>
    <t>温欣</t>
  </si>
  <si>
    <t>方震</t>
  </si>
  <si>
    <t>何瑞冰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</si>
</sst>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F31" sqref="F31"/>
    </sheetView>
  </sheetViews>
  <sheetFormatPr defaultColWidth="8.88888888888889" defaultRowHeight="20.1" customHeight="1" outlineLevelCol="7"/>
  <cols>
    <col min="1" max="1" width="7.22222222222222" style="1" customWidth="1"/>
    <col min="2" max="2" width="12.8888888888889" style="1" customWidth="1"/>
    <col min="3" max="3" width="26.5555555555556" style="1" customWidth="1"/>
    <col min="4" max="4" width="13" style="1" customWidth="1"/>
    <col min="5" max="5" width="9.11111111111111" style="1" customWidth="1"/>
    <col min="6" max="6" width="18.6666666666667" style="1" customWidth="1"/>
    <col min="7" max="7" width="15.7777777777778" style="1" customWidth="1"/>
    <col min="8" max="8" width="11.5555555555556" style="1" customWidth="1"/>
    <col min="9" max="247" width="9" style="1"/>
    <col min="248" max="16375" width="8.88888888888889" style="1"/>
    <col min="16376" max="16384" width="8.88888888888889" style="2"/>
  </cols>
  <sheetData>
    <row r="1" s="1" customFormat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>
        <v>1</v>
      </c>
      <c r="B3" s="5" t="str">
        <f>"0102"</f>
        <v>0102</v>
      </c>
      <c r="C3" s="5" t="s">
        <v>9</v>
      </c>
      <c r="D3" s="5" t="s">
        <v>10</v>
      </c>
      <c r="E3" s="5" t="s">
        <v>11</v>
      </c>
      <c r="F3" s="5" t="str">
        <f>"202403220127"</f>
        <v>202403220127</v>
      </c>
      <c r="G3" s="6">
        <v>58.44</v>
      </c>
      <c r="H3" s="5" t="s">
        <v>12</v>
      </c>
    </row>
    <row r="4" s="1" customFormat="1" customHeight="1" spans="1:8">
      <c r="A4" s="5">
        <v>2</v>
      </c>
      <c r="B4" s="5" t="str">
        <f>"0110"</f>
        <v>0110</v>
      </c>
      <c r="C4" s="5" t="s">
        <v>13</v>
      </c>
      <c r="D4" s="5" t="s">
        <v>14</v>
      </c>
      <c r="E4" s="5" t="s">
        <v>11</v>
      </c>
      <c r="F4" s="5" t="str">
        <f>"202403220106"</f>
        <v>202403220106</v>
      </c>
      <c r="G4" s="6">
        <v>61.08</v>
      </c>
      <c r="H4" s="5" t="s">
        <v>12</v>
      </c>
    </row>
    <row r="5" s="1" customFormat="1" customHeight="1" spans="1:8">
      <c r="A5" s="5">
        <v>3</v>
      </c>
      <c r="B5" s="5" t="str">
        <f>"0113"</f>
        <v>0113</v>
      </c>
      <c r="C5" s="5" t="s">
        <v>15</v>
      </c>
      <c r="D5" s="5" t="s">
        <v>16</v>
      </c>
      <c r="E5" s="5" t="s">
        <v>17</v>
      </c>
      <c r="F5" s="5" t="str">
        <f>"202403220107"</f>
        <v>202403220107</v>
      </c>
      <c r="G5" s="6">
        <v>45.92</v>
      </c>
      <c r="H5" s="5" t="s">
        <v>12</v>
      </c>
    </row>
    <row r="6" s="1" customFormat="1" customHeight="1" spans="1:8">
      <c r="A6" s="5">
        <v>4</v>
      </c>
      <c r="B6" s="5" t="str">
        <f>"0115"</f>
        <v>0115</v>
      </c>
      <c r="C6" s="5" t="s">
        <v>18</v>
      </c>
      <c r="D6" s="5" t="s">
        <v>19</v>
      </c>
      <c r="E6" s="5" t="s">
        <v>11</v>
      </c>
      <c r="F6" s="5" t="str">
        <f>"202403220108"</f>
        <v>202403220108</v>
      </c>
      <c r="G6" s="6">
        <v>72.84</v>
      </c>
      <c r="H6" s="5" t="s">
        <v>12</v>
      </c>
    </row>
    <row r="7" s="1" customFormat="1" customHeight="1" spans="1:8">
      <c r="A7" s="5">
        <v>5</v>
      </c>
      <c r="B7" s="5" t="str">
        <f>"0115"</f>
        <v>0115</v>
      </c>
      <c r="C7" s="5" t="s">
        <v>18</v>
      </c>
      <c r="D7" s="5" t="s">
        <v>20</v>
      </c>
      <c r="E7" s="5" t="s">
        <v>11</v>
      </c>
      <c r="F7" s="5" t="str">
        <f>"202403220109"</f>
        <v>202403220109</v>
      </c>
      <c r="G7" s="6">
        <v>57.92</v>
      </c>
      <c r="H7" s="5" t="s">
        <v>12</v>
      </c>
    </row>
    <row r="8" s="1" customFormat="1" customHeight="1" spans="1:8">
      <c r="A8" s="5">
        <v>6</v>
      </c>
      <c r="B8" s="5" t="str">
        <f>"0116"</f>
        <v>0116</v>
      </c>
      <c r="C8" s="5" t="s">
        <v>21</v>
      </c>
      <c r="D8" s="5" t="s">
        <v>22</v>
      </c>
      <c r="E8" s="5" t="s">
        <v>11</v>
      </c>
      <c r="F8" s="5" t="str">
        <f>"202403220110"</f>
        <v>202403220110</v>
      </c>
      <c r="G8" s="6">
        <v>66.24</v>
      </c>
      <c r="H8" s="5" t="s">
        <v>12</v>
      </c>
    </row>
    <row r="9" s="1" customFormat="1" customHeight="1" spans="1:8">
      <c r="A9" s="5">
        <v>7</v>
      </c>
      <c r="B9" s="5" t="str">
        <f t="shared" ref="B9:B11" si="0">"0117"</f>
        <v>0117</v>
      </c>
      <c r="C9" s="5" t="s">
        <v>23</v>
      </c>
      <c r="D9" s="5" t="s">
        <v>24</v>
      </c>
      <c r="E9" s="5" t="s">
        <v>17</v>
      </c>
      <c r="F9" s="5" t="str">
        <f>"202403220111"</f>
        <v>202403220111</v>
      </c>
      <c r="G9" s="6">
        <v>68.92</v>
      </c>
      <c r="H9" s="5" t="s">
        <v>12</v>
      </c>
    </row>
    <row r="10" s="1" customFormat="1" customHeight="1" spans="1:8">
      <c r="A10" s="5">
        <v>8</v>
      </c>
      <c r="B10" s="5" t="str">
        <f t="shared" si="0"/>
        <v>0117</v>
      </c>
      <c r="C10" s="5" t="s">
        <v>23</v>
      </c>
      <c r="D10" s="5" t="s">
        <v>25</v>
      </c>
      <c r="E10" s="5" t="s">
        <v>11</v>
      </c>
      <c r="F10" s="5" t="str">
        <f>"202403220113"</f>
        <v>202403220113</v>
      </c>
      <c r="G10" s="6">
        <v>66.44</v>
      </c>
      <c r="H10" s="5" t="s">
        <v>12</v>
      </c>
    </row>
    <row r="11" s="1" customFormat="1" customHeight="1" spans="1:8">
      <c r="A11" s="5">
        <v>9</v>
      </c>
      <c r="B11" s="5" t="str">
        <f t="shared" si="0"/>
        <v>0117</v>
      </c>
      <c r="C11" s="5" t="s">
        <v>23</v>
      </c>
      <c r="D11" s="5" t="s">
        <v>26</v>
      </c>
      <c r="E11" s="5" t="s">
        <v>11</v>
      </c>
      <c r="F11" s="5" t="str">
        <f>"202403220112"</f>
        <v>202403220112</v>
      </c>
      <c r="G11" s="6">
        <v>65.64</v>
      </c>
      <c r="H11" s="5" t="s">
        <v>12</v>
      </c>
    </row>
    <row r="12" s="1" customFormat="1" customHeight="1" spans="1:8">
      <c r="A12" s="5">
        <v>10</v>
      </c>
      <c r="B12" s="5" t="str">
        <f>"0118"</f>
        <v>0118</v>
      </c>
      <c r="C12" s="5" t="s">
        <v>27</v>
      </c>
      <c r="D12" s="5" t="s">
        <v>28</v>
      </c>
      <c r="E12" s="5" t="s">
        <v>17</v>
      </c>
      <c r="F12" s="5" t="str">
        <f>"202403220114"</f>
        <v>202403220114</v>
      </c>
      <c r="G12" s="6">
        <v>65</v>
      </c>
      <c r="H12" s="5" t="s">
        <v>12</v>
      </c>
    </row>
    <row r="13" s="1" customFormat="1" customHeight="1" spans="1:8">
      <c r="A13" s="5">
        <v>11</v>
      </c>
      <c r="B13" s="5" t="str">
        <f t="shared" ref="B13:B24" si="1">"0119"</f>
        <v>0119</v>
      </c>
      <c r="C13" s="5" t="s">
        <v>29</v>
      </c>
      <c r="D13" s="5" t="s">
        <v>30</v>
      </c>
      <c r="E13" s="5" t="s">
        <v>17</v>
      </c>
      <c r="F13" s="5" t="str">
        <f>"202403220123"</f>
        <v>202403220123</v>
      </c>
      <c r="G13" s="6">
        <v>75.44</v>
      </c>
      <c r="H13" s="5" t="s">
        <v>12</v>
      </c>
    </row>
    <row r="14" s="1" customFormat="1" customHeight="1" spans="1:8">
      <c r="A14" s="5">
        <v>12</v>
      </c>
      <c r="B14" s="5" t="str">
        <f t="shared" si="1"/>
        <v>0119</v>
      </c>
      <c r="C14" s="5" t="s">
        <v>29</v>
      </c>
      <c r="D14" s="5" t="s">
        <v>31</v>
      </c>
      <c r="E14" s="5" t="s">
        <v>17</v>
      </c>
      <c r="F14" s="5" t="str">
        <f>"202403220116"</f>
        <v>202403220116</v>
      </c>
      <c r="G14" s="6">
        <v>75</v>
      </c>
      <c r="H14" s="5" t="s">
        <v>12</v>
      </c>
    </row>
    <row r="15" s="1" customFormat="1" customHeight="1" spans="1:8">
      <c r="A15" s="5">
        <v>13</v>
      </c>
      <c r="B15" s="5" t="str">
        <f t="shared" si="1"/>
        <v>0119</v>
      </c>
      <c r="C15" s="5" t="s">
        <v>29</v>
      </c>
      <c r="D15" s="5" t="s">
        <v>32</v>
      </c>
      <c r="E15" s="5" t="s">
        <v>17</v>
      </c>
      <c r="F15" s="5" t="str">
        <f>"202403220115"</f>
        <v>202403220115</v>
      </c>
      <c r="G15" s="6">
        <v>74.4</v>
      </c>
      <c r="H15" s="5" t="s">
        <v>12</v>
      </c>
    </row>
    <row r="16" s="1" customFormat="1" customHeight="1" spans="1:8">
      <c r="A16" s="5">
        <v>14</v>
      </c>
      <c r="B16" s="5" t="str">
        <f t="shared" si="1"/>
        <v>0119</v>
      </c>
      <c r="C16" s="5" t="s">
        <v>29</v>
      </c>
      <c r="D16" s="5" t="s">
        <v>33</v>
      </c>
      <c r="E16" s="5" t="s">
        <v>17</v>
      </c>
      <c r="F16" s="5" t="str">
        <f>"202403220119"</f>
        <v>202403220119</v>
      </c>
      <c r="G16" s="6">
        <v>74.16</v>
      </c>
      <c r="H16" s="5" t="s">
        <v>12</v>
      </c>
    </row>
    <row r="17" s="1" customFormat="1" customHeight="1" spans="1:8">
      <c r="A17" s="5">
        <v>15</v>
      </c>
      <c r="B17" s="5" t="str">
        <f t="shared" si="1"/>
        <v>0119</v>
      </c>
      <c r="C17" s="5" t="s">
        <v>29</v>
      </c>
      <c r="D17" s="5" t="s">
        <v>34</v>
      </c>
      <c r="E17" s="5" t="s">
        <v>17</v>
      </c>
      <c r="F17" s="5" t="str">
        <f>"202403220125"</f>
        <v>202403220125</v>
      </c>
      <c r="G17" s="6">
        <v>73.2</v>
      </c>
      <c r="H17" s="5" t="s">
        <v>12</v>
      </c>
    </row>
    <row r="18" s="1" customFormat="1" customHeight="1" spans="1:8">
      <c r="A18" s="5">
        <v>16</v>
      </c>
      <c r="B18" s="5" t="str">
        <f t="shared" si="1"/>
        <v>0119</v>
      </c>
      <c r="C18" s="5" t="s">
        <v>29</v>
      </c>
      <c r="D18" s="5" t="s">
        <v>35</v>
      </c>
      <c r="E18" s="5" t="s">
        <v>17</v>
      </c>
      <c r="F18" s="5" t="str">
        <f>"202403220117"</f>
        <v>202403220117</v>
      </c>
      <c r="G18" s="6">
        <v>65.56</v>
      </c>
      <c r="H18" s="5" t="s">
        <v>12</v>
      </c>
    </row>
    <row r="19" s="1" customFormat="1" customHeight="1" spans="1:8">
      <c r="A19" s="5">
        <v>17</v>
      </c>
      <c r="B19" s="5" t="str">
        <f t="shared" si="1"/>
        <v>0119</v>
      </c>
      <c r="C19" s="5" t="s">
        <v>29</v>
      </c>
      <c r="D19" s="5" t="s">
        <v>36</v>
      </c>
      <c r="E19" s="5" t="s">
        <v>17</v>
      </c>
      <c r="F19" s="5" t="str">
        <f>"202403220121"</f>
        <v>202403220121</v>
      </c>
      <c r="G19" s="6">
        <v>64.68</v>
      </c>
      <c r="H19" s="5" t="s">
        <v>12</v>
      </c>
    </row>
    <row r="20" s="1" customFormat="1" customHeight="1" spans="1:8">
      <c r="A20" s="5">
        <v>18</v>
      </c>
      <c r="B20" s="5" t="str">
        <f t="shared" si="1"/>
        <v>0119</v>
      </c>
      <c r="C20" s="5" t="s">
        <v>29</v>
      </c>
      <c r="D20" s="5" t="s">
        <v>37</v>
      </c>
      <c r="E20" s="5" t="s">
        <v>17</v>
      </c>
      <c r="F20" s="5" t="str">
        <f>"202403220126"</f>
        <v>202403220126</v>
      </c>
      <c r="G20" s="6">
        <v>64.52</v>
      </c>
      <c r="H20" s="5" t="s">
        <v>12</v>
      </c>
    </row>
    <row r="21" s="1" customFormat="1" customHeight="1" spans="1:8">
      <c r="A21" s="5">
        <v>19</v>
      </c>
      <c r="B21" s="5" t="str">
        <f t="shared" si="1"/>
        <v>0119</v>
      </c>
      <c r="C21" s="5" t="s">
        <v>29</v>
      </c>
      <c r="D21" s="5" t="s">
        <v>38</v>
      </c>
      <c r="E21" s="5" t="s">
        <v>17</v>
      </c>
      <c r="F21" s="5" t="str">
        <f>"202403220120"</f>
        <v>202403220120</v>
      </c>
      <c r="G21" s="6">
        <v>63.76</v>
      </c>
      <c r="H21" s="5" t="s">
        <v>12</v>
      </c>
    </row>
    <row r="22" s="1" customFormat="1" customHeight="1" spans="1:8">
      <c r="A22" s="5">
        <v>20</v>
      </c>
      <c r="B22" s="5" t="str">
        <f t="shared" si="1"/>
        <v>0119</v>
      </c>
      <c r="C22" s="5" t="s">
        <v>29</v>
      </c>
      <c r="D22" s="5" t="s">
        <v>39</v>
      </c>
      <c r="E22" s="5" t="s">
        <v>17</v>
      </c>
      <c r="F22" s="5" t="str">
        <f>"202403220118"</f>
        <v>202403220118</v>
      </c>
      <c r="G22" s="6">
        <v>62.24</v>
      </c>
      <c r="H22" s="5" t="s">
        <v>12</v>
      </c>
    </row>
    <row r="23" s="1" customFormat="1" customHeight="1" spans="1:8">
      <c r="A23" s="5">
        <v>21</v>
      </c>
      <c r="B23" s="5" t="str">
        <f t="shared" si="1"/>
        <v>0119</v>
      </c>
      <c r="C23" s="5" t="s">
        <v>29</v>
      </c>
      <c r="D23" s="5" t="s">
        <v>40</v>
      </c>
      <c r="E23" s="5" t="s">
        <v>17</v>
      </c>
      <c r="F23" s="5" t="str">
        <f>"202403220122"</f>
        <v>202403220122</v>
      </c>
      <c r="G23" s="6">
        <v>57.6</v>
      </c>
      <c r="H23" s="5" t="s">
        <v>12</v>
      </c>
    </row>
    <row r="24" s="1" customFormat="1" customHeight="1" spans="1:8">
      <c r="A24" s="5">
        <v>22</v>
      </c>
      <c r="B24" s="5" t="str">
        <f t="shared" si="1"/>
        <v>0119</v>
      </c>
      <c r="C24" s="5" t="s">
        <v>29</v>
      </c>
      <c r="D24" s="5" t="s">
        <v>41</v>
      </c>
      <c r="E24" s="5" t="s">
        <v>17</v>
      </c>
      <c r="F24" s="5" t="str">
        <f>"202403220124"</f>
        <v>202403220124</v>
      </c>
      <c r="G24" s="6">
        <v>0</v>
      </c>
      <c r="H24" s="5" t="s">
        <v>42</v>
      </c>
    </row>
    <row r="25" s="1" customFormat="1" customHeight="1" spans="1:8">
      <c r="A25" s="5">
        <v>23</v>
      </c>
      <c r="B25" s="5" t="str">
        <f t="shared" ref="B25:B30" si="2">"0127"</f>
        <v>0127</v>
      </c>
      <c r="C25" s="5" t="s">
        <v>43</v>
      </c>
      <c r="D25" s="5" t="s">
        <v>44</v>
      </c>
      <c r="E25" s="5" t="s">
        <v>17</v>
      </c>
      <c r="F25" s="5" t="str">
        <f>"202403220148"</f>
        <v>202403220148</v>
      </c>
      <c r="G25" s="6">
        <v>85.36</v>
      </c>
      <c r="H25" s="5" t="s">
        <v>12</v>
      </c>
    </row>
    <row r="26" s="1" customFormat="1" customHeight="1" spans="1:8">
      <c r="A26" s="5">
        <v>24</v>
      </c>
      <c r="B26" s="5" t="str">
        <f t="shared" si="2"/>
        <v>0127</v>
      </c>
      <c r="C26" s="5" t="s">
        <v>43</v>
      </c>
      <c r="D26" s="5" t="s">
        <v>45</v>
      </c>
      <c r="E26" s="5" t="s">
        <v>11</v>
      </c>
      <c r="F26" s="5" t="str">
        <f>"202403220152"</f>
        <v>202403220152</v>
      </c>
      <c r="G26" s="6">
        <v>79.76</v>
      </c>
      <c r="H26" s="5" t="s">
        <v>12</v>
      </c>
    </row>
    <row r="27" s="1" customFormat="1" customHeight="1" spans="1:8">
      <c r="A27" s="5">
        <v>25</v>
      </c>
      <c r="B27" s="5" t="str">
        <f t="shared" si="2"/>
        <v>0127</v>
      </c>
      <c r="C27" s="5" t="s">
        <v>43</v>
      </c>
      <c r="D27" s="5" t="s">
        <v>46</v>
      </c>
      <c r="E27" s="5" t="s">
        <v>11</v>
      </c>
      <c r="F27" s="5" t="str">
        <f>"202403220151"</f>
        <v>202403220151</v>
      </c>
      <c r="G27" s="6">
        <v>79.6</v>
      </c>
      <c r="H27" s="5" t="s">
        <v>12</v>
      </c>
    </row>
    <row r="28" s="1" customFormat="1" customHeight="1" spans="1:8">
      <c r="A28" s="5">
        <v>26</v>
      </c>
      <c r="B28" s="5" t="str">
        <f t="shared" si="2"/>
        <v>0127</v>
      </c>
      <c r="C28" s="5" t="s">
        <v>43</v>
      </c>
      <c r="D28" s="5" t="s">
        <v>47</v>
      </c>
      <c r="E28" s="5" t="s">
        <v>11</v>
      </c>
      <c r="F28" s="5" t="str">
        <f>"202403220147"</f>
        <v>202403220147</v>
      </c>
      <c r="G28" s="6">
        <v>71.96</v>
      </c>
      <c r="H28" s="5" t="s">
        <v>12</v>
      </c>
    </row>
    <row r="29" s="1" customFormat="1" customHeight="1" spans="1:8">
      <c r="A29" s="5">
        <v>27</v>
      </c>
      <c r="B29" s="5" t="str">
        <f t="shared" si="2"/>
        <v>0127</v>
      </c>
      <c r="C29" s="5" t="s">
        <v>43</v>
      </c>
      <c r="D29" s="5" t="s">
        <v>48</v>
      </c>
      <c r="E29" s="5" t="s">
        <v>11</v>
      </c>
      <c r="F29" s="5" t="str">
        <f>"202403220149"</f>
        <v>202403220149</v>
      </c>
      <c r="G29" s="6">
        <v>69.84</v>
      </c>
      <c r="H29" s="5" t="s">
        <v>12</v>
      </c>
    </row>
    <row r="30" s="1" customFormat="1" customHeight="1" spans="1:8">
      <c r="A30" s="5">
        <v>28</v>
      </c>
      <c r="B30" s="5" t="str">
        <f t="shared" si="2"/>
        <v>0127</v>
      </c>
      <c r="C30" s="5" t="s">
        <v>43</v>
      </c>
      <c r="D30" s="5" t="s">
        <v>49</v>
      </c>
      <c r="E30" s="5" t="s">
        <v>11</v>
      </c>
      <c r="F30" s="5" t="str">
        <f>"202403220150"</f>
        <v>202403220150</v>
      </c>
      <c r="G30" s="6">
        <v>69.8</v>
      </c>
      <c r="H30" s="5" t="s">
        <v>12</v>
      </c>
    </row>
    <row r="31" s="1" customFormat="1" customHeight="1" spans="1:8">
      <c r="A31" s="5">
        <v>29</v>
      </c>
      <c r="B31" s="5" t="str">
        <f t="shared" ref="B31:B36" si="3">"0129"</f>
        <v>0129</v>
      </c>
      <c r="C31" s="5" t="s">
        <v>50</v>
      </c>
      <c r="D31" s="5" t="s">
        <v>51</v>
      </c>
      <c r="E31" s="5" t="s">
        <v>11</v>
      </c>
      <c r="F31" s="5" t="str">
        <f>"202403220132"</f>
        <v>202403220132</v>
      </c>
      <c r="G31" s="6">
        <v>69.8</v>
      </c>
      <c r="H31" s="5" t="s">
        <v>12</v>
      </c>
    </row>
    <row r="32" s="1" customFormat="1" customHeight="1" spans="1:8">
      <c r="A32" s="5">
        <v>30</v>
      </c>
      <c r="B32" s="5" t="str">
        <f t="shared" si="3"/>
        <v>0129</v>
      </c>
      <c r="C32" s="5" t="s">
        <v>50</v>
      </c>
      <c r="D32" s="5" t="s">
        <v>52</v>
      </c>
      <c r="E32" s="5" t="s">
        <v>11</v>
      </c>
      <c r="F32" s="5" t="str">
        <f>"202403220128"</f>
        <v>202403220128</v>
      </c>
      <c r="G32" s="6">
        <v>57.84</v>
      </c>
      <c r="H32" s="5" t="s">
        <v>12</v>
      </c>
    </row>
    <row r="33" s="1" customFormat="1" customHeight="1" spans="1:8">
      <c r="A33" s="5">
        <v>31</v>
      </c>
      <c r="B33" s="5" t="str">
        <f t="shared" si="3"/>
        <v>0129</v>
      </c>
      <c r="C33" s="5" t="s">
        <v>50</v>
      </c>
      <c r="D33" s="5" t="s">
        <v>53</v>
      </c>
      <c r="E33" s="5" t="s">
        <v>11</v>
      </c>
      <c r="F33" s="5" t="str">
        <f>"202403220133"</f>
        <v>202403220133</v>
      </c>
      <c r="G33" s="6">
        <v>54.72</v>
      </c>
      <c r="H33" s="5" t="s">
        <v>12</v>
      </c>
    </row>
    <row r="34" s="1" customFormat="1" customHeight="1" spans="1:8">
      <c r="A34" s="5">
        <v>32</v>
      </c>
      <c r="B34" s="5" t="str">
        <f t="shared" si="3"/>
        <v>0129</v>
      </c>
      <c r="C34" s="5" t="s">
        <v>50</v>
      </c>
      <c r="D34" s="5" t="s">
        <v>54</v>
      </c>
      <c r="E34" s="5" t="s">
        <v>11</v>
      </c>
      <c r="F34" s="5" t="str">
        <f>"202403220130"</f>
        <v>202403220130</v>
      </c>
      <c r="G34" s="6">
        <v>53.64</v>
      </c>
      <c r="H34" s="5" t="s">
        <v>12</v>
      </c>
    </row>
    <row r="35" s="1" customFormat="1" customHeight="1" spans="1:8">
      <c r="A35" s="5">
        <v>33</v>
      </c>
      <c r="B35" s="5" t="str">
        <f t="shared" si="3"/>
        <v>0129</v>
      </c>
      <c r="C35" s="5" t="s">
        <v>50</v>
      </c>
      <c r="D35" s="5" t="s">
        <v>55</v>
      </c>
      <c r="E35" s="5" t="s">
        <v>11</v>
      </c>
      <c r="F35" s="5" t="str">
        <f>"202403220129"</f>
        <v>202403220129</v>
      </c>
      <c r="G35" s="6">
        <v>52.76</v>
      </c>
      <c r="H35" s="5" t="s">
        <v>12</v>
      </c>
    </row>
    <row r="36" s="1" customFormat="1" customHeight="1" spans="1:8">
      <c r="A36" s="5">
        <v>34</v>
      </c>
      <c r="B36" s="5" t="str">
        <f t="shared" si="3"/>
        <v>0129</v>
      </c>
      <c r="C36" s="5" t="s">
        <v>50</v>
      </c>
      <c r="D36" s="5" t="s">
        <v>56</v>
      </c>
      <c r="E36" s="5" t="s">
        <v>11</v>
      </c>
      <c r="F36" s="5" t="str">
        <f>"202403220131"</f>
        <v>202403220131</v>
      </c>
      <c r="G36" s="6">
        <v>49.48</v>
      </c>
      <c r="H36" s="5" t="s">
        <v>12</v>
      </c>
    </row>
    <row r="37" s="1" customFormat="1" customHeight="1" spans="1:8">
      <c r="A37" s="5">
        <v>35</v>
      </c>
      <c r="B37" s="5" t="str">
        <f>"0130"</f>
        <v>0130</v>
      </c>
      <c r="C37" s="5" t="s">
        <v>57</v>
      </c>
      <c r="D37" s="5" t="s">
        <v>58</v>
      </c>
      <c r="E37" s="5" t="s">
        <v>17</v>
      </c>
      <c r="F37" s="5" t="str">
        <f>"202403220134"</f>
        <v>202403220134</v>
      </c>
      <c r="G37" s="6">
        <v>56.92</v>
      </c>
      <c r="H37" s="5" t="s">
        <v>12</v>
      </c>
    </row>
    <row r="38" s="1" customFormat="1" customHeight="1" spans="1:8">
      <c r="A38" s="5">
        <v>36</v>
      </c>
      <c r="B38" s="5" t="str">
        <f t="shared" ref="B38:B49" si="4">"0132"</f>
        <v>0132</v>
      </c>
      <c r="C38" s="5" t="s">
        <v>59</v>
      </c>
      <c r="D38" s="5" t="s">
        <v>60</v>
      </c>
      <c r="E38" s="5" t="s">
        <v>17</v>
      </c>
      <c r="F38" s="5" t="str">
        <f>"202403220145"</f>
        <v>202403220145</v>
      </c>
      <c r="G38" s="6">
        <v>69.8</v>
      </c>
      <c r="H38" s="5" t="s">
        <v>12</v>
      </c>
    </row>
    <row r="39" s="1" customFormat="1" customHeight="1" spans="1:8">
      <c r="A39" s="5">
        <v>37</v>
      </c>
      <c r="B39" s="5" t="str">
        <f t="shared" si="4"/>
        <v>0132</v>
      </c>
      <c r="C39" s="5" t="s">
        <v>59</v>
      </c>
      <c r="D39" s="5" t="s">
        <v>61</v>
      </c>
      <c r="E39" s="5" t="s">
        <v>17</v>
      </c>
      <c r="F39" s="5" t="str">
        <f>"202403220139"</f>
        <v>202403220139</v>
      </c>
      <c r="G39" s="6">
        <v>66.32</v>
      </c>
      <c r="H39" s="5" t="s">
        <v>12</v>
      </c>
    </row>
    <row r="40" s="1" customFormat="1" customHeight="1" spans="1:8">
      <c r="A40" s="5">
        <v>38</v>
      </c>
      <c r="B40" s="5" t="str">
        <f t="shared" si="4"/>
        <v>0132</v>
      </c>
      <c r="C40" s="5" t="s">
        <v>59</v>
      </c>
      <c r="D40" s="5" t="s">
        <v>62</v>
      </c>
      <c r="E40" s="5" t="s">
        <v>17</v>
      </c>
      <c r="F40" s="5" t="str">
        <f>"202403220140"</f>
        <v>202403220140</v>
      </c>
      <c r="G40" s="6">
        <v>65.88</v>
      </c>
      <c r="H40" s="5" t="s">
        <v>12</v>
      </c>
    </row>
    <row r="41" s="1" customFormat="1" customHeight="1" spans="1:8">
      <c r="A41" s="5">
        <v>39</v>
      </c>
      <c r="B41" s="5" t="str">
        <f t="shared" si="4"/>
        <v>0132</v>
      </c>
      <c r="C41" s="5" t="s">
        <v>59</v>
      </c>
      <c r="D41" s="5" t="s">
        <v>63</v>
      </c>
      <c r="E41" s="5" t="s">
        <v>11</v>
      </c>
      <c r="F41" s="5" t="str">
        <f>"202403220141"</f>
        <v>202403220141</v>
      </c>
      <c r="G41" s="6">
        <v>65.36</v>
      </c>
      <c r="H41" s="5" t="s">
        <v>12</v>
      </c>
    </row>
    <row r="42" s="1" customFormat="1" customHeight="1" spans="1:8">
      <c r="A42" s="5">
        <v>40</v>
      </c>
      <c r="B42" s="5" t="str">
        <f t="shared" si="4"/>
        <v>0132</v>
      </c>
      <c r="C42" s="5" t="s">
        <v>59</v>
      </c>
      <c r="D42" s="5" t="s">
        <v>64</v>
      </c>
      <c r="E42" s="5" t="s">
        <v>11</v>
      </c>
      <c r="F42" s="5" t="str">
        <f>"202403220136"</f>
        <v>202403220136</v>
      </c>
      <c r="G42" s="6">
        <v>64.36</v>
      </c>
      <c r="H42" s="5" t="s">
        <v>12</v>
      </c>
    </row>
    <row r="43" s="1" customFormat="1" customHeight="1" spans="1:8">
      <c r="A43" s="5">
        <v>41</v>
      </c>
      <c r="B43" s="5" t="str">
        <f t="shared" si="4"/>
        <v>0132</v>
      </c>
      <c r="C43" s="5" t="s">
        <v>59</v>
      </c>
      <c r="D43" s="5" t="s">
        <v>65</v>
      </c>
      <c r="E43" s="5" t="s">
        <v>11</v>
      </c>
      <c r="F43" s="5" t="str">
        <f>"202403220135"</f>
        <v>202403220135</v>
      </c>
      <c r="G43" s="6">
        <v>64.32</v>
      </c>
      <c r="H43" s="5" t="s">
        <v>12</v>
      </c>
    </row>
    <row r="44" s="1" customFormat="1" customHeight="1" spans="1:8">
      <c r="A44" s="5">
        <v>42</v>
      </c>
      <c r="B44" s="5" t="str">
        <f t="shared" si="4"/>
        <v>0132</v>
      </c>
      <c r="C44" s="5" t="s">
        <v>59</v>
      </c>
      <c r="D44" s="5" t="s">
        <v>66</v>
      </c>
      <c r="E44" s="5" t="s">
        <v>17</v>
      </c>
      <c r="F44" s="5" t="str">
        <f>"202403220137"</f>
        <v>202403220137</v>
      </c>
      <c r="G44" s="6">
        <v>63.56</v>
      </c>
      <c r="H44" s="5" t="s">
        <v>12</v>
      </c>
    </row>
    <row r="45" s="1" customFormat="1" customHeight="1" spans="1:8">
      <c r="A45" s="5">
        <v>43</v>
      </c>
      <c r="B45" s="5" t="str">
        <f t="shared" si="4"/>
        <v>0132</v>
      </c>
      <c r="C45" s="5" t="s">
        <v>59</v>
      </c>
      <c r="D45" s="5" t="s">
        <v>67</v>
      </c>
      <c r="E45" s="5" t="s">
        <v>11</v>
      </c>
      <c r="F45" s="5" t="str">
        <f>"202403220143"</f>
        <v>202403220143</v>
      </c>
      <c r="G45" s="6">
        <v>62.96</v>
      </c>
      <c r="H45" s="5" t="s">
        <v>12</v>
      </c>
    </row>
    <row r="46" s="1" customFormat="1" customHeight="1" spans="1:8">
      <c r="A46" s="5">
        <v>44</v>
      </c>
      <c r="B46" s="5" t="str">
        <f t="shared" si="4"/>
        <v>0132</v>
      </c>
      <c r="C46" s="5" t="s">
        <v>59</v>
      </c>
      <c r="D46" s="5" t="s">
        <v>68</v>
      </c>
      <c r="E46" s="5" t="s">
        <v>11</v>
      </c>
      <c r="F46" s="5" t="str">
        <f>"202403220142"</f>
        <v>202403220142</v>
      </c>
      <c r="G46" s="6">
        <v>62.4</v>
      </c>
      <c r="H46" s="5" t="s">
        <v>12</v>
      </c>
    </row>
    <row r="47" s="1" customFormat="1" customHeight="1" spans="1:8">
      <c r="A47" s="5">
        <v>45</v>
      </c>
      <c r="B47" s="5" t="str">
        <f t="shared" si="4"/>
        <v>0132</v>
      </c>
      <c r="C47" s="5" t="s">
        <v>59</v>
      </c>
      <c r="D47" s="5" t="s">
        <v>69</v>
      </c>
      <c r="E47" s="5" t="s">
        <v>11</v>
      </c>
      <c r="F47" s="5" t="str">
        <f>"202403220146"</f>
        <v>202403220146</v>
      </c>
      <c r="G47" s="6">
        <v>57.28</v>
      </c>
      <c r="H47" s="5" t="s">
        <v>12</v>
      </c>
    </row>
    <row r="48" s="1" customFormat="1" customHeight="1" spans="1:8">
      <c r="A48" s="5">
        <v>46</v>
      </c>
      <c r="B48" s="5" t="str">
        <f t="shared" si="4"/>
        <v>0132</v>
      </c>
      <c r="C48" s="5" t="s">
        <v>59</v>
      </c>
      <c r="D48" s="5" t="s">
        <v>70</v>
      </c>
      <c r="E48" s="5" t="s">
        <v>11</v>
      </c>
      <c r="F48" s="5" t="str">
        <f>"202403220138"</f>
        <v>202403220138</v>
      </c>
      <c r="G48" s="6">
        <v>53.92</v>
      </c>
      <c r="H48" s="5" t="s">
        <v>12</v>
      </c>
    </row>
    <row r="49" s="1" customFormat="1" customHeight="1" spans="1:8">
      <c r="A49" s="5">
        <v>47</v>
      </c>
      <c r="B49" s="5" t="str">
        <f t="shared" si="4"/>
        <v>0132</v>
      </c>
      <c r="C49" s="5" t="s">
        <v>59</v>
      </c>
      <c r="D49" s="5" t="s">
        <v>71</v>
      </c>
      <c r="E49" s="5" t="s">
        <v>17</v>
      </c>
      <c r="F49" s="5" t="str">
        <f>"202403220144"</f>
        <v>202403220144</v>
      </c>
      <c r="G49" s="6">
        <v>52.48</v>
      </c>
      <c r="H49" s="5" t="s">
        <v>12</v>
      </c>
    </row>
    <row r="50" s="1" customFormat="1" customHeight="1" spans="1:8">
      <c r="A50" s="5">
        <v>48</v>
      </c>
      <c r="B50" s="5" t="str">
        <f>"0133"</f>
        <v>0133</v>
      </c>
      <c r="C50" s="5" t="s">
        <v>72</v>
      </c>
      <c r="D50" s="5" t="s">
        <v>73</v>
      </c>
      <c r="E50" s="5" t="s">
        <v>11</v>
      </c>
      <c r="F50" s="5" t="str">
        <f>"202403220101"</f>
        <v>202403220101</v>
      </c>
      <c r="G50" s="6">
        <v>71.76</v>
      </c>
      <c r="H50" s="5" t="s">
        <v>12</v>
      </c>
    </row>
    <row r="51" s="1" customFormat="1" customHeight="1" spans="1:8">
      <c r="A51" s="5">
        <v>49</v>
      </c>
      <c r="B51" s="5" t="str">
        <f>"0133"</f>
        <v>0133</v>
      </c>
      <c r="C51" s="5" t="s">
        <v>72</v>
      </c>
      <c r="D51" s="5" t="s">
        <v>74</v>
      </c>
      <c r="E51" s="5" t="s">
        <v>17</v>
      </c>
      <c r="F51" s="5" t="str">
        <f>"202403220102"</f>
        <v>202403220102</v>
      </c>
      <c r="G51" s="6">
        <v>71.32</v>
      </c>
      <c r="H51" s="5" t="s">
        <v>12</v>
      </c>
    </row>
    <row r="52" s="1" customFormat="1" customHeight="1" spans="1:8">
      <c r="A52" s="5">
        <v>50</v>
      </c>
      <c r="B52" s="5" t="str">
        <f t="shared" ref="B52:B54" si="5">"0134"</f>
        <v>0134</v>
      </c>
      <c r="C52" s="5" t="s">
        <v>75</v>
      </c>
      <c r="D52" s="5" t="s">
        <v>76</v>
      </c>
      <c r="E52" s="5" t="s">
        <v>11</v>
      </c>
      <c r="F52" s="5" t="str">
        <f>"202403220104"</f>
        <v>202403220104</v>
      </c>
      <c r="G52" s="6">
        <v>79.2</v>
      </c>
      <c r="H52" s="5" t="s">
        <v>12</v>
      </c>
    </row>
    <row r="53" s="1" customFormat="1" customHeight="1" spans="1:8">
      <c r="A53" s="5">
        <v>51</v>
      </c>
      <c r="B53" s="5" t="str">
        <f t="shared" si="5"/>
        <v>0134</v>
      </c>
      <c r="C53" s="5" t="s">
        <v>75</v>
      </c>
      <c r="D53" s="5" t="s">
        <v>77</v>
      </c>
      <c r="E53" s="5" t="s">
        <v>17</v>
      </c>
      <c r="F53" s="5" t="str">
        <f>"202403220105"</f>
        <v>202403220105</v>
      </c>
      <c r="G53" s="6">
        <v>73.64</v>
      </c>
      <c r="H53" s="5" t="s">
        <v>12</v>
      </c>
    </row>
    <row r="54" s="1" customFormat="1" customHeight="1" spans="1:8">
      <c r="A54" s="5">
        <v>52</v>
      </c>
      <c r="B54" s="5" t="str">
        <f t="shared" si="5"/>
        <v>0134</v>
      </c>
      <c r="C54" s="5" t="s">
        <v>75</v>
      </c>
      <c r="D54" s="5" t="s">
        <v>78</v>
      </c>
      <c r="E54" s="5" t="s">
        <v>11</v>
      </c>
      <c r="F54" s="5" t="str">
        <f>"202403220103"</f>
        <v>202403220103</v>
      </c>
      <c r="G54" s="6">
        <v>68.36</v>
      </c>
      <c r="H54" s="5" t="s">
        <v>12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HUANG</dc:creator>
  <cp:lastModifiedBy>黄毅</cp:lastModifiedBy>
  <dcterms:created xsi:type="dcterms:W3CDTF">2023-05-12T11:15:00Z</dcterms:created>
  <dcterms:modified xsi:type="dcterms:W3CDTF">2024-03-22T10:34:21Z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E007288DF76D494AB1540B8707573FFD_12</vt:lpwstr>
  </property>
</Properties>
</file>