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80" activeTab="1"/>
  </bookViews>
  <sheets>
    <sheet name="第一组" sheetId="1" r:id="rId1"/>
    <sheet name="第二组" sheetId="2" r:id="rId2"/>
  </sheets>
  <definedNames>
    <definedName name="_xlnm.Print_Titles" localSheetId="0">'第一组'!$3:$4</definedName>
    <definedName name="_xlnm.Print_Area" localSheetId="1">'第二组'!$A$1:$I$16</definedName>
  </definedNames>
  <calcPr fullCalcOnLoad="1"/>
</workbook>
</file>

<file path=xl/sharedStrings.xml><?xml version="1.0" encoding="utf-8"?>
<sst xmlns="http://schemas.openxmlformats.org/spreadsheetml/2006/main" count="70" uniqueCount="52">
  <si>
    <t>重庆市大渡口区基层医疗卫生事业单位2023年下半年公开招聘紧缺人才
笔试、面试和总成绩公布表（第一组）</t>
  </si>
  <si>
    <r>
      <t xml:space="preserve">        </t>
    </r>
    <r>
      <rPr>
        <sz val="12"/>
        <rFont val="方正仿宋_GBK"/>
        <family val="4"/>
      </rPr>
      <t>根据《</t>
    </r>
    <r>
      <rPr>
        <sz val="12"/>
        <rFont val="方正仿宋_GBK"/>
        <family val="4"/>
      </rPr>
      <t>重庆市大渡口区基层医疗卫生事业单位</t>
    </r>
    <r>
      <rPr>
        <sz val="12"/>
        <rFont val="Times New Roman"/>
        <family val="1"/>
      </rPr>
      <t>2023</t>
    </r>
    <r>
      <rPr>
        <sz val="12"/>
        <rFont val="方正仿宋_GBK"/>
        <family val="4"/>
      </rPr>
      <t>年下半年公开招聘紧缺人才公告</t>
    </r>
    <r>
      <rPr>
        <sz val="12"/>
        <rFont val="方正仿宋_GBK"/>
        <family val="4"/>
      </rPr>
      <t>》规定，组织开展了笔试、面试工作，并认真履行监督职责。现将</t>
    </r>
    <r>
      <rPr>
        <u val="single"/>
        <sz val="12"/>
        <color indexed="10"/>
        <rFont val="Times New Roman"/>
        <family val="1"/>
      </rPr>
      <t>11</t>
    </r>
    <r>
      <rPr>
        <sz val="12"/>
        <rFont val="方正仿宋_GBK"/>
        <family val="4"/>
      </rPr>
      <t>名面试人员的各项成绩公布如下：</t>
    </r>
  </si>
  <si>
    <t>招聘单位</t>
  </si>
  <si>
    <t>招聘岗位</t>
  </si>
  <si>
    <t>姓名</t>
  </si>
  <si>
    <t>笔试</t>
  </si>
  <si>
    <t>面试</t>
  </si>
  <si>
    <r>
      <rPr>
        <sz val="11"/>
        <color indexed="8"/>
        <rFont val="方正黑体_GBK"/>
        <family val="4"/>
      </rPr>
      <t>总成绩</t>
    </r>
  </si>
  <si>
    <t>按岗位排序</t>
  </si>
  <si>
    <t>公共科目成绩</t>
  </si>
  <si>
    <t>按比例折算</t>
  </si>
  <si>
    <t>综合面试成绩</t>
  </si>
  <si>
    <t>按比列折算</t>
  </si>
  <si>
    <t>重庆市大渡口区建胜镇卫生院</t>
  </si>
  <si>
    <t>口腔医生</t>
  </si>
  <si>
    <t>秦浩洋</t>
  </si>
  <si>
    <t>内科医生</t>
  </si>
  <si>
    <t>何笑宇</t>
  </si>
  <si>
    <t>杨琴</t>
  </si>
  <si>
    <t>郭利艳</t>
  </si>
  <si>
    <t>重庆市大渡口区八桥镇卫生院</t>
  </si>
  <si>
    <t>朱喜畅</t>
  </si>
  <si>
    <t>吴妮凌</t>
  </si>
  <si>
    <t>周红</t>
  </si>
  <si>
    <t>缺考</t>
  </si>
  <si>
    <t>超声科医生</t>
  </si>
  <si>
    <t>尹轶</t>
  </si>
  <si>
    <t>重庆市大渡口区新山村街道社区卫生服务中心</t>
  </si>
  <si>
    <t>检验技师</t>
  </si>
  <si>
    <t>廖琴琴</t>
  </si>
  <si>
    <t>米星</t>
  </si>
  <si>
    <t>李井富</t>
  </si>
  <si>
    <r>
      <t>备注：</t>
    </r>
    <r>
      <rPr>
        <sz val="11"/>
        <rFont val="Times New Roman"/>
        <family val="1"/>
      </rPr>
      <t xml:space="preserve">
       1.</t>
    </r>
    <r>
      <rPr>
        <sz val="11"/>
        <rFont val="方正仿宋_GBK"/>
        <family val="4"/>
      </rPr>
      <t>未组织笔试的：总成绩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综合面试成绩。组织笔试的：总成绩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《职业能力倾向测验》成绩</t>
    </r>
    <r>
      <rPr>
        <sz val="11"/>
        <rFont val="Times New Roman"/>
        <family val="1"/>
      </rPr>
      <t>×2÷3×50% +</t>
    </r>
    <r>
      <rPr>
        <sz val="11"/>
        <rFont val="方正仿宋_GBK"/>
        <family val="4"/>
      </rPr>
      <t>综合面试成绩</t>
    </r>
    <r>
      <rPr>
        <sz val="11"/>
        <rFont val="Times New Roman"/>
        <family val="1"/>
      </rPr>
      <t>×50%</t>
    </r>
    <r>
      <rPr>
        <sz val="11"/>
        <rFont val="方正仿宋_GBK"/>
        <family val="4"/>
      </rPr>
      <t>。总成绩采取百分制计算，四舍五入后精确到小数点后两位数；</t>
    </r>
    <r>
      <rPr>
        <sz val="11"/>
        <rFont val="Times New Roman"/>
        <family val="1"/>
      </rPr>
      <t xml:space="preserve">
       2.</t>
    </r>
    <r>
      <rPr>
        <sz val="11"/>
        <rFont val="方正仿宋_GBK"/>
        <family val="4"/>
      </rPr>
      <t>面试当天，若原确定进入面试的部分人员主动放弃，导致竞争比例达不到</t>
    </r>
    <r>
      <rPr>
        <sz val="11"/>
        <rFont val="Times New Roman"/>
        <family val="1"/>
      </rPr>
      <t>2:1</t>
    </r>
    <r>
      <rPr>
        <sz val="11"/>
        <rFont val="方正仿宋_GBK"/>
        <family val="4"/>
      </rPr>
      <t>的，经招聘方根据考生考试考核成绩等情况研究同意，可放宽开考比例。凡在进入面试任一环节中属放宽开考比例的面试人员，其面试成绩不得低于</t>
    </r>
    <r>
      <rPr>
        <sz val="11"/>
        <rFont val="Times New Roman"/>
        <family val="1"/>
      </rPr>
      <t>65</t>
    </r>
    <r>
      <rPr>
        <sz val="11"/>
        <rFont val="方正仿宋_GBK"/>
        <family val="4"/>
      </rPr>
      <t>分，方可进入后续环节；</t>
    </r>
    <r>
      <rPr>
        <sz val="11"/>
        <rFont val="Times New Roman"/>
        <family val="1"/>
      </rPr>
      <t xml:space="preserve">
       3.</t>
    </r>
    <r>
      <rPr>
        <sz val="11"/>
        <rFont val="方正仿宋_GBK"/>
        <family val="4"/>
      </rPr>
      <t>体检人选按照拟招聘岗位名额，根据考生考试考核总成绩从高到低</t>
    </r>
    <r>
      <rPr>
        <sz val="11"/>
        <rFont val="Times New Roman"/>
        <family val="1"/>
      </rPr>
      <t>1:1</t>
    </r>
    <r>
      <rPr>
        <sz val="11"/>
        <rFont val="方正仿宋_GBK"/>
        <family val="4"/>
      </rPr>
      <t>等额确定。当总成绩相同时，考生属退役军人的优先确定为体检人选，对其他考生依次按综合面试成绩、《职业能力倾向测验》笔试成绩高者优先；若以上要素均完全一致，则组织加试，以加试成绩高者优先。</t>
    </r>
  </si>
  <si>
    <t>重庆市大渡口区基层医疗卫生事业单位2023年下半年公开招聘紧缺人才
笔试、面试和总成绩公布表（第二组）</t>
  </si>
  <si>
    <t>重庆市大渡口区茄子溪街道社区卫生服务中心</t>
  </si>
  <si>
    <t>全科医生</t>
  </si>
  <si>
    <t>张宏</t>
  </si>
  <si>
    <t>张佳丽</t>
  </si>
  <si>
    <t>杨千千</t>
  </si>
  <si>
    <t>重庆市大渡口区跳磴镇卫生院</t>
  </si>
  <si>
    <t>外科医生</t>
  </si>
  <si>
    <t>况杰</t>
  </si>
  <si>
    <t>夏宇</t>
  </si>
  <si>
    <t>黄义</t>
  </si>
  <si>
    <t>公卫科医生</t>
  </si>
  <si>
    <t>程雪娅</t>
  </si>
  <si>
    <t>程思忆</t>
  </si>
  <si>
    <t>康复科医生</t>
  </si>
  <si>
    <t>刘婷婷</t>
  </si>
  <si>
    <t>叶稀</t>
  </si>
  <si>
    <t>中医医师</t>
  </si>
  <si>
    <t>曾令莲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</si>
</sst>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name val="方正仿宋_GBK"/>
      <family val="4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6"/>
      <color theme="1"/>
      <name val="方正小标宋_GBK"/>
      <family val="4"/>
    </font>
    <font>
      <sz val="11"/>
      <color rgb="FF000000"/>
      <name val="方正黑体_GBK"/>
      <family val="4"/>
    </font>
    <font>
      <sz val="12"/>
      <color theme="1"/>
      <name val="方正仿宋_GBK"/>
      <family val="4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176" fontId="53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57" fillId="0" borderId="12" xfId="0" applyNumberFormat="1" applyFont="1" applyFill="1" applyBorder="1" applyAlignment="1">
      <alignment horizontal="center" vertical="center"/>
    </xf>
    <xf numFmtId="178" fontId="57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8" fontId="58" fillId="0" borderId="12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57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7 2" xfId="64"/>
    <cellStyle name="常规 2 2" xfId="65"/>
    <cellStyle name="常规 2" xfId="66"/>
    <cellStyle name="常规 2 4" xfId="67"/>
    <cellStyle name="常规 3" xfId="68"/>
    <cellStyle name="常规 4" xfId="69"/>
    <cellStyle name="常规 5" xfId="70"/>
    <cellStyle name="常规 7" xfId="7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K12" sqref="K12"/>
    </sheetView>
  </sheetViews>
  <sheetFormatPr defaultColWidth="8.8515625" defaultRowHeight="15"/>
  <cols>
    <col min="1" max="1" width="37.28125" style="5" customWidth="1"/>
    <col min="2" max="2" width="21.140625" style="5" customWidth="1"/>
    <col min="3" max="3" width="13.140625" style="5" customWidth="1"/>
    <col min="4" max="4" width="14.421875" style="6" customWidth="1"/>
    <col min="5" max="5" width="13.28125" style="6" customWidth="1"/>
    <col min="6" max="6" width="14.7109375" style="6" customWidth="1"/>
    <col min="7" max="7" width="12.7109375" style="6" customWidth="1"/>
    <col min="8" max="8" width="11.8515625" style="7" customWidth="1"/>
    <col min="9" max="9" width="11.7109375" style="7" customWidth="1"/>
    <col min="10" max="16384" width="8.8515625" style="1" customWidth="1"/>
  </cols>
  <sheetData>
    <row r="1" spans="1:9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4.75" customHeight="1">
      <c r="A3" s="10" t="s">
        <v>2</v>
      </c>
      <c r="B3" s="11" t="s">
        <v>3</v>
      </c>
      <c r="C3" s="12" t="s">
        <v>4</v>
      </c>
      <c r="D3" s="13" t="s">
        <v>5</v>
      </c>
      <c r="E3" s="13"/>
      <c r="F3" s="13" t="s">
        <v>6</v>
      </c>
      <c r="G3" s="13"/>
      <c r="H3" s="14" t="s">
        <v>7</v>
      </c>
      <c r="I3" s="30" t="s">
        <v>8</v>
      </c>
    </row>
    <row r="4" spans="1:9" s="3" customFormat="1" ht="39.75" customHeight="1">
      <c r="A4" s="15"/>
      <c r="B4" s="11"/>
      <c r="C4" s="12"/>
      <c r="D4" s="16" t="s">
        <v>9</v>
      </c>
      <c r="E4" s="16" t="s">
        <v>10</v>
      </c>
      <c r="F4" s="16" t="s">
        <v>11</v>
      </c>
      <c r="G4" s="16" t="s">
        <v>12</v>
      </c>
      <c r="H4" s="14"/>
      <c r="I4" s="14"/>
    </row>
    <row r="5" spans="1:9" s="3" customFormat="1" ht="31.5" customHeight="1">
      <c r="A5" s="17" t="s">
        <v>13</v>
      </c>
      <c r="B5" s="17" t="s">
        <v>14</v>
      </c>
      <c r="C5" s="18" t="s">
        <v>15</v>
      </c>
      <c r="D5" s="31"/>
      <c r="E5" s="31"/>
      <c r="F5" s="20">
        <v>62</v>
      </c>
      <c r="G5" s="21">
        <f>F5</f>
        <v>62</v>
      </c>
      <c r="H5" s="21">
        <f>G5</f>
        <v>62</v>
      </c>
      <c r="I5" s="14">
        <v>1</v>
      </c>
    </row>
    <row r="6" spans="1:9" s="3" customFormat="1" ht="31.5" customHeight="1">
      <c r="A6" s="17"/>
      <c r="B6" s="17" t="s">
        <v>16</v>
      </c>
      <c r="C6" s="18" t="s">
        <v>17</v>
      </c>
      <c r="D6" s="32">
        <v>96</v>
      </c>
      <c r="E6" s="20">
        <f>D6*2/3*50%</f>
        <v>32</v>
      </c>
      <c r="F6" s="20">
        <v>77.2</v>
      </c>
      <c r="G6" s="21">
        <f>F6*50%</f>
        <v>38.6</v>
      </c>
      <c r="H6" s="21">
        <f>G6+E6</f>
        <v>70.6</v>
      </c>
      <c r="I6" s="14">
        <f>RANK(H6,$H$6:$H$8,0)</f>
        <v>1</v>
      </c>
    </row>
    <row r="7" spans="1:9" s="3" customFormat="1" ht="30" customHeight="1">
      <c r="A7" s="17"/>
      <c r="B7" s="17"/>
      <c r="C7" s="18" t="s">
        <v>18</v>
      </c>
      <c r="D7" s="32">
        <v>94.5</v>
      </c>
      <c r="E7" s="20">
        <f>D7*2/3*50%</f>
        <v>31.5</v>
      </c>
      <c r="F7" s="20">
        <v>72.8</v>
      </c>
      <c r="G7" s="21">
        <f>F7*50%</f>
        <v>36.4</v>
      </c>
      <c r="H7" s="21">
        <f>G7+E7</f>
        <v>67.9</v>
      </c>
      <c r="I7" s="14">
        <f>RANK(H7,$H$6:$H$8,0)</f>
        <v>3</v>
      </c>
    </row>
    <row r="8" spans="1:9" s="3" customFormat="1" ht="31.5" customHeight="1">
      <c r="A8" s="17"/>
      <c r="B8" s="17"/>
      <c r="C8" s="18" t="s">
        <v>19</v>
      </c>
      <c r="D8" s="32">
        <v>94.5</v>
      </c>
      <c r="E8" s="20">
        <f aca="true" t="shared" si="0" ref="E8:E13">D8*2/3*50%</f>
        <v>31.5</v>
      </c>
      <c r="F8" s="20">
        <v>75.2</v>
      </c>
      <c r="G8" s="21">
        <f aca="true" t="shared" si="1" ref="G8:G13">F8*50%</f>
        <v>37.6</v>
      </c>
      <c r="H8" s="21">
        <f aca="true" t="shared" si="2" ref="H8:H13">G8+E8</f>
        <v>69.1</v>
      </c>
      <c r="I8" s="14">
        <f>RANK(H8,$H$6:$H$8,0)</f>
        <v>2</v>
      </c>
    </row>
    <row r="9" spans="1:9" s="3" customFormat="1" ht="31.5" customHeight="1">
      <c r="A9" s="17" t="s">
        <v>20</v>
      </c>
      <c r="B9" s="17" t="s">
        <v>14</v>
      </c>
      <c r="C9" s="18" t="s">
        <v>21</v>
      </c>
      <c r="D9" s="33">
        <v>100.5</v>
      </c>
      <c r="E9" s="20">
        <f t="shared" si="0"/>
        <v>33.5</v>
      </c>
      <c r="F9" s="20">
        <v>78.2</v>
      </c>
      <c r="G9" s="21">
        <f t="shared" si="1"/>
        <v>39.1</v>
      </c>
      <c r="H9" s="21">
        <f t="shared" si="2"/>
        <v>72.6</v>
      </c>
      <c r="I9" s="14">
        <f aca="true" t="shared" si="3" ref="I9:I13">RANK(H9,$H$9:$H$11,0)</f>
        <v>1</v>
      </c>
    </row>
    <row r="10" spans="1:9" s="3" customFormat="1" ht="31.5" customHeight="1">
      <c r="A10" s="17"/>
      <c r="B10" s="17"/>
      <c r="C10" s="18" t="s">
        <v>22</v>
      </c>
      <c r="D10" s="33">
        <v>94.5</v>
      </c>
      <c r="E10" s="20">
        <f t="shared" si="0"/>
        <v>31.5</v>
      </c>
      <c r="F10" s="20">
        <v>67.2</v>
      </c>
      <c r="G10" s="21">
        <f t="shared" si="1"/>
        <v>33.6</v>
      </c>
      <c r="H10" s="21">
        <f t="shared" si="2"/>
        <v>65.1</v>
      </c>
      <c r="I10" s="14">
        <f t="shared" si="3"/>
        <v>2</v>
      </c>
    </row>
    <row r="11" spans="1:9" s="3" customFormat="1" ht="31.5" customHeight="1">
      <c r="A11" s="17"/>
      <c r="B11" s="17"/>
      <c r="C11" s="18" t="s">
        <v>23</v>
      </c>
      <c r="D11" s="33">
        <v>84</v>
      </c>
      <c r="E11" s="20">
        <f t="shared" si="0"/>
        <v>28</v>
      </c>
      <c r="F11" s="24" t="s">
        <v>24</v>
      </c>
      <c r="G11" s="24" t="s">
        <v>24</v>
      </c>
      <c r="H11" s="21">
        <v>28</v>
      </c>
      <c r="I11" s="14">
        <f>RANK(H11,$H$9:$H$11,0)</f>
        <v>3</v>
      </c>
    </row>
    <row r="12" spans="1:9" s="3" customFormat="1" ht="31.5" customHeight="1">
      <c r="A12" s="17"/>
      <c r="B12" s="17" t="s">
        <v>25</v>
      </c>
      <c r="C12" s="18" t="s">
        <v>26</v>
      </c>
      <c r="D12" s="31"/>
      <c r="E12" s="31"/>
      <c r="F12" s="20">
        <v>72.2</v>
      </c>
      <c r="G12" s="34">
        <f>F12</f>
        <v>72.2</v>
      </c>
      <c r="H12" s="21">
        <f>G12</f>
        <v>72.2</v>
      </c>
      <c r="I12" s="14">
        <v>1</v>
      </c>
    </row>
    <row r="13" spans="1:9" s="3" customFormat="1" ht="31.5" customHeight="1">
      <c r="A13" s="17" t="s">
        <v>27</v>
      </c>
      <c r="B13" s="17" t="s">
        <v>28</v>
      </c>
      <c r="C13" s="18" t="s">
        <v>29</v>
      </c>
      <c r="D13" s="33">
        <v>99</v>
      </c>
      <c r="E13" s="20">
        <f>D13*2/3*50%</f>
        <v>33</v>
      </c>
      <c r="F13" s="20">
        <v>68.2</v>
      </c>
      <c r="G13" s="21">
        <f>F13*50%</f>
        <v>34.1</v>
      </c>
      <c r="H13" s="21">
        <f>G13+E13</f>
        <v>67.1</v>
      </c>
      <c r="I13" s="14">
        <f>RANK(H13,$H$13:$H$15,0)</f>
        <v>1</v>
      </c>
    </row>
    <row r="14" spans="1:9" s="3" customFormat="1" ht="30" customHeight="1">
      <c r="A14" s="17"/>
      <c r="B14" s="17"/>
      <c r="C14" s="18" t="s">
        <v>30</v>
      </c>
      <c r="D14" s="33">
        <v>96</v>
      </c>
      <c r="E14" s="20">
        <f>D14*2/3*50%</f>
        <v>32</v>
      </c>
      <c r="F14" s="20">
        <v>69</v>
      </c>
      <c r="G14" s="21">
        <f>F14*50%</f>
        <v>34.5</v>
      </c>
      <c r="H14" s="21">
        <f>G14+E14</f>
        <v>66.5</v>
      </c>
      <c r="I14" s="14">
        <f>RANK(H14,$H$13:$H$15,0)</f>
        <v>2</v>
      </c>
    </row>
    <row r="15" spans="1:9" s="3" customFormat="1" ht="30" customHeight="1">
      <c r="A15" s="17"/>
      <c r="B15" s="17"/>
      <c r="C15" s="18" t="s">
        <v>31</v>
      </c>
      <c r="D15" s="33">
        <v>93</v>
      </c>
      <c r="E15" s="20">
        <f>D15*2/3*50%</f>
        <v>31</v>
      </c>
      <c r="F15" s="20">
        <v>66.6</v>
      </c>
      <c r="G15" s="21">
        <f>F15*50%</f>
        <v>33.3</v>
      </c>
      <c r="H15" s="21">
        <f>G15+E15</f>
        <v>64.3</v>
      </c>
      <c r="I15" s="14">
        <f>RANK(H15,$H$13:$H$15,0)</f>
        <v>3</v>
      </c>
    </row>
    <row r="16" spans="1:9" s="4" customFormat="1" ht="130.5" customHeight="1">
      <c r="A16" s="28" t="s">
        <v>32</v>
      </c>
      <c r="B16" s="29"/>
      <c r="C16" s="29"/>
      <c r="D16" s="29"/>
      <c r="E16" s="29"/>
      <c r="F16" s="29"/>
      <c r="G16" s="29"/>
      <c r="H16" s="29"/>
      <c r="I16" s="29"/>
    </row>
  </sheetData>
  <sheetProtection/>
  <mergeCells count="16">
    <mergeCell ref="A1:I1"/>
    <mergeCell ref="A2:I2"/>
    <mergeCell ref="D3:E3"/>
    <mergeCell ref="F3:G3"/>
    <mergeCell ref="A16:I16"/>
    <mergeCell ref="A3:A4"/>
    <mergeCell ref="A5:A8"/>
    <mergeCell ref="A9:A12"/>
    <mergeCell ref="A13:A15"/>
    <mergeCell ref="B3:B4"/>
    <mergeCell ref="B6:B8"/>
    <mergeCell ref="B9:B11"/>
    <mergeCell ref="B13:B15"/>
    <mergeCell ref="C3:C4"/>
    <mergeCell ref="H3:H4"/>
    <mergeCell ref="I3:I4"/>
  </mergeCells>
  <conditionalFormatting sqref="D5:E5">
    <cfRule type="expression" priority="1" dxfId="0" stopIfTrue="1">
      <formula>AND(COUNTIF($D$5:$E$5,D5)&gt;1,NOT(ISBLANK(D5)))</formula>
    </cfRule>
  </conditionalFormatting>
  <conditionalFormatting sqref="D6:D7 D12:E12">
    <cfRule type="expression" priority="2" dxfId="0" stopIfTrue="1">
      <formula>AND(COUNTIF($D$6:$D$7,D6)+COUNTIF($D$12:$E$12,D6)&gt;1,NOT(ISBLANK(D6)))</formula>
    </cfRule>
  </conditionalFormatting>
  <printOptions horizontalCentered="1"/>
  <pageMargins left="0.15694444444444444" right="0.03888888888888889" top="0.275" bottom="0.3145833333333333" header="0.03888888888888889" footer="0.03888888888888889"/>
  <pageSetup horizontalDpi="600" verticalDpi="600" orientation="landscape" paperSize="9" scale="85"/>
  <headerFooter>
    <evenFooter>&amp;L-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M10" sqref="M10"/>
    </sheetView>
  </sheetViews>
  <sheetFormatPr defaultColWidth="8.8515625" defaultRowHeight="15"/>
  <cols>
    <col min="1" max="1" width="37.28125" style="5" customWidth="1"/>
    <col min="2" max="2" width="21.140625" style="5" customWidth="1"/>
    <col min="3" max="3" width="13.140625" style="5" customWidth="1"/>
    <col min="4" max="4" width="14.421875" style="6" customWidth="1"/>
    <col min="5" max="5" width="13.28125" style="6" customWidth="1"/>
    <col min="6" max="6" width="14.7109375" style="6" customWidth="1"/>
    <col min="7" max="7" width="12.7109375" style="6" customWidth="1"/>
    <col min="8" max="8" width="11.8515625" style="7" customWidth="1"/>
    <col min="9" max="9" width="11.7109375" style="7" customWidth="1"/>
    <col min="10" max="16384" width="8.8515625" style="1" customWidth="1"/>
  </cols>
  <sheetData>
    <row r="1" spans="1:9" s="1" customFormat="1" ht="54" customHeight="1">
      <c r="A1" s="8" t="s">
        <v>33</v>
      </c>
      <c r="B1" s="8"/>
      <c r="C1" s="8"/>
      <c r="D1" s="8"/>
      <c r="E1" s="8"/>
      <c r="F1" s="8"/>
      <c r="G1" s="8"/>
      <c r="H1" s="8"/>
      <c r="I1" s="8"/>
    </row>
    <row r="2" spans="1:9" s="2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4.75" customHeight="1">
      <c r="A3" s="10" t="s">
        <v>2</v>
      </c>
      <c r="B3" s="11" t="s">
        <v>3</v>
      </c>
      <c r="C3" s="12" t="s">
        <v>4</v>
      </c>
      <c r="D3" s="13" t="s">
        <v>5</v>
      </c>
      <c r="E3" s="13"/>
      <c r="F3" s="13" t="s">
        <v>6</v>
      </c>
      <c r="G3" s="13"/>
      <c r="H3" s="14" t="s">
        <v>7</v>
      </c>
      <c r="I3" s="30" t="s">
        <v>8</v>
      </c>
    </row>
    <row r="4" spans="1:9" s="3" customFormat="1" ht="39.75" customHeight="1">
      <c r="A4" s="15"/>
      <c r="B4" s="11"/>
      <c r="C4" s="12"/>
      <c r="D4" s="16" t="s">
        <v>9</v>
      </c>
      <c r="E4" s="16" t="s">
        <v>10</v>
      </c>
      <c r="F4" s="16" t="s">
        <v>11</v>
      </c>
      <c r="G4" s="16" t="s">
        <v>12</v>
      </c>
      <c r="H4" s="14"/>
      <c r="I4" s="14"/>
    </row>
    <row r="5" spans="1:9" s="3" customFormat="1" ht="31.5" customHeight="1">
      <c r="A5" s="17" t="s">
        <v>34</v>
      </c>
      <c r="B5" s="17" t="s">
        <v>35</v>
      </c>
      <c r="C5" s="18" t="s">
        <v>36</v>
      </c>
      <c r="D5" s="19">
        <v>90</v>
      </c>
      <c r="E5" s="20">
        <f>D5*2/3*50%</f>
        <v>30</v>
      </c>
      <c r="F5" s="20">
        <v>77.2</v>
      </c>
      <c r="G5" s="21">
        <f>F5*50%</f>
        <v>38.6</v>
      </c>
      <c r="H5" s="21">
        <f>G5+E5</f>
        <v>68.6</v>
      </c>
      <c r="I5" s="14">
        <f>RANK(H5,$H$5:$H$7,0)</f>
        <v>1</v>
      </c>
    </row>
    <row r="6" spans="1:9" s="3" customFormat="1" ht="31.5" customHeight="1">
      <c r="A6" s="22"/>
      <c r="B6" s="22"/>
      <c r="C6" s="18" t="s">
        <v>37</v>
      </c>
      <c r="D6" s="19">
        <v>87</v>
      </c>
      <c r="E6" s="20">
        <f aca="true" t="shared" si="0" ref="E6:E15">D6*2/3*50%</f>
        <v>29</v>
      </c>
      <c r="F6" s="20">
        <v>65.2</v>
      </c>
      <c r="G6" s="21">
        <f aca="true" t="shared" si="1" ref="G6:G15">F6*50%</f>
        <v>32.6</v>
      </c>
      <c r="H6" s="21">
        <f aca="true" t="shared" si="2" ref="H6:H15">G6+E6</f>
        <v>61.6</v>
      </c>
      <c r="I6" s="14">
        <f>RANK(H6,$H$5:$H$7,0)</f>
        <v>3</v>
      </c>
    </row>
    <row r="7" spans="1:9" s="3" customFormat="1" ht="30" customHeight="1">
      <c r="A7" s="22"/>
      <c r="B7" s="22"/>
      <c r="C7" s="18" t="s">
        <v>38</v>
      </c>
      <c r="D7" s="19">
        <v>84</v>
      </c>
      <c r="E7" s="20">
        <f t="shared" si="0"/>
        <v>28</v>
      </c>
      <c r="F7" s="20">
        <v>73.2</v>
      </c>
      <c r="G7" s="21">
        <f t="shared" si="1"/>
        <v>36.6</v>
      </c>
      <c r="H7" s="21">
        <f t="shared" si="2"/>
        <v>64.6</v>
      </c>
      <c r="I7" s="14">
        <f>RANK(H7,$H$5:$H$7,0)</f>
        <v>2</v>
      </c>
    </row>
    <row r="8" spans="1:9" s="3" customFormat="1" ht="31.5" customHeight="1">
      <c r="A8" s="23" t="s">
        <v>39</v>
      </c>
      <c r="B8" s="23" t="s">
        <v>40</v>
      </c>
      <c r="C8" s="18" t="s">
        <v>41</v>
      </c>
      <c r="D8" s="19">
        <v>99</v>
      </c>
      <c r="E8" s="20">
        <f t="shared" si="0"/>
        <v>33</v>
      </c>
      <c r="F8" s="24" t="s">
        <v>24</v>
      </c>
      <c r="G8" s="21" t="s">
        <v>24</v>
      </c>
      <c r="H8" s="21">
        <v>33</v>
      </c>
      <c r="I8" s="14">
        <v>3</v>
      </c>
    </row>
    <row r="9" spans="1:9" s="3" customFormat="1" ht="31.5" customHeight="1">
      <c r="A9" s="25"/>
      <c r="B9" s="25"/>
      <c r="C9" s="18" t="s">
        <v>42</v>
      </c>
      <c r="D9" s="19">
        <v>93</v>
      </c>
      <c r="E9" s="20">
        <f t="shared" si="0"/>
        <v>31</v>
      </c>
      <c r="F9" s="20">
        <v>74.4</v>
      </c>
      <c r="G9" s="21">
        <f t="shared" si="1"/>
        <v>37.2</v>
      </c>
      <c r="H9" s="21">
        <f t="shared" si="2"/>
        <v>68.2</v>
      </c>
      <c r="I9" s="14">
        <f>RANK(H9,$H$8:$H$10,0)</f>
        <v>1</v>
      </c>
    </row>
    <row r="10" spans="1:9" s="3" customFormat="1" ht="31.5" customHeight="1">
      <c r="A10" s="25"/>
      <c r="B10" s="26"/>
      <c r="C10" s="18" t="s">
        <v>43</v>
      </c>
      <c r="D10" s="19">
        <v>88.5</v>
      </c>
      <c r="E10" s="20">
        <f t="shared" si="0"/>
        <v>29.5</v>
      </c>
      <c r="F10" s="20">
        <v>76.8</v>
      </c>
      <c r="G10" s="21">
        <f t="shared" si="1"/>
        <v>38.4</v>
      </c>
      <c r="H10" s="21">
        <f t="shared" si="2"/>
        <v>67.9</v>
      </c>
      <c r="I10" s="14">
        <f>RANK(H10,$H$8:$H$10,0)</f>
        <v>2</v>
      </c>
    </row>
    <row r="11" spans="1:9" s="3" customFormat="1" ht="31.5" customHeight="1">
      <c r="A11" s="25"/>
      <c r="B11" s="23" t="s">
        <v>44</v>
      </c>
      <c r="C11" s="18" t="s">
        <v>45</v>
      </c>
      <c r="D11" s="19">
        <v>94.5</v>
      </c>
      <c r="E11" s="20">
        <f t="shared" si="0"/>
        <v>31.5</v>
      </c>
      <c r="F11" s="20">
        <v>70</v>
      </c>
      <c r="G11" s="21">
        <f t="shared" si="1"/>
        <v>35</v>
      </c>
      <c r="H11" s="21">
        <f t="shared" si="2"/>
        <v>66.5</v>
      </c>
      <c r="I11" s="14">
        <f>RANK(H11,$H$11:$H$12,0)</f>
        <v>1</v>
      </c>
    </row>
    <row r="12" spans="1:9" s="3" customFormat="1" ht="31.5" customHeight="1">
      <c r="A12" s="25"/>
      <c r="B12" s="26"/>
      <c r="C12" s="18" t="s">
        <v>46</v>
      </c>
      <c r="D12" s="19">
        <v>78</v>
      </c>
      <c r="E12" s="20">
        <f t="shared" si="0"/>
        <v>26</v>
      </c>
      <c r="F12" s="20">
        <v>65.8</v>
      </c>
      <c r="G12" s="21">
        <f t="shared" si="1"/>
        <v>32.9</v>
      </c>
      <c r="H12" s="21">
        <f t="shared" si="2"/>
        <v>58.9</v>
      </c>
      <c r="I12" s="14">
        <f>RANK(H12,$H$11:$H$12,0)</f>
        <v>2</v>
      </c>
    </row>
    <row r="13" spans="1:9" s="3" customFormat="1" ht="31.5" customHeight="1">
      <c r="A13" s="25"/>
      <c r="B13" s="23" t="s">
        <v>47</v>
      </c>
      <c r="C13" s="18" t="s">
        <v>48</v>
      </c>
      <c r="D13" s="19">
        <v>78</v>
      </c>
      <c r="E13" s="20">
        <f t="shared" si="0"/>
        <v>26</v>
      </c>
      <c r="F13" s="20">
        <v>66.2</v>
      </c>
      <c r="G13" s="21">
        <f t="shared" si="1"/>
        <v>33.1</v>
      </c>
      <c r="H13" s="21">
        <f t="shared" si="2"/>
        <v>59.1</v>
      </c>
      <c r="I13" s="14">
        <f>RANK(H13,$H$13:$H$14,0)</f>
        <v>2</v>
      </c>
    </row>
    <row r="14" spans="1:9" s="3" customFormat="1" ht="30" customHeight="1">
      <c r="A14" s="26"/>
      <c r="B14" s="26"/>
      <c r="C14" s="27" t="s">
        <v>49</v>
      </c>
      <c r="D14" s="19">
        <v>78</v>
      </c>
      <c r="E14" s="20">
        <f t="shared" si="0"/>
        <v>26</v>
      </c>
      <c r="F14" s="20">
        <v>75.8</v>
      </c>
      <c r="G14" s="21">
        <f t="shared" si="1"/>
        <v>37.9</v>
      </c>
      <c r="H14" s="21">
        <f t="shared" si="2"/>
        <v>63.9</v>
      </c>
      <c r="I14" s="14">
        <f>RANK(H14,$H$13:$H$14,0)</f>
        <v>1</v>
      </c>
    </row>
    <row r="15" spans="1:9" s="3" customFormat="1" ht="34.5" customHeight="1">
      <c r="A15" s="17" t="s">
        <v>27</v>
      </c>
      <c r="B15" s="17" t="s">
        <v>50</v>
      </c>
      <c r="C15" s="27" t="s">
        <v>51</v>
      </c>
      <c r="D15" s="19">
        <v>97.5</v>
      </c>
      <c r="E15" s="20">
        <f t="shared" si="0"/>
        <v>32.5</v>
      </c>
      <c r="F15" s="20">
        <v>68.2</v>
      </c>
      <c r="G15" s="21">
        <f t="shared" si="1"/>
        <v>34.1</v>
      </c>
      <c r="H15" s="21">
        <f t="shared" si="2"/>
        <v>66.6</v>
      </c>
      <c r="I15" s="14">
        <v>1</v>
      </c>
    </row>
    <row r="16" spans="1:9" s="4" customFormat="1" ht="130.5" customHeight="1">
      <c r="A16" s="28" t="s">
        <v>32</v>
      </c>
      <c r="B16" s="29"/>
      <c r="C16" s="29"/>
      <c r="D16" s="29"/>
      <c r="E16" s="29"/>
      <c r="F16" s="29"/>
      <c r="G16" s="29"/>
      <c r="H16" s="29"/>
      <c r="I16" s="29"/>
    </row>
  </sheetData>
  <sheetProtection/>
  <mergeCells count="16">
    <mergeCell ref="A1:I1"/>
    <mergeCell ref="A2:I2"/>
    <mergeCell ref="D3:E3"/>
    <mergeCell ref="F3:G3"/>
    <mergeCell ref="A16:I16"/>
    <mergeCell ref="A3:A4"/>
    <mergeCell ref="A5:A7"/>
    <mergeCell ref="A8:A14"/>
    <mergeCell ref="B3:B4"/>
    <mergeCell ref="B5:B7"/>
    <mergeCell ref="B8:B10"/>
    <mergeCell ref="B11:B12"/>
    <mergeCell ref="B13:B14"/>
    <mergeCell ref="C3:C4"/>
    <mergeCell ref="H3:H4"/>
    <mergeCell ref="I3:I4"/>
  </mergeCells>
  <conditionalFormatting sqref="D6:D7">
    <cfRule type="expression" priority="2" dxfId="0" stopIfTrue="1">
      <formula>AND(COUNTIF($D$6:$D$7,D6)&gt;1,NOT(ISBLANK(D6)))</formula>
    </cfRule>
  </conditionalFormatting>
  <printOptions/>
  <pageMargins left="0.75" right="0.75" top="0.07847222222222222" bottom="0.39305555555555555" header="0.15694444444444444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syk</cp:lastModifiedBy>
  <cp:lastPrinted>2020-12-07T11:00:18Z</cp:lastPrinted>
  <dcterms:created xsi:type="dcterms:W3CDTF">2015-12-21T02:17:33Z</dcterms:created>
  <dcterms:modified xsi:type="dcterms:W3CDTF">2024-01-20T04:19:17Z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0A37DD706F314749A25144004C856069_13</vt:lpwstr>
  </property>
</Properties>
</file>