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<sst xmlns="http://schemas.openxmlformats.org/spreadsheetml/2006/main" count="6" uniqueCount="6">
  <si>
    <t>湄潭县公安局2023年下半年公开招聘合同制警务辅助人员进入体检人员名单</t>
  </si>
  <si>
    <t>序号</t>
  </si>
  <si>
    <t>岗位代码</t>
  </si>
  <si>
    <t>准考证号</t>
  </si>
  <si>
    <t>性别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</si>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</sst>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b/>
      <sz val="18"/>
      <name val="Calibri Light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24"/>
  <sheetViews>
    <sheetView tabSelected="1" zoomScaleSheetLayoutView="100" workbookViewId="0" topLeftCell="A1">
      <selection activeCell="L14" sqref="L14"/>
    </sheetView>
  </sheetViews>
  <sheetFormatPr defaultColWidth="9.50390625" defaultRowHeight="19.5" customHeight="1"/>
  <cols>
    <col min="1" max="1" width="17.50390625" style="4" customWidth="1"/>
    <col min="2" max="2" width="19.50390625" style="1" customWidth="1"/>
    <col min="3" max="3" width="20.50390625" style="4" customWidth="1"/>
    <col min="4" max="4" width="22.00390625" style="1" customWidth="1"/>
    <col min="5" max="5" width="17.75390625" style="5" customWidth="1"/>
    <col min="6" max="199" width="9.50390625" style="1" customWidth="1"/>
    <col min="200" max="200" width="9.50390625" style="6" customWidth="1"/>
    <col min="201" max="16384" width="9.50390625" style="1" customWidth="1"/>
  </cols>
  <sheetData>
    <row r="1" spans="1:5" s="1" customFormat="1" ht="45" customHeight="1">
      <c r="A1" s="7" t="s">
        <v>0</v>
      </c>
      <c r="B1" s="7"/>
      <c r="C1" s="7"/>
      <c r="D1" s="7"/>
      <c r="E1" s="8"/>
    </row>
    <row r="2" spans="1:5" s="1" customFormat="1" ht="27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</row>
    <row r="3" spans="1:5" s="2" customFormat="1" ht="27" customHeight="1">
      <c r="A3" s="9"/>
      <c r="B3" s="9"/>
      <c r="C3" s="10"/>
      <c r="D3" s="9"/>
      <c r="E3" s="10"/>
    </row>
    <row r="4" spans="1:5" s="2" customFormat="1" ht="27" customHeight="1">
      <c r="A4" s="11">
        <v>1</v>
      </c>
      <c r="B4" s="11" t="str">
        <f aca="true" t="shared" si="0" ref="B4:B11">"01"</f>
        <v>01</v>
      </c>
      <c r="C4" s="11" t="str">
        <f>"23010227"</f>
        <v>23010227</v>
      </c>
      <c r="D4" s="11" t="str">
        <f aca="true" t="shared" si="1" ref="D4:D10">"女"</f>
        <v>女</v>
      </c>
      <c r="E4" s="12"/>
    </row>
    <row r="5" spans="1:5" s="2" customFormat="1" ht="27" customHeight="1">
      <c r="A5" s="11">
        <v>2</v>
      </c>
      <c r="B5" s="11" t="str">
        <f t="shared" si="0"/>
        <v>01</v>
      </c>
      <c r="C5" s="11" t="str">
        <f>"23010228"</f>
        <v>23010228</v>
      </c>
      <c r="D5" s="11" t="str">
        <f t="shared" si="1"/>
        <v>女</v>
      </c>
      <c r="E5" s="12"/>
    </row>
    <row r="6" spans="1:5" s="2" customFormat="1" ht="27" customHeight="1">
      <c r="A6" s="11">
        <v>3</v>
      </c>
      <c r="B6" s="11" t="str">
        <f t="shared" si="0"/>
        <v>01</v>
      </c>
      <c r="C6" s="11" t="str">
        <f>"23010131"</f>
        <v>23010131</v>
      </c>
      <c r="D6" s="11" t="str">
        <f t="shared" si="1"/>
        <v>女</v>
      </c>
      <c r="E6" s="12"/>
    </row>
    <row r="7" spans="1:5" s="2" customFormat="1" ht="27" customHeight="1">
      <c r="A7" s="11">
        <v>4</v>
      </c>
      <c r="B7" s="11" t="str">
        <f t="shared" si="0"/>
        <v>01</v>
      </c>
      <c r="C7" s="11" t="str">
        <f>"23010408"</f>
        <v>23010408</v>
      </c>
      <c r="D7" s="11" t="str">
        <f t="shared" si="1"/>
        <v>女</v>
      </c>
      <c r="E7" s="12"/>
    </row>
    <row r="8" spans="1:5" s="2" customFormat="1" ht="27" customHeight="1">
      <c r="A8" s="11">
        <v>5</v>
      </c>
      <c r="B8" s="11" t="str">
        <f t="shared" si="0"/>
        <v>01</v>
      </c>
      <c r="C8" s="11" t="str">
        <f>"23010219"</f>
        <v>23010219</v>
      </c>
      <c r="D8" s="11" t="str">
        <f t="shared" si="1"/>
        <v>女</v>
      </c>
      <c r="E8" s="12"/>
    </row>
    <row r="9" spans="1:5" s="2" customFormat="1" ht="27" customHeight="1">
      <c r="A9" s="11">
        <v>6</v>
      </c>
      <c r="B9" s="11" t="str">
        <f t="shared" si="0"/>
        <v>01</v>
      </c>
      <c r="C9" s="11" t="str">
        <f>"23010311"</f>
        <v>23010311</v>
      </c>
      <c r="D9" s="11" t="str">
        <f t="shared" si="1"/>
        <v>女</v>
      </c>
      <c r="E9" s="12"/>
    </row>
    <row r="10" spans="1:5" s="2" customFormat="1" ht="27" customHeight="1">
      <c r="A10" s="11">
        <v>7</v>
      </c>
      <c r="B10" s="11" t="str">
        <f t="shared" si="0"/>
        <v>01</v>
      </c>
      <c r="C10" s="11" t="str">
        <f>"23010403"</f>
        <v>23010403</v>
      </c>
      <c r="D10" s="11" t="str">
        <f t="shared" si="1"/>
        <v>女</v>
      </c>
      <c r="E10" s="12"/>
    </row>
    <row r="11" spans="1:5" s="2" customFormat="1" ht="27" customHeight="1">
      <c r="A11" s="11">
        <v>8</v>
      </c>
      <c r="B11" s="11" t="str">
        <f t="shared" si="0"/>
        <v>01</v>
      </c>
      <c r="C11" s="11" t="str">
        <f>"23010323"</f>
        <v>23010323</v>
      </c>
      <c r="D11" s="11" t="str">
        <f>"男"</f>
        <v>男</v>
      </c>
      <c r="E11" s="12"/>
    </row>
    <row r="12" spans="1:5" s="2" customFormat="1" ht="27" customHeight="1">
      <c r="A12" s="11">
        <v>9</v>
      </c>
      <c r="B12" s="11" t="str">
        <f aca="true" t="shared" si="2" ref="B12:B19">"02"</f>
        <v>02</v>
      </c>
      <c r="C12" s="11" t="str">
        <f>"23020409"</f>
        <v>23020409</v>
      </c>
      <c r="D12" s="11" t="str">
        <f aca="true" t="shared" si="3" ref="D12:D19">"女"</f>
        <v>女</v>
      </c>
      <c r="E12" s="12"/>
    </row>
    <row r="13" spans="1:5" s="2" customFormat="1" ht="27" customHeight="1">
      <c r="A13" s="11">
        <v>10</v>
      </c>
      <c r="B13" s="11" t="str">
        <f t="shared" si="2"/>
        <v>02</v>
      </c>
      <c r="C13" s="11" t="str">
        <f>"23020615"</f>
        <v>23020615</v>
      </c>
      <c r="D13" s="11" t="str">
        <f t="shared" si="3"/>
        <v>女</v>
      </c>
      <c r="E13" s="12"/>
    </row>
    <row r="14" spans="1:5" s="2" customFormat="1" ht="27" customHeight="1">
      <c r="A14" s="11">
        <v>11</v>
      </c>
      <c r="B14" s="11" t="str">
        <f t="shared" si="2"/>
        <v>02</v>
      </c>
      <c r="C14" s="11" t="str">
        <f>"23020422"</f>
        <v>23020422</v>
      </c>
      <c r="D14" s="11" t="str">
        <f t="shared" si="3"/>
        <v>女</v>
      </c>
      <c r="E14" s="12"/>
    </row>
    <row r="15" spans="1:5" s="2" customFormat="1" ht="27" customHeight="1">
      <c r="A15" s="11">
        <v>12</v>
      </c>
      <c r="B15" s="11" t="str">
        <f t="shared" si="2"/>
        <v>02</v>
      </c>
      <c r="C15" s="11" t="str">
        <f>"23020507"</f>
        <v>23020507</v>
      </c>
      <c r="D15" s="11" t="str">
        <f t="shared" si="3"/>
        <v>女</v>
      </c>
      <c r="E15" s="12"/>
    </row>
    <row r="16" spans="1:5" s="2" customFormat="1" ht="27" customHeight="1">
      <c r="A16" s="11">
        <v>13</v>
      </c>
      <c r="B16" s="11" t="str">
        <f t="shared" si="2"/>
        <v>02</v>
      </c>
      <c r="C16" s="11" t="str">
        <f>"23020532"</f>
        <v>23020532</v>
      </c>
      <c r="D16" s="11" t="str">
        <f t="shared" si="3"/>
        <v>女</v>
      </c>
      <c r="E16" s="12"/>
    </row>
    <row r="17" spans="1:5" s="2" customFormat="1" ht="27" customHeight="1">
      <c r="A17" s="11">
        <v>14</v>
      </c>
      <c r="B17" s="11" t="str">
        <f t="shared" si="2"/>
        <v>02</v>
      </c>
      <c r="C17" s="11" t="str">
        <f>"23020428"</f>
        <v>23020428</v>
      </c>
      <c r="D17" s="11" t="str">
        <f t="shared" si="3"/>
        <v>女</v>
      </c>
      <c r="E17" s="12"/>
    </row>
    <row r="18" spans="1:5" s="2" customFormat="1" ht="27" customHeight="1">
      <c r="A18" s="11">
        <v>15</v>
      </c>
      <c r="B18" s="11" t="str">
        <f t="shared" si="2"/>
        <v>02</v>
      </c>
      <c r="C18" s="11" t="str">
        <f>"23020509"</f>
        <v>23020509</v>
      </c>
      <c r="D18" s="11" t="str">
        <f t="shared" si="3"/>
        <v>女</v>
      </c>
      <c r="E18" s="12"/>
    </row>
    <row r="19" spans="1:205" s="3" customFormat="1" ht="27" customHeight="1">
      <c r="A19" s="11">
        <v>16</v>
      </c>
      <c r="B19" s="11" t="str">
        <f t="shared" si="2"/>
        <v>02</v>
      </c>
      <c r="C19" s="11" t="str">
        <f>"23020625"</f>
        <v>23020625</v>
      </c>
      <c r="D19" s="11" t="str">
        <f t="shared" si="3"/>
        <v>女</v>
      </c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4"/>
      <c r="GS19" s="13"/>
      <c r="GT19" s="13"/>
      <c r="GU19" s="13"/>
      <c r="GV19" s="13"/>
      <c r="GW19" s="13"/>
    </row>
    <row r="20" spans="1:5" s="2" customFormat="1" ht="27" customHeight="1">
      <c r="A20" s="11">
        <v>17</v>
      </c>
      <c r="B20" s="11" t="str">
        <f aca="true" t="shared" si="4" ref="B20:B27">"03"</f>
        <v>03</v>
      </c>
      <c r="C20" s="11" t="str">
        <f>"23030702"</f>
        <v>23030702</v>
      </c>
      <c r="D20" s="11" t="str">
        <f aca="true" t="shared" si="5" ref="D20:D29">"男"</f>
        <v>男</v>
      </c>
      <c r="E20" s="12"/>
    </row>
    <row r="21" spans="1:5" s="2" customFormat="1" ht="27" customHeight="1">
      <c r="A21" s="11">
        <v>18</v>
      </c>
      <c r="B21" s="11" t="str">
        <f t="shared" si="4"/>
        <v>03</v>
      </c>
      <c r="C21" s="11" t="str">
        <f>"23030819"</f>
        <v>23030819</v>
      </c>
      <c r="D21" s="11" t="str">
        <f t="shared" si="5"/>
        <v>男</v>
      </c>
      <c r="E21" s="12"/>
    </row>
    <row r="22" spans="1:5" s="2" customFormat="1" ht="27" customHeight="1">
      <c r="A22" s="11">
        <v>19</v>
      </c>
      <c r="B22" s="11" t="str">
        <f t="shared" si="4"/>
        <v>03</v>
      </c>
      <c r="C22" s="11" t="str">
        <f>"23030806"</f>
        <v>23030806</v>
      </c>
      <c r="D22" s="11" t="str">
        <f t="shared" si="5"/>
        <v>男</v>
      </c>
      <c r="E22" s="12"/>
    </row>
    <row r="23" spans="1:5" s="2" customFormat="1" ht="27" customHeight="1">
      <c r="A23" s="11">
        <v>20</v>
      </c>
      <c r="B23" s="11" t="str">
        <f t="shared" si="4"/>
        <v>03</v>
      </c>
      <c r="C23" s="11" t="str">
        <f>"23030735"</f>
        <v>23030735</v>
      </c>
      <c r="D23" s="11" t="str">
        <f t="shared" si="5"/>
        <v>男</v>
      </c>
      <c r="E23" s="12"/>
    </row>
    <row r="24" spans="1:5" s="2" customFormat="1" ht="27" customHeight="1">
      <c r="A24" s="11">
        <v>21</v>
      </c>
      <c r="B24" s="11" t="str">
        <f t="shared" si="4"/>
        <v>03</v>
      </c>
      <c r="C24" s="11" t="str">
        <f>"23030704"</f>
        <v>23030704</v>
      </c>
      <c r="D24" s="11" t="str">
        <f t="shared" si="5"/>
        <v>男</v>
      </c>
      <c r="E24" s="12"/>
    </row>
    <row r="25" spans="1:5" s="2" customFormat="1" ht="27" customHeight="1">
      <c r="A25" s="11">
        <v>22</v>
      </c>
      <c r="B25" s="11" t="str">
        <f t="shared" si="4"/>
        <v>03</v>
      </c>
      <c r="C25" s="11" t="str">
        <f>"23030732"</f>
        <v>23030732</v>
      </c>
      <c r="D25" s="11" t="str">
        <f t="shared" si="5"/>
        <v>男</v>
      </c>
      <c r="E25" s="12"/>
    </row>
    <row r="26" spans="1:5" s="2" customFormat="1" ht="27" customHeight="1">
      <c r="A26" s="11">
        <v>23</v>
      </c>
      <c r="B26" s="11" t="str">
        <f t="shared" si="4"/>
        <v>03</v>
      </c>
      <c r="C26" s="11" t="str">
        <f>"23030712"</f>
        <v>23030712</v>
      </c>
      <c r="D26" s="11" t="str">
        <f t="shared" si="5"/>
        <v>男</v>
      </c>
      <c r="E26" s="12"/>
    </row>
    <row r="27" spans="1:5" s="2" customFormat="1" ht="27" customHeight="1">
      <c r="A27" s="11">
        <v>24</v>
      </c>
      <c r="B27" s="11" t="str">
        <f t="shared" si="4"/>
        <v>03</v>
      </c>
      <c r="C27" s="11" t="str">
        <f>"23030823"</f>
        <v>23030823</v>
      </c>
      <c r="D27" s="11" t="str">
        <f t="shared" si="5"/>
        <v>男</v>
      </c>
      <c r="E27" s="12"/>
    </row>
    <row r="28" spans="1:5" s="2" customFormat="1" ht="27" customHeight="1">
      <c r="A28" s="11">
        <v>25</v>
      </c>
      <c r="B28" s="11" t="str">
        <f>"04"</f>
        <v>04</v>
      </c>
      <c r="C28" s="11" t="str">
        <f>"23040827"</f>
        <v>23040827</v>
      </c>
      <c r="D28" s="11" t="str">
        <f t="shared" si="5"/>
        <v>男</v>
      </c>
      <c r="E28" s="12"/>
    </row>
    <row r="29" spans="1:5" s="2" customFormat="1" ht="27" customHeight="1">
      <c r="A29" s="11">
        <v>26</v>
      </c>
      <c r="B29" s="11" t="str">
        <f>"04"</f>
        <v>04</v>
      </c>
      <c r="C29" s="11" t="str">
        <f>"23040832"</f>
        <v>23040832</v>
      </c>
      <c r="D29" s="11" t="str">
        <f t="shared" si="5"/>
        <v>男</v>
      </c>
      <c r="E29" s="12"/>
    </row>
    <row r="30" spans="1:5" s="2" customFormat="1" ht="27" customHeight="1">
      <c r="A30" s="11">
        <v>27</v>
      </c>
      <c r="B30" s="11" t="str">
        <f>"05"</f>
        <v>05</v>
      </c>
      <c r="C30" s="11" t="str">
        <f>"23051214"</f>
        <v>23051214</v>
      </c>
      <c r="D30" s="11" t="str">
        <f aca="true" t="shared" si="6" ref="D30:D35">"女"</f>
        <v>女</v>
      </c>
      <c r="E30" s="12"/>
    </row>
    <row r="31" spans="1:5" s="2" customFormat="1" ht="27" customHeight="1">
      <c r="A31" s="11">
        <v>28</v>
      </c>
      <c r="B31" s="11" t="str">
        <f>"05"</f>
        <v>05</v>
      </c>
      <c r="C31" s="11" t="str">
        <f>"23050911"</f>
        <v>23050911</v>
      </c>
      <c r="D31" s="11" t="str">
        <f t="shared" si="6"/>
        <v>女</v>
      </c>
      <c r="E31" s="12"/>
    </row>
    <row r="32" spans="1:5" s="2" customFormat="1" ht="27" customHeight="1">
      <c r="A32" s="11">
        <v>29</v>
      </c>
      <c r="B32" s="11" t="str">
        <f>"05"</f>
        <v>05</v>
      </c>
      <c r="C32" s="11" t="str">
        <f>"23050927"</f>
        <v>23050927</v>
      </c>
      <c r="D32" s="11" t="str">
        <f t="shared" si="6"/>
        <v>女</v>
      </c>
      <c r="E32" s="12"/>
    </row>
    <row r="33" spans="1:5" s="2" customFormat="1" ht="27" customHeight="1">
      <c r="A33" s="11">
        <v>30</v>
      </c>
      <c r="B33" s="11" t="str">
        <f>"05"</f>
        <v>05</v>
      </c>
      <c r="C33" s="11" t="str">
        <f>"23051134"</f>
        <v>23051134</v>
      </c>
      <c r="D33" s="11" t="str">
        <f t="shared" si="6"/>
        <v>女</v>
      </c>
      <c r="E33" s="12"/>
    </row>
    <row r="34" spans="1:5" s="2" customFormat="1" ht="27" customHeight="1">
      <c r="A34" s="11">
        <v>31</v>
      </c>
      <c r="B34" s="11" t="str">
        <f aca="true" t="shared" si="7" ref="B34:B43">"06"</f>
        <v>06</v>
      </c>
      <c r="C34" s="11" t="str">
        <f>"23061703"</f>
        <v>23061703</v>
      </c>
      <c r="D34" s="11" t="str">
        <f t="shared" si="6"/>
        <v>女</v>
      </c>
      <c r="E34" s="12"/>
    </row>
    <row r="35" spans="1:5" s="2" customFormat="1" ht="27" customHeight="1">
      <c r="A35" s="11">
        <v>32</v>
      </c>
      <c r="B35" s="11" t="str">
        <f t="shared" si="7"/>
        <v>06</v>
      </c>
      <c r="C35" s="11" t="str">
        <f>"23062025"</f>
        <v>23062025</v>
      </c>
      <c r="D35" s="11" t="str">
        <f t="shared" si="6"/>
        <v>女</v>
      </c>
      <c r="E35" s="12"/>
    </row>
    <row r="36" spans="1:5" s="2" customFormat="1" ht="27" customHeight="1">
      <c r="A36" s="11">
        <v>33</v>
      </c>
      <c r="B36" s="11" t="str">
        <f t="shared" si="7"/>
        <v>06</v>
      </c>
      <c r="C36" s="11" t="str">
        <f>"23061705"</f>
        <v>23061705</v>
      </c>
      <c r="D36" s="11" t="str">
        <f>"男"</f>
        <v>男</v>
      </c>
      <c r="E36" s="12"/>
    </row>
    <row r="37" spans="1:5" s="2" customFormat="1" ht="27" customHeight="1">
      <c r="A37" s="11">
        <v>34</v>
      </c>
      <c r="B37" s="11" t="str">
        <f t="shared" si="7"/>
        <v>06</v>
      </c>
      <c r="C37" s="11" t="str">
        <f>"23061332"</f>
        <v>23061332</v>
      </c>
      <c r="D37" s="11" t="str">
        <f>"女"</f>
        <v>女</v>
      </c>
      <c r="E37" s="12"/>
    </row>
    <row r="38" spans="1:5" s="2" customFormat="1" ht="27" customHeight="1">
      <c r="A38" s="11">
        <v>35</v>
      </c>
      <c r="B38" s="11" t="str">
        <f t="shared" si="7"/>
        <v>06</v>
      </c>
      <c r="C38" s="11" t="str">
        <f>"23061535"</f>
        <v>23061535</v>
      </c>
      <c r="D38" s="11" t="str">
        <f>"男"</f>
        <v>男</v>
      </c>
      <c r="E38" s="12"/>
    </row>
    <row r="39" spans="1:5" s="2" customFormat="1" ht="27" customHeight="1">
      <c r="A39" s="11">
        <v>36</v>
      </c>
      <c r="B39" s="11" t="str">
        <f t="shared" si="7"/>
        <v>06</v>
      </c>
      <c r="C39" s="11" t="str">
        <f>"23061609"</f>
        <v>23061609</v>
      </c>
      <c r="D39" s="11" t="str">
        <f>"女"</f>
        <v>女</v>
      </c>
      <c r="E39" s="12"/>
    </row>
    <row r="40" spans="1:5" s="2" customFormat="1" ht="27" customHeight="1">
      <c r="A40" s="11">
        <v>37</v>
      </c>
      <c r="B40" s="11" t="str">
        <f t="shared" si="7"/>
        <v>06</v>
      </c>
      <c r="C40" s="11" t="str">
        <f>"23062303"</f>
        <v>23062303</v>
      </c>
      <c r="D40" s="11" t="str">
        <f>"女"</f>
        <v>女</v>
      </c>
      <c r="E40" s="12"/>
    </row>
    <row r="41" spans="1:5" s="2" customFormat="1" ht="27" customHeight="1">
      <c r="A41" s="11">
        <v>38</v>
      </c>
      <c r="B41" s="11" t="str">
        <f t="shared" si="7"/>
        <v>06</v>
      </c>
      <c r="C41" s="11" t="str">
        <f>"23061516"</f>
        <v>23061516</v>
      </c>
      <c r="D41" s="11" t="str">
        <f>"男"</f>
        <v>男</v>
      </c>
      <c r="E41" s="12"/>
    </row>
    <row r="42" spans="1:5" s="2" customFormat="1" ht="27" customHeight="1">
      <c r="A42" s="11">
        <v>39</v>
      </c>
      <c r="B42" s="11" t="str">
        <f t="shared" si="7"/>
        <v>06</v>
      </c>
      <c r="C42" s="11" t="str">
        <f>"23062033"</f>
        <v>23062033</v>
      </c>
      <c r="D42" s="11" t="str">
        <f>"女"</f>
        <v>女</v>
      </c>
      <c r="E42" s="12"/>
    </row>
    <row r="43" spans="1:5" s="2" customFormat="1" ht="27" customHeight="1">
      <c r="A43" s="11">
        <v>40</v>
      </c>
      <c r="B43" s="11" t="str">
        <f t="shared" si="7"/>
        <v>06</v>
      </c>
      <c r="C43" s="11" t="str">
        <f>"23061707"</f>
        <v>23061707</v>
      </c>
      <c r="D43" s="11" t="str">
        <f>"女"</f>
        <v>女</v>
      </c>
      <c r="E43" s="12"/>
    </row>
    <row r="44" spans="1:5" s="2" customFormat="1" ht="27" customHeight="1">
      <c r="A44" s="11">
        <v>41</v>
      </c>
      <c r="B44" s="11" t="str">
        <f aca="true" t="shared" si="8" ref="B44:B51">"07"</f>
        <v>07</v>
      </c>
      <c r="C44" s="11" t="str">
        <f>"23072401"</f>
        <v>23072401</v>
      </c>
      <c r="D44" s="11" t="str">
        <f aca="true" t="shared" si="9" ref="D44:D51">"男"</f>
        <v>男</v>
      </c>
      <c r="E44" s="12"/>
    </row>
    <row r="45" spans="1:5" s="2" customFormat="1" ht="27" customHeight="1">
      <c r="A45" s="11">
        <v>42</v>
      </c>
      <c r="B45" s="11" t="str">
        <f t="shared" si="8"/>
        <v>07</v>
      </c>
      <c r="C45" s="11" t="str">
        <f>"23072423"</f>
        <v>23072423</v>
      </c>
      <c r="D45" s="11" t="str">
        <f t="shared" si="9"/>
        <v>男</v>
      </c>
      <c r="E45" s="12"/>
    </row>
    <row r="46" spans="1:5" s="2" customFormat="1" ht="27" customHeight="1">
      <c r="A46" s="11">
        <v>43</v>
      </c>
      <c r="B46" s="11" t="str">
        <f t="shared" si="8"/>
        <v>07</v>
      </c>
      <c r="C46" s="11" t="str">
        <f>"23072433"</f>
        <v>23072433</v>
      </c>
      <c r="D46" s="11" t="str">
        <f t="shared" si="9"/>
        <v>男</v>
      </c>
      <c r="E46" s="12"/>
    </row>
    <row r="47" spans="1:5" s="2" customFormat="1" ht="27" customHeight="1">
      <c r="A47" s="11">
        <v>44</v>
      </c>
      <c r="B47" s="11" t="str">
        <f t="shared" si="8"/>
        <v>07</v>
      </c>
      <c r="C47" s="11" t="str">
        <f>"23072501"</f>
        <v>23072501</v>
      </c>
      <c r="D47" s="11" t="str">
        <f t="shared" si="9"/>
        <v>男</v>
      </c>
      <c r="E47" s="12"/>
    </row>
    <row r="48" spans="1:5" s="2" customFormat="1" ht="27" customHeight="1">
      <c r="A48" s="11">
        <v>45</v>
      </c>
      <c r="B48" s="11" t="str">
        <f t="shared" si="8"/>
        <v>07</v>
      </c>
      <c r="C48" s="11" t="str">
        <f>"23072424"</f>
        <v>23072424</v>
      </c>
      <c r="D48" s="11" t="str">
        <f t="shared" si="9"/>
        <v>男</v>
      </c>
      <c r="E48" s="12"/>
    </row>
    <row r="49" spans="1:5" s="2" customFormat="1" ht="27" customHeight="1">
      <c r="A49" s="11">
        <v>46</v>
      </c>
      <c r="B49" s="11" t="str">
        <f t="shared" si="8"/>
        <v>07</v>
      </c>
      <c r="C49" s="11" t="str">
        <f>"23072526"</f>
        <v>23072526</v>
      </c>
      <c r="D49" s="11" t="str">
        <f t="shared" si="9"/>
        <v>男</v>
      </c>
      <c r="E49" s="12"/>
    </row>
    <row r="50" spans="1:5" s="2" customFormat="1" ht="27" customHeight="1">
      <c r="A50" s="11">
        <v>47</v>
      </c>
      <c r="B50" s="11" t="str">
        <f t="shared" si="8"/>
        <v>07</v>
      </c>
      <c r="C50" s="11" t="str">
        <f>"23072615"</f>
        <v>23072615</v>
      </c>
      <c r="D50" s="11" t="str">
        <f t="shared" si="9"/>
        <v>男</v>
      </c>
      <c r="E50" s="12"/>
    </row>
    <row r="51" spans="1:5" s="2" customFormat="1" ht="27" customHeight="1">
      <c r="A51" s="11">
        <v>48</v>
      </c>
      <c r="B51" s="11" t="str">
        <f t="shared" si="8"/>
        <v>07</v>
      </c>
      <c r="C51" s="11" t="str">
        <f>"23072535"</f>
        <v>23072535</v>
      </c>
      <c r="D51" s="11" t="str">
        <f t="shared" si="9"/>
        <v>男</v>
      </c>
      <c r="E51" s="12"/>
    </row>
    <row r="52" spans="1:5" s="2" customFormat="1" ht="27" customHeight="1">
      <c r="A52" s="11">
        <v>49</v>
      </c>
      <c r="B52" s="11" t="str">
        <f aca="true" t="shared" si="10" ref="B52:B61">"08"</f>
        <v>08</v>
      </c>
      <c r="C52" s="11" t="str">
        <f>"23083108"</f>
        <v>23083108</v>
      </c>
      <c r="D52" s="11" t="str">
        <f aca="true" t="shared" si="11" ref="D52:D61">"女"</f>
        <v>女</v>
      </c>
      <c r="E52" s="12"/>
    </row>
    <row r="53" spans="1:5" s="2" customFormat="1" ht="27" customHeight="1">
      <c r="A53" s="11">
        <v>50</v>
      </c>
      <c r="B53" s="11" t="str">
        <f t="shared" si="10"/>
        <v>08</v>
      </c>
      <c r="C53" s="11" t="str">
        <f>"23082818"</f>
        <v>23082818</v>
      </c>
      <c r="D53" s="11" t="str">
        <f t="shared" si="11"/>
        <v>女</v>
      </c>
      <c r="E53" s="12"/>
    </row>
    <row r="54" spans="1:5" s="2" customFormat="1" ht="27" customHeight="1">
      <c r="A54" s="11">
        <v>51</v>
      </c>
      <c r="B54" s="11" t="str">
        <f t="shared" si="10"/>
        <v>08</v>
      </c>
      <c r="C54" s="11" t="str">
        <f>"23082931"</f>
        <v>23082931</v>
      </c>
      <c r="D54" s="11" t="str">
        <f t="shared" si="11"/>
        <v>女</v>
      </c>
      <c r="E54" s="12"/>
    </row>
    <row r="55" spans="1:5" s="2" customFormat="1" ht="27" customHeight="1">
      <c r="A55" s="11">
        <v>52</v>
      </c>
      <c r="B55" s="11" t="str">
        <f t="shared" si="10"/>
        <v>08</v>
      </c>
      <c r="C55" s="11" t="str">
        <f>"23083119"</f>
        <v>23083119</v>
      </c>
      <c r="D55" s="11" t="str">
        <f t="shared" si="11"/>
        <v>女</v>
      </c>
      <c r="E55" s="12"/>
    </row>
    <row r="56" spans="1:5" s="2" customFormat="1" ht="27" customHeight="1">
      <c r="A56" s="11">
        <v>53</v>
      </c>
      <c r="B56" s="11" t="str">
        <f t="shared" si="10"/>
        <v>08</v>
      </c>
      <c r="C56" s="11" t="str">
        <f>"23083026"</f>
        <v>23083026</v>
      </c>
      <c r="D56" s="11" t="str">
        <f t="shared" si="11"/>
        <v>女</v>
      </c>
      <c r="E56" s="12"/>
    </row>
    <row r="57" spans="1:5" s="2" customFormat="1" ht="27" customHeight="1">
      <c r="A57" s="11">
        <v>54</v>
      </c>
      <c r="B57" s="11" t="str">
        <f t="shared" si="10"/>
        <v>08</v>
      </c>
      <c r="C57" s="11" t="str">
        <f>"23082811"</f>
        <v>23082811</v>
      </c>
      <c r="D57" s="11" t="str">
        <f t="shared" si="11"/>
        <v>女</v>
      </c>
      <c r="E57" s="12"/>
    </row>
    <row r="58" spans="1:5" s="2" customFormat="1" ht="27" customHeight="1">
      <c r="A58" s="11">
        <v>55</v>
      </c>
      <c r="B58" s="11" t="str">
        <f t="shared" si="10"/>
        <v>08</v>
      </c>
      <c r="C58" s="11" t="str">
        <f>"23082930"</f>
        <v>23082930</v>
      </c>
      <c r="D58" s="11" t="str">
        <f t="shared" si="11"/>
        <v>女</v>
      </c>
      <c r="E58" s="12"/>
    </row>
    <row r="59" spans="1:5" s="2" customFormat="1" ht="27" customHeight="1">
      <c r="A59" s="11">
        <v>56</v>
      </c>
      <c r="B59" s="11" t="str">
        <f t="shared" si="10"/>
        <v>08</v>
      </c>
      <c r="C59" s="11" t="str">
        <f>"23082723"</f>
        <v>23082723</v>
      </c>
      <c r="D59" s="11" t="str">
        <f t="shared" si="11"/>
        <v>女</v>
      </c>
      <c r="E59" s="12"/>
    </row>
    <row r="60" spans="1:5" s="2" customFormat="1" ht="27" customHeight="1">
      <c r="A60" s="11">
        <v>57</v>
      </c>
      <c r="B60" s="11" t="str">
        <f t="shared" si="10"/>
        <v>08</v>
      </c>
      <c r="C60" s="11" t="str">
        <f>"23082802"</f>
        <v>23082802</v>
      </c>
      <c r="D60" s="11" t="str">
        <f t="shared" si="11"/>
        <v>女</v>
      </c>
      <c r="E60" s="12"/>
    </row>
    <row r="61" spans="1:5" s="2" customFormat="1" ht="27" customHeight="1">
      <c r="A61" s="11">
        <v>58</v>
      </c>
      <c r="B61" s="11" t="str">
        <f t="shared" si="10"/>
        <v>08</v>
      </c>
      <c r="C61" s="11" t="str">
        <f>"23083101"</f>
        <v>23083101</v>
      </c>
      <c r="D61" s="11" t="str">
        <f t="shared" si="11"/>
        <v>女</v>
      </c>
      <c r="E61" s="12"/>
    </row>
    <row r="62" spans="1:5" s="1" customFormat="1" ht="27" customHeight="1">
      <c r="A62" s="11">
        <v>59</v>
      </c>
      <c r="B62" s="11" t="str">
        <f aca="true" t="shared" si="12" ref="B62:B71">"09"</f>
        <v>09</v>
      </c>
      <c r="C62" s="11" t="str">
        <f>"23093314"</f>
        <v>23093314</v>
      </c>
      <c r="D62" s="11" t="str">
        <f aca="true" t="shared" si="13" ref="D62:D71">"男"</f>
        <v>男</v>
      </c>
      <c r="E62" s="12"/>
    </row>
    <row r="63" spans="1:5" s="1" customFormat="1" ht="27" customHeight="1">
      <c r="A63" s="11">
        <v>60</v>
      </c>
      <c r="B63" s="11" t="str">
        <f t="shared" si="12"/>
        <v>09</v>
      </c>
      <c r="C63" s="11" t="str">
        <f>"23093320"</f>
        <v>23093320</v>
      </c>
      <c r="D63" s="11" t="str">
        <f t="shared" si="13"/>
        <v>男</v>
      </c>
      <c r="E63" s="12"/>
    </row>
    <row r="64" spans="1:5" s="1" customFormat="1" ht="27" customHeight="1">
      <c r="A64" s="11">
        <v>61</v>
      </c>
      <c r="B64" s="11" t="str">
        <f t="shared" si="12"/>
        <v>09</v>
      </c>
      <c r="C64" s="11" t="str">
        <f>"23093218"</f>
        <v>23093218</v>
      </c>
      <c r="D64" s="11" t="str">
        <f t="shared" si="13"/>
        <v>男</v>
      </c>
      <c r="E64" s="12"/>
    </row>
    <row r="65" spans="1:5" s="1" customFormat="1" ht="27" customHeight="1">
      <c r="A65" s="11">
        <v>62</v>
      </c>
      <c r="B65" s="11" t="str">
        <f t="shared" si="12"/>
        <v>09</v>
      </c>
      <c r="C65" s="11" t="str">
        <f>"23093324"</f>
        <v>23093324</v>
      </c>
      <c r="D65" s="11" t="str">
        <f t="shared" si="13"/>
        <v>男</v>
      </c>
      <c r="E65" s="12"/>
    </row>
    <row r="66" spans="1:5" s="1" customFormat="1" ht="27" customHeight="1">
      <c r="A66" s="11">
        <v>63</v>
      </c>
      <c r="B66" s="11" t="str">
        <f t="shared" si="12"/>
        <v>09</v>
      </c>
      <c r="C66" s="11" t="str">
        <f>"23093232"</f>
        <v>23093232</v>
      </c>
      <c r="D66" s="11" t="str">
        <f t="shared" si="13"/>
        <v>男</v>
      </c>
      <c r="E66" s="12"/>
    </row>
    <row r="67" spans="1:5" s="1" customFormat="1" ht="27" customHeight="1">
      <c r="A67" s="11">
        <v>64</v>
      </c>
      <c r="B67" s="11" t="str">
        <f t="shared" si="12"/>
        <v>09</v>
      </c>
      <c r="C67" s="11" t="str">
        <f>"23093233"</f>
        <v>23093233</v>
      </c>
      <c r="D67" s="11" t="str">
        <f t="shared" si="13"/>
        <v>男</v>
      </c>
      <c r="E67" s="12"/>
    </row>
    <row r="68" spans="1:5" s="1" customFormat="1" ht="27" customHeight="1">
      <c r="A68" s="11">
        <v>65</v>
      </c>
      <c r="B68" s="11" t="str">
        <f t="shared" si="12"/>
        <v>09</v>
      </c>
      <c r="C68" s="11" t="str">
        <f>"23093309"</f>
        <v>23093309</v>
      </c>
      <c r="D68" s="11" t="str">
        <f t="shared" si="13"/>
        <v>男</v>
      </c>
      <c r="E68" s="12"/>
    </row>
    <row r="69" spans="1:5" s="1" customFormat="1" ht="27" customHeight="1">
      <c r="A69" s="11">
        <v>66</v>
      </c>
      <c r="B69" s="11" t="str">
        <f t="shared" si="12"/>
        <v>09</v>
      </c>
      <c r="C69" s="11" t="str">
        <f>"23093223"</f>
        <v>23093223</v>
      </c>
      <c r="D69" s="11" t="str">
        <f t="shared" si="13"/>
        <v>男</v>
      </c>
      <c r="E69" s="12"/>
    </row>
    <row r="70" spans="1:5" s="1" customFormat="1" ht="27" customHeight="1">
      <c r="A70" s="11">
        <v>67</v>
      </c>
      <c r="B70" s="11" t="str">
        <f t="shared" si="12"/>
        <v>09</v>
      </c>
      <c r="C70" s="11" t="str">
        <f>"23093308"</f>
        <v>23093308</v>
      </c>
      <c r="D70" s="11" t="str">
        <f t="shared" si="13"/>
        <v>男</v>
      </c>
      <c r="E70" s="12"/>
    </row>
    <row r="71" spans="1:5" s="1" customFormat="1" ht="27" customHeight="1">
      <c r="A71" s="11">
        <v>68</v>
      </c>
      <c r="B71" s="11" t="str">
        <f t="shared" si="12"/>
        <v>09</v>
      </c>
      <c r="C71" s="11" t="str">
        <f>"23093318"</f>
        <v>23093318</v>
      </c>
      <c r="D71" s="11" t="str">
        <f t="shared" si="13"/>
        <v>男</v>
      </c>
      <c r="E71" s="12"/>
    </row>
    <row r="72" spans="1:5" s="1" customFormat="1" ht="27" customHeight="1">
      <c r="A72" s="11">
        <v>69</v>
      </c>
      <c r="B72" s="11" t="str">
        <f aca="true" t="shared" si="14" ref="B72:B81">"10"</f>
        <v>10</v>
      </c>
      <c r="C72" s="11" t="str">
        <f>"23103329"</f>
        <v>23103329</v>
      </c>
      <c r="D72" s="11" t="str">
        <f aca="true" t="shared" si="15" ref="D72:D91">"男"</f>
        <v>男</v>
      </c>
      <c r="E72" s="12"/>
    </row>
    <row r="73" spans="1:5" s="1" customFormat="1" ht="27" customHeight="1">
      <c r="A73" s="11">
        <v>70</v>
      </c>
      <c r="B73" s="11" t="str">
        <f t="shared" si="14"/>
        <v>10</v>
      </c>
      <c r="C73" s="11" t="str">
        <f>"23103431"</f>
        <v>23103431</v>
      </c>
      <c r="D73" s="11" t="str">
        <f t="shared" si="15"/>
        <v>男</v>
      </c>
      <c r="E73" s="12"/>
    </row>
    <row r="74" spans="1:5" s="1" customFormat="1" ht="27" customHeight="1">
      <c r="A74" s="11">
        <v>71</v>
      </c>
      <c r="B74" s="11" t="str">
        <f t="shared" si="14"/>
        <v>10</v>
      </c>
      <c r="C74" s="11" t="str">
        <f>"23103430"</f>
        <v>23103430</v>
      </c>
      <c r="D74" s="11" t="str">
        <f t="shared" si="15"/>
        <v>男</v>
      </c>
      <c r="E74" s="12"/>
    </row>
    <row r="75" spans="1:5" s="1" customFormat="1" ht="27" customHeight="1">
      <c r="A75" s="11">
        <v>72</v>
      </c>
      <c r="B75" s="11" t="str">
        <f t="shared" si="14"/>
        <v>10</v>
      </c>
      <c r="C75" s="11" t="str">
        <f>"23103422"</f>
        <v>23103422</v>
      </c>
      <c r="D75" s="11" t="str">
        <f t="shared" si="15"/>
        <v>男</v>
      </c>
      <c r="E75" s="12"/>
    </row>
    <row r="76" spans="1:5" s="1" customFormat="1" ht="27" customHeight="1">
      <c r="A76" s="11">
        <v>73</v>
      </c>
      <c r="B76" s="11" t="str">
        <f t="shared" si="14"/>
        <v>10</v>
      </c>
      <c r="C76" s="11" t="str">
        <f>"23103507"</f>
        <v>23103507</v>
      </c>
      <c r="D76" s="11" t="str">
        <f t="shared" si="15"/>
        <v>男</v>
      </c>
      <c r="E76" s="12"/>
    </row>
    <row r="77" spans="1:5" s="1" customFormat="1" ht="27" customHeight="1">
      <c r="A77" s="11">
        <v>74</v>
      </c>
      <c r="B77" s="11" t="str">
        <f t="shared" si="14"/>
        <v>10</v>
      </c>
      <c r="C77" s="11" t="str">
        <f>"23103420"</f>
        <v>23103420</v>
      </c>
      <c r="D77" s="11" t="str">
        <f t="shared" si="15"/>
        <v>男</v>
      </c>
      <c r="E77" s="12"/>
    </row>
    <row r="78" spans="1:5" s="1" customFormat="1" ht="27" customHeight="1">
      <c r="A78" s="11">
        <v>75</v>
      </c>
      <c r="B78" s="11" t="str">
        <f t="shared" si="14"/>
        <v>10</v>
      </c>
      <c r="C78" s="11" t="str">
        <f>"23103510"</f>
        <v>23103510</v>
      </c>
      <c r="D78" s="11" t="str">
        <f t="shared" si="15"/>
        <v>男</v>
      </c>
      <c r="E78" s="12"/>
    </row>
    <row r="79" spans="1:5" s="1" customFormat="1" ht="27" customHeight="1">
      <c r="A79" s="11">
        <v>76</v>
      </c>
      <c r="B79" s="11" t="str">
        <f t="shared" si="14"/>
        <v>10</v>
      </c>
      <c r="C79" s="11" t="str">
        <f>"23103421"</f>
        <v>23103421</v>
      </c>
      <c r="D79" s="11" t="str">
        <f t="shared" si="15"/>
        <v>男</v>
      </c>
      <c r="E79" s="12"/>
    </row>
    <row r="80" spans="1:5" s="1" customFormat="1" ht="27" customHeight="1">
      <c r="A80" s="11">
        <v>77</v>
      </c>
      <c r="B80" s="11" t="str">
        <f t="shared" si="14"/>
        <v>10</v>
      </c>
      <c r="C80" s="11" t="str">
        <f>"23103406"</f>
        <v>23103406</v>
      </c>
      <c r="D80" s="11" t="str">
        <f t="shared" si="15"/>
        <v>男</v>
      </c>
      <c r="E80" s="12"/>
    </row>
    <row r="81" spans="1:5" s="1" customFormat="1" ht="27" customHeight="1">
      <c r="A81" s="11">
        <v>78</v>
      </c>
      <c r="B81" s="11" t="str">
        <f t="shared" si="14"/>
        <v>10</v>
      </c>
      <c r="C81" s="11" t="str">
        <f>"23103415"</f>
        <v>23103415</v>
      </c>
      <c r="D81" s="11" t="str">
        <f t="shared" si="15"/>
        <v>男</v>
      </c>
      <c r="E81" s="12"/>
    </row>
    <row r="82" spans="1:5" s="1" customFormat="1" ht="27" customHeight="1">
      <c r="A82" s="11">
        <v>79</v>
      </c>
      <c r="B82" s="11" t="str">
        <f aca="true" t="shared" si="16" ref="B82:B91">"11"</f>
        <v>11</v>
      </c>
      <c r="C82" s="11" t="str">
        <f>"23113627"</f>
        <v>23113627</v>
      </c>
      <c r="D82" s="11" t="str">
        <f t="shared" si="15"/>
        <v>男</v>
      </c>
      <c r="E82" s="12"/>
    </row>
    <row r="83" spans="1:5" s="1" customFormat="1" ht="27" customHeight="1">
      <c r="A83" s="11">
        <v>80</v>
      </c>
      <c r="B83" s="11" t="str">
        <f t="shared" si="16"/>
        <v>11</v>
      </c>
      <c r="C83" s="11" t="str">
        <f>"23113512"</f>
        <v>23113512</v>
      </c>
      <c r="D83" s="11" t="str">
        <f t="shared" si="15"/>
        <v>男</v>
      </c>
      <c r="E83" s="12"/>
    </row>
    <row r="84" spans="1:5" s="1" customFormat="1" ht="27" customHeight="1">
      <c r="A84" s="11">
        <v>81</v>
      </c>
      <c r="B84" s="11" t="str">
        <f t="shared" si="16"/>
        <v>11</v>
      </c>
      <c r="C84" s="11" t="str">
        <f>"23113630"</f>
        <v>23113630</v>
      </c>
      <c r="D84" s="11" t="str">
        <f t="shared" si="15"/>
        <v>男</v>
      </c>
      <c r="E84" s="12"/>
    </row>
    <row r="85" spans="1:5" s="1" customFormat="1" ht="27" customHeight="1">
      <c r="A85" s="11">
        <v>82</v>
      </c>
      <c r="B85" s="11" t="str">
        <f t="shared" si="16"/>
        <v>11</v>
      </c>
      <c r="C85" s="11" t="str">
        <f>"23113528"</f>
        <v>23113528</v>
      </c>
      <c r="D85" s="11" t="str">
        <f t="shared" si="15"/>
        <v>男</v>
      </c>
      <c r="E85" s="12"/>
    </row>
    <row r="86" spans="1:5" s="1" customFormat="1" ht="27" customHeight="1">
      <c r="A86" s="11">
        <v>83</v>
      </c>
      <c r="B86" s="11" t="str">
        <f t="shared" si="16"/>
        <v>11</v>
      </c>
      <c r="C86" s="11" t="str">
        <f>"23113526"</f>
        <v>23113526</v>
      </c>
      <c r="D86" s="11" t="str">
        <f t="shared" si="15"/>
        <v>男</v>
      </c>
      <c r="E86" s="12"/>
    </row>
    <row r="87" spans="1:5" s="1" customFormat="1" ht="27" customHeight="1">
      <c r="A87" s="11">
        <v>84</v>
      </c>
      <c r="B87" s="11" t="str">
        <f t="shared" si="16"/>
        <v>11</v>
      </c>
      <c r="C87" s="11" t="str">
        <f>"23113515"</f>
        <v>23113515</v>
      </c>
      <c r="D87" s="11" t="str">
        <f t="shared" si="15"/>
        <v>男</v>
      </c>
      <c r="E87" s="12"/>
    </row>
    <row r="88" spans="1:5" s="1" customFormat="1" ht="27" customHeight="1">
      <c r="A88" s="11">
        <v>85</v>
      </c>
      <c r="B88" s="11" t="str">
        <f t="shared" si="16"/>
        <v>11</v>
      </c>
      <c r="C88" s="11" t="str">
        <f>"23113513"</f>
        <v>23113513</v>
      </c>
      <c r="D88" s="11" t="str">
        <f t="shared" si="15"/>
        <v>男</v>
      </c>
      <c r="E88" s="12"/>
    </row>
    <row r="89" spans="1:5" s="1" customFormat="1" ht="27" customHeight="1">
      <c r="A89" s="11">
        <v>86</v>
      </c>
      <c r="B89" s="11" t="str">
        <f t="shared" si="16"/>
        <v>11</v>
      </c>
      <c r="C89" s="11" t="str">
        <f>"23113617"</f>
        <v>23113617</v>
      </c>
      <c r="D89" s="11" t="str">
        <f t="shared" si="15"/>
        <v>男</v>
      </c>
      <c r="E89" s="12"/>
    </row>
    <row r="90" spans="1:5" s="1" customFormat="1" ht="27" customHeight="1">
      <c r="A90" s="11">
        <v>87</v>
      </c>
      <c r="B90" s="11" t="str">
        <f t="shared" si="16"/>
        <v>11</v>
      </c>
      <c r="C90" s="11" t="str">
        <f>"23113533"</f>
        <v>23113533</v>
      </c>
      <c r="D90" s="11" t="str">
        <f t="shared" si="15"/>
        <v>男</v>
      </c>
      <c r="E90" s="12"/>
    </row>
    <row r="91" spans="1:5" s="1" customFormat="1" ht="27" customHeight="1">
      <c r="A91" s="11">
        <v>88</v>
      </c>
      <c r="B91" s="11" t="str">
        <f t="shared" si="16"/>
        <v>11</v>
      </c>
      <c r="C91" s="11" t="str">
        <f>"23113601"</f>
        <v>23113601</v>
      </c>
      <c r="D91" s="11" t="str">
        <f t="shared" si="15"/>
        <v>男</v>
      </c>
      <c r="E91" s="12"/>
    </row>
    <row r="92" spans="1:5" s="1" customFormat="1" ht="27" customHeight="1">
      <c r="A92" s="11">
        <v>89</v>
      </c>
      <c r="B92" s="11" t="str">
        <f aca="true" t="shared" si="17" ref="B92:B101">"12"</f>
        <v>12</v>
      </c>
      <c r="C92" s="11" t="str">
        <f>"23123712"</f>
        <v>23123712</v>
      </c>
      <c r="D92" s="11" t="str">
        <f aca="true" t="shared" si="18" ref="D92:D111">"男"</f>
        <v>男</v>
      </c>
      <c r="E92" s="12"/>
    </row>
    <row r="93" spans="1:5" s="1" customFormat="1" ht="27" customHeight="1">
      <c r="A93" s="11">
        <v>90</v>
      </c>
      <c r="B93" s="11" t="str">
        <f t="shared" si="17"/>
        <v>12</v>
      </c>
      <c r="C93" s="11" t="str">
        <f>"23123806"</f>
        <v>23123806</v>
      </c>
      <c r="D93" s="11" t="str">
        <f t="shared" si="18"/>
        <v>男</v>
      </c>
      <c r="E93" s="12"/>
    </row>
    <row r="94" spans="1:5" s="1" customFormat="1" ht="27" customHeight="1">
      <c r="A94" s="11">
        <v>91</v>
      </c>
      <c r="B94" s="11" t="str">
        <f t="shared" si="17"/>
        <v>12</v>
      </c>
      <c r="C94" s="11" t="str">
        <f>"23123719"</f>
        <v>23123719</v>
      </c>
      <c r="D94" s="11" t="str">
        <f t="shared" si="18"/>
        <v>男</v>
      </c>
      <c r="E94" s="12"/>
    </row>
    <row r="95" spans="1:5" s="1" customFormat="1" ht="27" customHeight="1">
      <c r="A95" s="11">
        <v>92</v>
      </c>
      <c r="B95" s="11" t="str">
        <f t="shared" si="17"/>
        <v>12</v>
      </c>
      <c r="C95" s="11" t="str">
        <f>"23123724"</f>
        <v>23123724</v>
      </c>
      <c r="D95" s="11" t="str">
        <f t="shared" si="18"/>
        <v>男</v>
      </c>
      <c r="E95" s="12"/>
    </row>
    <row r="96" spans="1:5" s="1" customFormat="1" ht="27" customHeight="1">
      <c r="A96" s="11">
        <v>93</v>
      </c>
      <c r="B96" s="11" t="str">
        <f t="shared" si="17"/>
        <v>12</v>
      </c>
      <c r="C96" s="11" t="str">
        <f>"23123713"</f>
        <v>23123713</v>
      </c>
      <c r="D96" s="11" t="str">
        <f t="shared" si="18"/>
        <v>男</v>
      </c>
      <c r="E96" s="12"/>
    </row>
    <row r="97" spans="1:5" s="1" customFormat="1" ht="27" customHeight="1">
      <c r="A97" s="11">
        <v>94</v>
      </c>
      <c r="B97" s="11" t="str">
        <f t="shared" si="17"/>
        <v>12</v>
      </c>
      <c r="C97" s="11" t="str">
        <f>"23123803"</f>
        <v>23123803</v>
      </c>
      <c r="D97" s="11" t="str">
        <f t="shared" si="18"/>
        <v>男</v>
      </c>
      <c r="E97" s="12"/>
    </row>
    <row r="98" spans="1:5" s="1" customFormat="1" ht="27" customHeight="1">
      <c r="A98" s="11">
        <v>95</v>
      </c>
      <c r="B98" s="11" t="str">
        <f t="shared" si="17"/>
        <v>12</v>
      </c>
      <c r="C98" s="11" t="str">
        <f>"23123729"</f>
        <v>23123729</v>
      </c>
      <c r="D98" s="11" t="str">
        <f t="shared" si="18"/>
        <v>男</v>
      </c>
      <c r="E98" s="12"/>
    </row>
    <row r="99" spans="1:5" s="1" customFormat="1" ht="27" customHeight="1">
      <c r="A99" s="11">
        <v>96</v>
      </c>
      <c r="B99" s="11" t="str">
        <f t="shared" si="17"/>
        <v>12</v>
      </c>
      <c r="C99" s="11" t="str">
        <f>"23123718"</f>
        <v>23123718</v>
      </c>
      <c r="D99" s="11" t="str">
        <f t="shared" si="18"/>
        <v>男</v>
      </c>
      <c r="E99" s="12"/>
    </row>
    <row r="100" spans="1:5" s="1" customFormat="1" ht="27" customHeight="1">
      <c r="A100" s="11">
        <v>97</v>
      </c>
      <c r="B100" s="11" t="str">
        <f t="shared" si="17"/>
        <v>12</v>
      </c>
      <c r="C100" s="11" t="str">
        <f>"23123805"</f>
        <v>23123805</v>
      </c>
      <c r="D100" s="11" t="str">
        <f t="shared" si="18"/>
        <v>男</v>
      </c>
      <c r="E100" s="12"/>
    </row>
    <row r="101" spans="1:5" s="1" customFormat="1" ht="27" customHeight="1">
      <c r="A101" s="11">
        <v>98</v>
      </c>
      <c r="B101" s="11" t="str">
        <f t="shared" si="17"/>
        <v>12</v>
      </c>
      <c r="C101" s="11" t="str">
        <f>"23123631"</f>
        <v>23123631</v>
      </c>
      <c r="D101" s="11" t="str">
        <f t="shared" si="18"/>
        <v>男</v>
      </c>
      <c r="E101" s="12"/>
    </row>
    <row r="102" spans="1:5" s="1" customFormat="1" ht="27" customHeight="1">
      <c r="A102" s="11">
        <v>99</v>
      </c>
      <c r="B102" s="11" t="str">
        <f aca="true" t="shared" si="19" ref="B102:B111">"13"</f>
        <v>13</v>
      </c>
      <c r="C102" s="11" t="str">
        <f>"23133817"</f>
        <v>23133817</v>
      </c>
      <c r="D102" s="11" t="str">
        <f t="shared" si="18"/>
        <v>男</v>
      </c>
      <c r="E102" s="12"/>
    </row>
    <row r="103" spans="1:5" s="1" customFormat="1" ht="27" customHeight="1">
      <c r="A103" s="11">
        <v>100</v>
      </c>
      <c r="B103" s="11" t="str">
        <f t="shared" si="19"/>
        <v>13</v>
      </c>
      <c r="C103" s="11" t="str">
        <f>"23133832"</f>
        <v>23133832</v>
      </c>
      <c r="D103" s="11" t="str">
        <f t="shared" si="18"/>
        <v>男</v>
      </c>
      <c r="E103" s="12"/>
    </row>
    <row r="104" spans="1:5" s="1" customFormat="1" ht="27" customHeight="1">
      <c r="A104" s="11">
        <v>101</v>
      </c>
      <c r="B104" s="11" t="str">
        <f t="shared" si="19"/>
        <v>13</v>
      </c>
      <c r="C104" s="11" t="str">
        <f>"23133903"</f>
        <v>23133903</v>
      </c>
      <c r="D104" s="11" t="str">
        <f t="shared" si="18"/>
        <v>男</v>
      </c>
      <c r="E104" s="12"/>
    </row>
    <row r="105" spans="1:5" s="1" customFormat="1" ht="27" customHeight="1">
      <c r="A105" s="11">
        <v>102</v>
      </c>
      <c r="B105" s="11" t="str">
        <f t="shared" si="19"/>
        <v>13</v>
      </c>
      <c r="C105" s="11" t="str">
        <f>"23133920"</f>
        <v>23133920</v>
      </c>
      <c r="D105" s="11" t="str">
        <f t="shared" si="18"/>
        <v>男</v>
      </c>
      <c r="E105" s="12"/>
    </row>
    <row r="106" spans="1:5" s="1" customFormat="1" ht="27" customHeight="1">
      <c r="A106" s="11">
        <v>103</v>
      </c>
      <c r="B106" s="11" t="str">
        <f t="shared" si="19"/>
        <v>13</v>
      </c>
      <c r="C106" s="11" t="str">
        <f>"23133831"</f>
        <v>23133831</v>
      </c>
      <c r="D106" s="11" t="str">
        <f t="shared" si="18"/>
        <v>男</v>
      </c>
      <c r="E106" s="12"/>
    </row>
    <row r="107" spans="1:5" s="1" customFormat="1" ht="27" customHeight="1">
      <c r="A107" s="11">
        <v>104</v>
      </c>
      <c r="B107" s="11" t="str">
        <f t="shared" si="19"/>
        <v>13</v>
      </c>
      <c r="C107" s="11" t="str">
        <f>"23133830"</f>
        <v>23133830</v>
      </c>
      <c r="D107" s="11" t="str">
        <f t="shared" si="18"/>
        <v>男</v>
      </c>
      <c r="E107" s="12"/>
    </row>
    <row r="108" spans="1:5" s="1" customFormat="1" ht="27" customHeight="1">
      <c r="A108" s="11">
        <v>105</v>
      </c>
      <c r="B108" s="11" t="str">
        <f t="shared" si="19"/>
        <v>13</v>
      </c>
      <c r="C108" s="11" t="str">
        <f>"23133833"</f>
        <v>23133833</v>
      </c>
      <c r="D108" s="11" t="str">
        <f t="shared" si="18"/>
        <v>男</v>
      </c>
      <c r="E108" s="12"/>
    </row>
    <row r="109" spans="1:5" s="1" customFormat="1" ht="27" customHeight="1">
      <c r="A109" s="11">
        <v>106</v>
      </c>
      <c r="B109" s="11" t="str">
        <f t="shared" si="19"/>
        <v>13</v>
      </c>
      <c r="C109" s="11" t="str">
        <f>"23133906"</f>
        <v>23133906</v>
      </c>
      <c r="D109" s="11" t="str">
        <f t="shared" si="18"/>
        <v>男</v>
      </c>
      <c r="E109" s="12"/>
    </row>
    <row r="110" spans="1:5" s="1" customFormat="1" ht="27" customHeight="1">
      <c r="A110" s="11">
        <v>107</v>
      </c>
      <c r="B110" s="11" t="str">
        <f t="shared" si="19"/>
        <v>13</v>
      </c>
      <c r="C110" s="11" t="str">
        <f>"23133910"</f>
        <v>23133910</v>
      </c>
      <c r="D110" s="11" t="str">
        <f t="shared" si="18"/>
        <v>男</v>
      </c>
      <c r="E110" s="12"/>
    </row>
    <row r="111" spans="1:5" s="1" customFormat="1" ht="27" customHeight="1">
      <c r="A111" s="11">
        <v>108</v>
      </c>
      <c r="B111" s="11" t="str">
        <f t="shared" si="19"/>
        <v>13</v>
      </c>
      <c r="C111" s="11" t="str">
        <f>"23133905"</f>
        <v>23133905</v>
      </c>
      <c r="D111" s="11" t="str">
        <f t="shared" si="18"/>
        <v>男</v>
      </c>
      <c r="E111" s="12"/>
    </row>
    <row r="112" spans="1:5" s="1" customFormat="1" ht="27" customHeight="1">
      <c r="A112" s="11">
        <v>109</v>
      </c>
      <c r="B112" s="11" t="str">
        <f aca="true" t="shared" si="20" ref="B112:B121">"14"</f>
        <v>14</v>
      </c>
      <c r="C112" s="11" t="str">
        <f>"23144224"</f>
        <v>23144224</v>
      </c>
      <c r="D112" s="11" t="str">
        <f aca="true" t="shared" si="21" ref="D112:D121">"男"</f>
        <v>男</v>
      </c>
      <c r="E112" s="12"/>
    </row>
    <row r="113" spans="1:5" s="1" customFormat="1" ht="27" customHeight="1">
      <c r="A113" s="11">
        <v>110</v>
      </c>
      <c r="B113" s="11" t="str">
        <f t="shared" si="20"/>
        <v>14</v>
      </c>
      <c r="C113" s="11" t="str">
        <f>"23144313"</f>
        <v>23144313</v>
      </c>
      <c r="D113" s="11" t="str">
        <f t="shared" si="21"/>
        <v>男</v>
      </c>
      <c r="E113" s="12"/>
    </row>
    <row r="114" spans="1:5" s="1" customFormat="1" ht="27" customHeight="1">
      <c r="A114" s="11">
        <v>111</v>
      </c>
      <c r="B114" s="11" t="str">
        <f t="shared" si="20"/>
        <v>14</v>
      </c>
      <c r="C114" s="11" t="str">
        <f>"23144213"</f>
        <v>23144213</v>
      </c>
      <c r="D114" s="11" t="str">
        <f t="shared" si="21"/>
        <v>男</v>
      </c>
      <c r="E114" s="12"/>
    </row>
    <row r="115" spans="1:5" s="1" customFormat="1" ht="27" customHeight="1">
      <c r="A115" s="11">
        <v>112</v>
      </c>
      <c r="B115" s="11" t="str">
        <f t="shared" si="20"/>
        <v>14</v>
      </c>
      <c r="C115" s="11" t="str">
        <f>"23144103"</f>
        <v>23144103</v>
      </c>
      <c r="D115" s="11" t="str">
        <f t="shared" si="21"/>
        <v>男</v>
      </c>
      <c r="E115" s="12"/>
    </row>
    <row r="116" spans="1:5" s="1" customFormat="1" ht="27" customHeight="1">
      <c r="A116" s="11">
        <v>113</v>
      </c>
      <c r="B116" s="11" t="str">
        <f t="shared" si="20"/>
        <v>14</v>
      </c>
      <c r="C116" s="11" t="str">
        <f>"23144227"</f>
        <v>23144227</v>
      </c>
      <c r="D116" s="11" t="str">
        <f t="shared" si="21"/>
        <v>男</v>
      </c>
      <c r="E116" s="12"/>
    </row>
    <row r="117" spans="1:5" s="1" customFormat="1" ht="27" customHeight="1">
      <c r="A117" s="11">
        <v>114</v>
      </c>
      <c r="B117" s="11" t="str">
        <f t="shared" si="20"/>
        <v>14</v>
      </c>
      <c r="C117" s="11" t="str">
        <f>"23144022"</f>
        <v>23144022</v>
      </c>
      <c r="D117" s="11" t="str">
        <f t="shared" si="21"/>
        <v>男</v>
      </c>
      <c r="E117" s="12"/>
    </row>
    <row r="118" spans="1:5" s="1" customFormat="1" ht="27" customHeight="1">
      <c r="A118" s="11">
        <v>115</v>
      </c>
      <c r="B118" s="11" t="str">
        <f t="shared" si="20"/>
        <v>14</v>
      </c>
      <c r="C118" s="11" t="str">
        <f>"23144219"</f>
        <v>23144219</v>
      </c>
      <c r="D118" s="11" t="str">
        <f t="shared" si="21"/>
        <v>男</v>
      </c>
      <c r="E118" s="12"/>
    </row>
    <row r="119" spans="1:5" s="1" customFormat="1" ht="27" customHeight="1">
      <c r="A119" s="11">
        <v>116</v>
      </c>
      <c r="B119" s="11" t="str">
        <f t="shared" si="20"/>
        <v>14</v>
      </c>
      <c r="C119" s="11" t="str">
        <f>"23144230"</f>
        <v>23144230</v>
      </c>
      <c r="D119" s="11" t="str">
        <f t="shared" si="21"/>
        <v>男</v>
      </c>
      <c r="E119" s="12"/>
    </row>
    <row r="120" spans="1:5" s="1" customFormat="1" ht="27" customHeight="1">
      <c r="A120" s="11">
        <v>117</v>
      </c>
      <c r="B120" s="11" t="str">
        <f t="shared" si="20"/>
        <v>14</v>
      </c>
      <c r="C120" s="11" t="str">
        <f>"23144214"</f>
        <v>23144214</v>
      </c>
      <c r="D120" s="11" t="str">
        <f t="shared" si="21"/>
        <v>男</v>
      </c>
      <c r="E120" s="12"/>
    </row>
    <row r="121" spans="1:5" s="1" customFormat="1" ht="27" customHeight="1">
      <c r="A121" s="11">
        <v>118</v>
      </c>
      <c r="B121" s="11" t="str">
        <f t="shared" si="20"/>
        <v>14</v>
      </c>
      <c r="C121" s="11" t="str">
        <f>"23144302"</f>
        <v>23144302</v>
      </c>
      <c r="D121" s="11" t="str">
        <f t="shared" si="21"/>
        <v>男</v>
      </c>
      <c r="E121" s="12"/>
    </row>
    <row r="122" spans="1:5" s="1" customFormat="1" ht="19.5" customHeight="1">
      <c r="A122" s="4"/>
      <c r="C122" s="4"/>
      <c r="E122" s="5"/>
    </row>
    <row r="123" spans="1:5" s="1" customFormat="1" ht="19.5" customHeight="1">
      <c r="A123" s="4"/>
      <c r="C123" s="4"/>
      <c r="E123" s="5"/>
    </row>
    <row r="124" spans="1:5" s="1" customFormat="1" ht="19.5" customHeight="1">
      <c r="A124" s="4"/>
      <c r="C124" s="4"/>
      <c r="E124" s="5"/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5548611111111111" right="0.5548611111111111" top="0.60625" bottom="0.60625" header="0.5118055555555555" footer="0.5118055555555555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2024-01-12T07:14:24Z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E8B646B5AE4042BFB145C02A232873CD_13</vt:lpwstr>
  </property>
  <property fmtid="{D5CDD505-2E9C-101B-9397-08002B2CF9AE}" pid="5" name="KSOReadingLayo">
    <vt:bool>true</vt:bool>
  </property>
</Properties>
</file>