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<sst xmlns="http://schemas.openxmlformats.org/spreadsheetml/2006/main" count="161" uniqueCount="85">
  <si>
    <t>文昌市教育系统校园招聘活动（四川师范大学考点）笔试成绩</t>
  </si>
  <si>
    <t>序号</t>
  </si>
  <si>
    <t>报考岗位</t>
  </si>
  <si>
    <t>姓名</t>
  </si>
  <si>
    <t>准考证号</t>
  </si>
  <si>
    <t>笔试成绩</t>
  </si>
  <si>
    <t>排名</t>
  </si>
  <si>
    <t>备注</t>
  </si>
  <si>
    <t>0101_专技岗位（小学语文教师）</t>
  </si>
  <si>
    <t>202312280102</t>
  </si>
  <si>
    <t/>
  </si>
  <si>
    <t>202312280101</t>
  </si>
  <si>
    <t>0103_专技岗位（小学语文教师）</t>
  </si>
  <si>
    <t>202312280103</t>
  </si>
  <si>
    <t>202312280104</t>
  </si>
  <si>
    <t>0107_专技岗位（小学语文教师）</t>
  </si>
  <si>
    <t>202312280105</t>
  </si>
  <si>
    <t>0108_专技岗位（小学语文教师）</t>
  </si>
  <si>
    <t>202312280106</t>
  </si>
  <si>
    <t>202312280107</t>
  </si>
  <si>
    <t>0110_专技岗位（小学语文教师）</t>
  </si>
  <si>
    <t>202312280108</t>
  </si>
  <si>
    <t>0111_专技岗位（小学语文教师）</t>
  </si>
  <si>
    <t>202312280109</t>
  </si>
  <si>
    <t>0112_专技岗位（小学英语教师）</t>
  </si>
  <si>
    <t>202312280111</t>
  </si>
  <si>
    <t>202312280112</t>
  </si>
  <si>
    <t>202312280110</t>
  </si>
  <si>
    <t>0117_专技岗位（小学心理健康教师）</t>
  </si>
  <si>
    <t>202312280113</t>
  </si>
  <si>
    <t>0121_专技岗位（小学数学教师）</t>
  </si>
  <si>
    <t>202312280117</t>
  </si>
  <si>
    <t>202312280116</t>
  </si>
  <si>
    <t>202312280115</t>
  </si>
  <si>
    <t>202312280114</t>
  </si>
  <si>
    <t>0202_专技岗位（中学语文教师）</t>
  </si>
  <si>
    <t>202312280118</t>
  </si>
  <si>
    <t>202312280119</t>
  </si>
  <si>
    <t>0203_专技岗位（中学语文教师）</t>
  </si>
  <si>
    <t>202312280122</t>
  </si>
  <si>
    <t>202312280121</t>
  </si>
  <si>
    <t>202312280123</t>
  </si>
  <si>
    <t>202312280120</t>
  </si>
  <si>
    <t>0205_专技岗位（中学语文教师）</t>
  </si>
  <si>
    <t>202312280124</t>
  </si>
  <si>
    <t>202312280125</t>
  </si>
  <si>
    <t>0211_专技岗位（中学政治教师）</t>
  </si>
  <si>
    <t>202312280127</t>
  </si>
  <si>
    <t>202312280126</t>
  </si>
  <si>
    <t>0217_专技岗位（中学英语教师）</t>
  </si>
  <si>
    <t>202312280129</t>
  </si>
  <si>
    <t>202312280128</t>
  </si>
  <si>
    <t>0219_专技岗位（中学英语教师）</t>
  </si>
  <si>
    <t>202312280130</t>
  </si>
  <si>
    <t>0220_专技岗位（中学英语教师）</t>
  </si>
  <si>
    <t>202312280132</t>
  </si>
  <si>
    <t>202312280131</t>
  </si>
  <si>
    <t>缺考</t>
  </si>
  <si>
    <t>0221_专技岗位（中学英语教师）</t>
  </si>
  <si>
    <t>202312280134</t>
  </si>
  <si>
    <t>202312280133</t>
  </si>
  <si>
    <t>202312280135</t>
  </si>
  <si>
    <t>0230_专技岗位（中学体育教师）</t>
  </si>
  <si>
    <t>202312280136</t>
  </si>
  <si>
    <t>202312280138</t>
  </si>
  <si>
    <t>202312280137</t>
  </si>
  <si>
    <t>0235_专技岗位（中学数学教师）</t>
  </si>
  <si>
    <t>202312280140</t>
  </si>
  <si>
    <t>202312280139</t>
  </si>
  <si>
    <t>0243_专技岗位（中学生物教师）</t>
  </si>
  <si>
    <t>202312280143</t>
  </si>
  <si>
    <t>202312280141</t>
  </si>
  <si>
    <t>202312280142</t>
  </si>
  <si>
    <t>0244_专技岗位（中学历史教师）</t>
  </si>
  <si>
    <t>202312280144</t>
  </si>
  <si>
    <t>0247_专技岗位（中学化学教师）</t>
  </si>
  <si>
    <t>202312280146</t>
  </si>
  <si>
    <t>202312280145</t>
  </si>
  <si>
    <t>202312280147</t>
  </si>
  <si>
    <t>0248_专技岗位（中学化学教师）</t>
  </si>
  <si>
    <t>202312280149</t>
  </si>
  <si>
    <t>202312280148</t>
  </si>
  <si>
    <t>0250_专技岗位（中学地理教师）</t>
  </si>
  <si>
    <t>202312280150</t>
  </si>
  <si>
    <t>202312280151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</si>
</sst>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I41" sqref="I41"/>
    </sheetView>
  </sheetViews>
  <sheetFormatPr defaultColWidth="9" defaultRowHeight="13.5" outlineLevelCol="6"/>
  <cols>
    <col min="2" max="2" width="34.25" customWidth="1"/>
    <col min="3" max="3" width="11.125" customWidth="1"/>
    <col min="4" max="4" width="13.75" customWidth="1"/>
    <col min="5" max="5" width="10.875" customWidth="1"/>
  </cols>
  <sheetData>
    <row r="1" s="1" customFormat="1" ht="39.95" customHeight="1" spans="1:7">
      <c r="A1" s="2" t="s">
        <v>0</v>
      </c>
      <c r="B1" s="2"/>
      <c r="C1" s="2"/>
      <c r="D1" s="3"/>
      <c r="E1" s="3"/>
      <c r="F1" s="3"/>
      <c r="G1" s="2"/>
    </row>
    <row r="2" s="1" customFormat="1" ht="25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="1" customFormat="1" ht="25" customHeight="1" spans="1:7">
      <c r="A3" s="6">
        <v>1</v>
      </c>
      <c r="B3" s="6" t="s">
        <v>8</v>
      </c>
      <c r="C3" s="6" t="str">
        <f>"许林敏"</f>
        <v>许林敏</v>
      </c>
      <c r="D3" s="9" t="s">
        <v>9</v>
      </c>
      <c r="E3" s="8">
        <v>65.75</v>
      </c>
      <c r="F3" s="7">
        <v>1</v>
      </c>
      <c r="G3" s="6" t="s">
        <v>10</v>
      </c>
    </row>
    <row r="4" s="1" customFormat="1" ht="25" customHeight="1" spans="1:7">
      <c r="A4" s="6">
        <v>2</v>
      </c>
      <c r="B4" s="6" t="s">
        <v>8</v>
      </c>
      <c r="C4" s="6" t="str">
        <f>"周海燕"</f>
        <v>周海燕</v>
      </c>
      <c r="D4" s="7" t="s">
        <v>11</v>
      </c>
      <c r="E4" s="8">
        <v>61.65</v>
      </c>
      <c r="F4" s="7">
        <v>2</v>
      </c>
      <c r="G4" s="6" t="s">
        <v>10</v>
      </c>
    </row>
    <row r="5" s="1" customFormat="1" ht="25" customHeight="1" spans="1:7">
      <c r="A5" s="6">
        <v>3</v>
      </c>
      <c r="B5" s="6" t="s">
        <v>12</v>
      </c>
      <c r="C5" s="6" t="str">
        <f>"符雪美"</f>
        <v>符雪美</v>
      </c>
      <c r="D5" s="9" t="s">
        <v>13</v>
      </c>
      <c r="E5" s="8">
        <v>71.45</v>
      </c>
      <c r="F5" s="7">
        <v>1</v>
      </c>
      <c r="G5" s="6" t="s">
        <v>10</v>
      </c>
    </row>
    <row r="6" s="1" customFormat="1" ht="25" customHeight="1" spans="1:7">
      <c r="A6" s="6">
        <v>4</v>
      </c>
      <c r="B6" s="6" t="s">
        <v>12</v>
      </c>
      <c r="C6" s="6" t="str">
        <f>"连晓欣"</f>
        <v>连晓欣</v>
      </c>
      <c r="D6" s="9" t="s">
        <v>14</v>
      </c>
      <c r="E6" s="8">
        <v>62.5</v>
      </c>
      <c r="F6" s="7">
        <v>2</v>
      </c>
      <c r="G6" s="6" t="s">
        <v>10</v>
      </c>
    </row>
    <row r="7" s="1" customFormat="1" ht="25" customHeight="1" spans="1:7">
      <c r="A7" s="6">
        <v>5</v>
      </c>
      <c r="B7" s="6" t="s">
        <v>15</v>
      </c>
      <c r="C7" s="6" t="str">
        <f>"张健"</f>
        <v>张健</v>
      </c>
      <c r="D7" s="9" t="s">
        <v>16</v>
      </c>
      <c r="E7" s="8">
        <v>72.3</v>
      </c>
      <c r="F7" s="7">
        <v>1</v>
      </c>
      <c r="G7" s="6" t="s">
        <v>10</v>
      </c>
    </row>
    <row r="8" s="1" customFormat="1" ht="25" customHeight="1" spans="1:7">
      <c r="A8" s="6">
        <v>6</v>
      </c>
      <c r="B8" s="6" t="s">
        <v>17</v>
      </c>
      <c r="C8" s="6" t="str">
        <f>"周楚萍"</f>
        <v>周楚萍</v>
      </c>
      <c r="D8" s="9" t="s">
        <v>18</v>
      </c>
      <c r="E8" s="8">
        <v>64.8</v>
      </c>
      <c r="F8" s="7">
        <v>1</v>
      </c>
      <c r="G8" s="6" t="s">
        <v>10</v>
      </c>
    </row>
    <row r="9" s="1" customFormat="1" ht="25" customHeight="1" spans="1:7">
      <c r="A9" s="6">
        <v>7</v>
      </c>
      <c r="B9" s="6" t="s">
        <v>17</v>
      </c>
      <c r="C9" s="6" t="str">
        <f>"韩霄霄"</f>
        <v>韩霄霄</v>
      </c>
      <c r="D9" s="9" t="s">
        <v>19</v>
      </c>
      <c r="E9" s="8">
        <v>60.9</v>
      </c>
      <c r="F9" s="7">
        <v>2</v>
      </c>
      <c r="G9" s="6" t="s">
        <v>10</v>
      </c>
    </row>
    <row r="10" s="1" customFormat="1" ht="25" customHeight="1" spans="1:7">
      <c r="A10" s="6">
        <v>8</v>
      </c>
      <c r="B10" s="6" t="s">
        <v>20</v>
      </c>
      <c r="C10" s="6" t="str">
        <f>"何诗婷"</f>
        <v>何诗婷</v>
      </c>
      <c r="D10" s="9" t="s">
        <v>21</v>
      </c>
      <c r="E10" s="8">
        <v>60.3</v>
      </c>
      <c r="F10" s="7">
        <v>1</v>
      </c>
      <c r="G10" s="6" t="s">
        <v>10</v>
      </c>
    </row>
    <row r="11" s="1" customFormat="1" ht="25" customHeight="1" spans="1:7">
      <c r="A11" s="6">
        <v>9</v>
      </c>
      <c r="B11" s="6" t="s">
        <v>22</v>
      </c>
      <c r="C11" s="6" t="str">
        <f>"吴惠敏"</f>
        <v>吴惠敏</v>
      </c>
      <c r="D11" s="9" t="s">
        <v>23</v>
      </c>
      <c r="E11" s="8">
        <v>56.55</v>
      </c>
      <c r="F11" s="7">
        <v>1</v>
      </c>
      <c r="G11" s="6" t="s">
        <v>10</v>
      </c>
    </row>
    <row r="12" s="1" customFormat="1" ht="25" customHeight="1" spans="1:7">
      <c r="A12" s="6">
        <v>10</v>
      </c>
      <c r="B12" s="6" t="s">
        <v>24</v>
      </c>
      <c r="C12" s="6" t="str">
        <f>"李悦"</f>
        <v>李悦</v>
      </c>
      <c r="D12" s="9" t="s">
        <v>25</v>
      </c>
      <c r="E12" s="8">
        <v>79.2</v>
      </c>
      <c r="F12" s="7">
        <v>1</v>
      </c>
      <c r="G12" s="6" t="s">
        <v>10</v>
      </c>
    </row>
    <row r="13" s="1" customFormat="1" ht="25" customHeight="1" spans="1:7">
      <c r="A13" s="6">
        <v>11</v>
      </c>
      <c r="B13" s="6" t="s">
        <v>24</v>
      </c>
      <c r="C13" s="6" t="str">
        <f>"黄疆业"</f>
        <v>黄疆业</v>
      </c>
      <c r="D13" s="9" t="s">
        <v>26</v>
      </c>
      <c r="E13" s="8">
        <v>76.1</v>
      </c>
      <c r="F13" s="7">
        <v>2</v>
      </c>
      <c r="G13" s="6" t="s">
        <v>10</v>
      </c>
    </row>
    <row r="14" s="1" customFormat="1" ht="25" customHeight="1" spans="1:7">
      <c r="A14" s="6">
        <v>12</v>
      </c>
      <c r="B14" s="6" t="s">
        <v>24</v>
      </c>
      <c r="C14" s="6" t="str">
        <f>"王芯儿"</f>
        <v>王芯儿</v>
      </c>
      <c r="D14" s="9" t="s">
        <v>27</v>
      </c>
      <c r="E14" s="8">
        <v>69</v>
      </c>
      <c r="F14" s="7">
        <v>3</v>
      </c>
      <c r="G14" s="6" t="s">
        <v>10</v>
      </c>
    </row>
    <row r="15" s="1" customFormat="1" ht="25" customHeight="1" spans="1:7">
      <c r="A15" s="6">
        <v>13</v>
      </c>
      <c r="B15" s="6" t="s">
        <v>28</v>
      </c>
      <c r="C15" s="6" t="str">
        <f>"黎洁"</f>
        <v>黎洁</v>
      </c>
      <c r="D15" s="9" t="s">
        <v>29</v>
      </c>
      <c r="E15" s="8">
        <v>65.5</v>
      </c>
      <c r="F15" s="7">
        <v>1</v>
      </c>
      <c r="G15" s="6" t="s">
        <v>10</v>
      </c>
    </row>
    <row r="16" s="1" customFormat="1" ht="25" customHeight="1" spans="1:7">
      <c r="A16" s="6">
        <v>14</v>
      </c>
      <c r="B16" s="6" t="s">
        <v>30</v>
      </c>
      <c r="C16" s="6" t="str">
        <f>"王芳怡"</f>
        <v>王芳怡</v>
      </c>
      <c r="D16" s="9" t="s">
        <v>31</v>
      </c>
      <c r="E16" s="8">
        <v>76.4</v>
      </c>
      <c r="F16" s="7">
        <v>1</v>
      </c>
      <c r="G16" s="6" t="s">
        <v>10</v>
      </c>
    </row>
    <row r="17" s="1" customFormat="1" ht="25" customHeight="1" spans="1:7">
      <c r="A17" s="6">
        <v>15</v>
      </c>
      <c r="B17" s="6" t="s">
        <v>30</v>
      </c>
      <c r="C17" s="6" t="str">
        <f>"屠菁菁"</f>
        <v>屠菁菁</v>
      </c>
      <c r="D17" s="9" t="s">
        <v>32</v>
      </c>
      <c r="E17" s="8">
        <v>67.7</v>
      </c>
      <c r="F17" s="7">
        <v>2</v>
      </c>
      <c r="G17" s="6" t="s">
        <v>10</v>
      </c>
    </row>
    <row r="18" s="1" customFormat="1" ht="25" customHeight="1" spans="1:7">
      <c r="A18" s="6">
        <v>16</v>
      </c>
      <c r="B18" s="6" t="s">
        <v>30</v>
      </c>
      <c r="C18" s="6" t="str">
        <f>"杨慧"</f>
        <v>杨慧</v>
      </c>
      <c r="D18" s="9" t="s">
        <v>33</v>
      </c>
      <c r="E18" s="8">
        <v>65.6</v>
      </c>
      <c r="F18" s="7">
        <v>3</v>
      </c>
      <c r="G18" s="6" t="s">
        <v>10</v>
      </c>
    </row>
    <row r="19" s="1" customFormat="1" ht="25" customHeight="1" spans="1:7">
      <c r="A19" s="6">
        <v>17</v>
      </c>
      <c r="B19" s="6" t="s">
        <v>30</v>
      </c>
      <c r="C19" s="6" t="str">
        <f>"谢荟虹"</f>
        <v>谢荟虹</v>
      </c>
      <c r="D19" s="9" t="s">
        <v>34</v>
      </c>
      <c r="E19" s="8">
        <v>51.7</v>
      </c>
      <c r="F19" s="7">
        <v>4</v>
      </c>
      <c r="G19" s="6" t="s">
        <v>10</v>
      </c>
    </row>
    <row r="20" s="1" customFormat="1" ht="25" customHeight="1" spans="1:7">
      <c r="A20" s="6">
        <v>18</v>
      </c>
      <c r="B20" s="6" t="s">
        <v>35</v>
      </c>
      <c r="C20" s="6" t="str">
        <f>"王佳一"</f>
        <v>王佳一</v>
      </c>
      <c r="D20" s="9" t="s">
        <v>36</v>
      </c>
      <c r="E20" s="8">
        <v>81.15</v>
      </c>
      <c r="F20" s="7">
        <v>1</v>
      </c>
      <c r="G20" s="6" t="s">
        <v>10</v>
      </c>
    </row>
    <row r="21" s="1" customFormat="1" ht="25" customHeight="1" spans="1:7">
      <c r="A21" s="6">
        <v>19</v>
      </c>
      <c r="B21" s="6" t="s">
        <v>35</v>
      </c>
      <c r="C21" s="6" t="str">
        <f>"彭园芯"</f>
        <v>彭园芯</v>
      </c>
      <c r="D21" s="9" t="s">
        <v>37</v>
      </c>
      <c r="E21" s="8">
        <v>75.9</v>
      </c>
      <c r="F21" s="7">
        <v>2</v>
      </c>
      <c r="G21" s="6" t="s">
        <v>10</v>
      </c>
    </row>
    <row r="22" s="1" customFormat="1" ht="25" customHeight="1" spans="1:7">
      <c r="A22" s="6">
        <v>20</v>
      </c>
      <c r="B22" s="6" t="s">
        <v>38</v>
      </c>
      <c r="C22" s="6" t="str">
        <f>"黄影"</f>
        <v>黄影</v>
      </c>
      <c r="D22" s="9" t="s">
        <v>39</v>
      </c>
      <c r="E22" s="8">
        <v>82.1</v>
      </c>
      <c r="F22" s="7">
        <v>1</v>
      </c>
      <c r="G22" s="6" t="s">
        <v>10</v>
      </c>
    </row>
    <row r="23" s="1" customFormat="1" ht="25" customHeight="1" spans="1:7">
      <c r="A23" s="6">
        <v>21</v>
      </c>
      <c r="B23" s="6" t="s">
        <v>38</v>
      </c>
      <c r="C23" s="6" t="str">
        <f>"汲敏芝"</f>
        <v>汲敏芝</v>
      </c>
      <c r="D23" s="9" t="s">
        <v>40</v>
      </c>
      <c r="E23" s="8">
        <v>80.2</v>
      </c>
      <c r="F23" s="7">
        <v>2</v>
      </c>
      <c r="G23" s="6" t="s">
        <v>10</v>
      </c>
    </row>
    <row r="24" s="1" customFormat="1" ht="25" customHeight="1" spans="1:7">
      <c r="A24" s="6">
        <v>22</v>
      </c>
      <c r="B24" s="6" t="s">
        <v>38</v>
      </c>
      <c r="C24" s="6" t="str">
        <f>"刘雨萱"</f>
        <v>刘雨萱</v>
      </c>
      <c r="D24" s="9" t="s">
        <v>41</v>
      </c>
      <c r="E24" s="8">
        <v>68.55</v>
      </c>
      <c r="F24" s="7">
        <v>3</v>
      </c>
      <c r="G24" s="6" t="s">
        <v>10</v>
      </c>
    </row>
    <row r="25" s="1" customFormat="1" ht="25" customHeight="1" spans="1:7">
      <c r="A25" s="6">
        <v>23</v>
      </c>
      <c r="B25" s="6" t="s">
        <v>38</v>
      </c>
      <c r="C25" s="6" t="str">
        <f>"王舒贞"</f>
        <v>王舒贞</v>
      </c>
      <c r="D25" s="9" t="s">
        <v>42</v>
      </c>
      <c r="E25" s="8">
        <v>66.25</v>
      </c>
      <c r="F25" s="7">
        <v>4</v>
      </c>
      <c r="G25" s="6" t="s">
        <v>10</v>
      </c>
    </row>
    <row r="26" s="1" customFormat="1" ht="25" customHeight="1" spans="1:7">
      <c r="A26" s="6">
        <v>24</v>
      </c>
      <c r="B26" s="6" t="s">
        <v>43</v>
      </c>
      <c r="C26" s="6" t="str">
        <f>"姚重阳"</f>
        <v>姚重阳</v>
      </c>
      <c r="D26" s="9" t="s">
        <v>44</v>
      </c>
      <c r="E26" s="8">
        <v>72.55</v>
      </c>
      <c r="F26" s="7">
        <v>1</v>
      </c>
      <c r="G26" s="6" t="s">
        <v>10</v>
      </c>
    </row>
    <row r="27" s="1" customFormat="1" ht="25" customHeight="1" spans="1:7">
      <c r="A27" s="6">
        <v>25</v>
      </c>
      <c r="B27" s="6" t="s">
        <v>43</v>
      </c>
      <c r="C27" s="6" t="str">
        <f>"王子涵"</f>
        <v>王子涵</v>
      </c>
      <c r="D27" s="9" t="s">
        <v>45</v>
      </c>
      <c r="E27" s="8">
        <v>71.9</v>
      </c>
      <c r="F27" s="7">
        <v>2</v>
      </c>
      <c r="G27" s="6" t="s">
        <v>10</v>
      </c>
    </row>
    <row r="28" s="1" customFormat="1" ht="25" customHeight="1" spans="1:7">
      <c r="A28" s="6">
        <v>26</v>
      </c>
      <c r="B28" s="6" t="s">
        <v>46</v>
      </c>
      <c r="C28" s="6" t="str">
        <f>"黎芮如"</f>
        <v>黎芮如</v>
      </c>
      <c r="D28" s="9" t="s">
        <v>47</v>
      </c>
      <c r="E28" s="8">
        <v>77</v>
      </c>
      <c r="F28" s="7">
        <v>1</v>
      </c>
      <c r="G28" s="6" t="s">
        <v>10</v>
      </c>
    </row>
    <row r="29" s="1" customFormat="1" ht="25" customHeight="1" spans="1:7">
      <c r="A29" s="6">
        <v>27</v>
      </c>
      <c r="B29" s="6" t="s">
        <v>46</v>
      </c>
      <c r="C29" s="6" t="str">
        <f>"王运佳"</f>
        <v>王运佳</v>
      </c>
      <c r="D29" s="9" t="s">
        <v>48</v>
      </c>
      <c r="E29" s="8">
        <v>76.5</v>
      </c>
      <c r="F29" s="7">
        <v>2</v>
      </c>
      <c r="G29" s="6" t="s">
        <v>10</v>
      </c>
    </row>
    <row r="30" s="1" customFormat="1" ht="25" customHeight="1" spans="1:7">
      <c r="A30" s="6">
        <v>28</v>
      </c>
      <c r="B30" s="6" t="s">
        <v>49</v>
      </c>
      <c r="C30" s="6" t="str">
        <f>"唐乙丁"</f>
        <v>唐乙丁</v>
      </c>
      <c r="D30" s="9" t="s">
        <v>50</v>
      </c>
      <c r="E30" s="8">
        <v>70.4</v>
      </c>
      <c r="F30" s="7">
        <v>1</v>
      </c>
      <c r="G30" s="6" t="s">
        <v>10</v>
      </c>
    </row>
    <row r="31" s="1" customFormat="1" ht="25" customHeight="1" spans="1:7">
      <c r="A31" s="6">
        <v>29</v>
      </c>
      <c r="B31" s="6" t="s">
        <v>49</v>
      </c>
      <c r="C31" s="6" t="str">
        <f>"刘杜淳"</f>
        <v>刘杜淳</v>
      </c>
      <c r="D31" s="9" t="s">
        <v>51</v>
      </c>
      <c r="E31" s="8">
        <v>62.6</v>
      </c>
      <c r="F31" s="7">
        <v>2</v>
      </c>
      <c r="G31" s="6" t="s">
        <v>10</v>
      </c>
    </row>
    <row r="32" s="1" customFormat="1" ht="25" customHeight="1" spans="1:7">
      <c r="A32" s="6">
        <v>30</v>
      </c>
      <c r="B32" s="6" t="s">
        <v>52</v>
      </c>
      <c r="C32" s="6" t="str">
        <f>"许燕娜"</f>
        <v>许燕娜</v>
      </c>
      <c r="D32" s="9" t="s">
        <v>53</v>
      </c>
      <c r="E32" s="8">
        <v>64.2</v>
      </c>
      <c r="F32" s="7">
        <v>1</v>
      </c>
      <c r="G32" s="6" t="s">
        <v>10</v>
      </c>
    </row>
    <row r="33" s="1" customFormat="1" ht="25" customHeight="1" spans="1:7">
      <c r="A33" s="6">
        <v>31</v>
      </c>
      <c r="B33" s="6" t="s">
        <v>54</v>
      </c>
      <c r="C33" s="6" t="str">
        <f>"王曼"</f>
        <v>王曼</v>
      </c>
      <c r="D33" s="9" t="s">
        <v>55</v>
      </c>
      <c r="E33" s="8">
        <v>70.6</v>
      </c>
      <c r="F33" s="7">
        <v>1</v>
      </c>
      <c r="G33" s="6" t="s">
        <v>10</v>
      </c>
    </row>
    <row r="34" s="1" customFormat="1" ht="25" customHeight="1" spans="1:7">
      <c r="A34" s="6">
        <v>32</v>
      </c>
      <c r="B34" s="6" t="s">
        <v>54</v>
      </c>
      <c r="C34" s="6" t="str">
        <f>"罗金玉"</f>
        <v>罗金玉</v>
      </c>
      <c r="D34" s="9" t="s">
        <v>56</v>
      </c>
      <c r="E34" s="8">
        <v>0</v>
      </c>
      <c r="F34" s="7"/>
      <c r="G34" s="6" t="s">
        <v>57</v>
      </c>
    </row>
    <row r="35" s="1" customFormat="1" ht="25" customHeight="1" spans="1:7">
      <c r="A35" s="6">
        <v>33</v>
      </c>
      <c r="B35" s="6" t="s">
        <v>58</v>
      </c>
      <c r="C35" s="6" t="str">
        <f>"邢福聪"</f>
        <v>邢福聪</v>
      </c>
      <c r="D35" s="9" t="s">
        <v>59</v>
      </c>
      <c r="E35" s="8">
        <v>81.9</v>
      </c>
      <c r="F35" s="7">
        <v>1</v>
      </c>
      <c r="G35" s="6" t="s">
        <v>10</v>
      </c>
    </row>
    <row r="36" s="1" customFormat="1" ht="25" customHeight="1" spans="1:7">
      <c r="A36" s="6">
        <v>34</v>
      </c>
      <c r="B36" s="6" t="s">
        <v>58</v>
      </c>
      <c r="C36" s="6" t="str">
        <f>"石慧美"</f>
        <v>石慧美</v>
      </c>
      <c r="D36" s="9" t="s">
        <v>60</v>
      </c>
      <c r="E36" s="8">
        <v>69.7</v>
      </c>
      <c r="F36" s="7">
        <v>2</v>
      </c>
      <c r="G36" s="6" t="s">
        <v>10</v>
      </c>
    </row>
    <row r="37" s="1" customFormat="1" ht="25" customHeight="1" spans="1:7">
      <c r="A37" s="6">
        <v>35</v>
      </c>
      <c r="B37" s="6" t="s">
        <v>58</v>
      </c>
      <c r="C37" s="6" t="str">
        <f>"王敬妹"</f>
        <v>王敬妹</v>
      </c>
      <c r="D37" s="9" t="s">
        <v>61</v>
      </c>
      <c r="E37" s="8">
        <v>61.1</v>
      </c>
      <c r="F37" s="7">
        <v>3</v>
      </c>
      <c r="G37" s="6" t="s">
        <v>10</v>
      </c>
    </row>
    <row r="38" s="1" customFormat="1" ht="25" customHeight="1" spans="1:7">
      <c r="A38" s="6">
        <v>36</v>
      </c>
      <c r="B38" s="6" t="s">
        <v>62</v>
      </c>
      <c r="C38" s="6" t="str">
        <f>"翁启利"</f>
        <v>翁启利</v>
      </c>
      <c r="D38" s="9" t="s">
        <v>63</v>
      </c>
      <c r="E38" s="8">
        <v>67.8</v>
      </c>
      <c r="F38" s="7">
        <v>1</v>
      </c>
      <c r="G38" s="6" t="s">
        <v>10</v>
      </c>
    </row>
    <row r="39" s="1" customFormat="1" ht="25" customHeight="1" spans="1:7">
      <c r="A39" s="6">
        <v>37</v>
      </c>
      <c r="B39" s="6" t="s">
        <v>62</v>
      </c>
      <c r="C39" s="6" t="str">
        <f>"黄伟迅"</f>
        <v>黄伟迅</v>
      </c>
      <c r="D39" s="9" t="s">
        <v>64</v>
      </c>
      <c r="E39" s="8">
        <v>64.7</v>
      </c>
      <c r="F39" s="7">
        <v>2</v>
      </c>
      <c r="G39" s="6" t="s">
        <v>10</v>
      </c>
    </row>
    <row r="40" s="1" customFormat="1" ht="25" customHeight="1" spans="1:7">
      <c r="A40" s="6">
        <v>38</v>
      </c>
      <c r="B40" s="6" t="s">
        <v>62</v>
      </c>
      <c r="C40" s="6" t="str">
        <f>"蔡易儒"</f>
        <v>蔡易儒</v>
      </c>
      <c r="D40" s="9" t="s">
        <v>65</v>
      </c>
      <c r="E40" s="8">
        <v>56.5</v>
      </c>
      <c r="F40" s="7">
        <v>3</v>
      </c>
      <c r="G40" s="6" t="s">
        <v>10</v>
      </c>
    </row>
    <row r="41" s="1" customFormat="1" ht="25" customHeight="1" spans="1:7">
      <c r="A41" s="6">
        <v>39</v>
      </c>
      <c r="B41" s="6" t="s">
        <v>66</v>
      </c>
      <c r="C41" s="6" t="str">
        <f>"陈贤吉"</f>
        <v>陈贤吉</v>
      </c>
      <c r="D41" s="9" t="s">
        <v>67</v>
      </c>
      <c r="E41" s="8">
        <v>77.9</v>
      </c>
      <c r="F41" s="7">
        <v>1</v>
      </c>
      <c r="G41" s="6" t="s">
        <v>10</v>
      </c>
    </row>
    <row r="42" s="1" customFormat="1" ht="25" customHeight="1" spans="1:7">
      <c r="A42" s="6">
        <v>40</v>
      </c>
      <c r="B42" s="6" t="s">
        <v>66</v>
      </c>
      <c r="C42" s="6" t="str">
        <f>"符祯"</f>
        <v>符祯</v>
      </c>
      <c r="D42" s="9" t="s">
        <v>68</v>
      </c>
      <c r="E42" s="8">
        <v>72.2</v>
      </c>
      <c r="F42" s="7">
        <v>2</v>
      </c>
      <c r="G42" s="6" t="s">
        <v>10</v>
      </c>
    </row>
    <row r="43" s="1" customFormat="1" ht="25" customHeight="1" spans="1:7">
      <c r="A43" s="6">
        <v>41</v>
      </c>
      <c r="B43" s="6" t="s">
        <v>69</v>
      </c>
      <c r="C43" s="6" t="str">
        <f>"李静媚"</f>
        <v>李静媚</v>
      </c>
      <c r="D43" s="9" t="s">
        <v>70</v>
      </c>
      <c r="E43" s="8">
        <v>78.42</v>
      </c>
      <c r="F43" s="7">
        <v>1</v>
      </c>
      <c r="G43" s="6" t="s">
        <v>10</v>
      </c>
    </row>
    <row r="44" s="1" customFormat="1" ht="25" customHeight="1" spans="1:7">
      <c r="A44" s="6">
        <v>42</v>
      </c>
      <c r="B44" s="6" t="s">
        <v>69</v>
      </c>
      <c r="C44" s="6" t="str">
        <f>"林彩虹"</f>
        <v>林彩虹</v>
      </c>
      <c r="D44" s="9" t="s">
        <v>71</v>
      </c>
      <c r="E44" s="8">
        <v>67.84</v>
      </c>
      <c r="F44" s="7">
        <v>2</v>
      </c>
      <c r="G44" s="6" t="s">
        <v>10</v>
      </c>
    </row>
    <row r="45" s="1" customFormat="1" ht="25" customHeight="1" spans="1:7">
      <c r="A45" s="6">
        <v>43</v>
      </c>
      <c r="B45" s="6" t="s">
        <v>69</v>
      </c>
      <c r="C45" s="6" t="str">
        <f>"庄莹"</f>
        <v>庄莹</v>
      </c>
      <c r="D45" s="9" t="s">
        <v>72</v>
      </c>
      <c r="E45" s="8">
        <v>59.62</v>
      </c>
      <c r="F45" s="7">
        <v>3</v>
      </c>
      <c r="G45" s="6" t="s">
        <v>10</v>
      </c>
    </row>
    <row r="46" s="1" customFormat="1" ht="25" customHeight="1" spans="1:7">
      <c r="A46" s="6">
        <v>44</v>
      </c>
      <c r="B46" s="6" t="s">
        <v>73</v>
      </c>
      <c r="C46" s="6" t="str">
        <f>"孙菁华"</f>
        <v>孙菁华</v>
      </c>
      <c r="D46" s="9" t="s">
        <v>74</v>
      </c>
      <c r="E46" s="8">
        <v>78</v>
      </c>
      <c r="F46" s="7">
        <v>1</v>
      </c>
      <c r="G46" s="6" t="s">
        <v>10</v>
      </c>
    </row>
    <row r="47" s="1" customFormat="1" ht="25" customHeight="1" spans="1:7">
      <c r="A47" s="6">
        <v>45</v>
      </c>
      <c r="B47" s="6" t="s">
        <v>75</v>
      </c>
      <c r="C47" s="6" t="str">
        <f>"王馨纯"</f>
        <v>王馨纯</v>
      </c>
      <c r="D47" s="9" t="s">
        <v>76</v>
      </c>
      <c r="E47" s="8">
        <v>74.92</v>
      </c>
      <c r="F47" s="7">
        <v>1</v>
      </c>
      <c r="G47" s="6" t="s">
        <v>10</v>
      </c>
    </row>
    <row r="48" s="1" customFormat="1" ht="25" customHeight="1" spans="1:7">
      <c r="A48" s="6">
        <v>46</v>
      </c>
      <c r="B48" s="6" t="s">
        <v>75</v>
      </c>
      <c r="C48" s="6" t="str">
        <f>"陈玥"</f>
        <v>陈玥</v>
      </c>
      <c r="D48" s="9" t="s">
        <v>77</v>
      </c>
      <c r="E48" s="8">
        <v>68.6</v>
      </c>
      <c r="F48" s="7">
        <v>2</v>
      </c>
      <c r="G48" s="6" t="s">
        <v>10</v>
      </c>
    </row>
    <row r="49" s="1" customFormat="1" ht="25" customHeight="1" spans="1:7">
      <c r="A49" s="6">
        <v>47</v>
      </c>
      <c r="B49" s="6" t="s">
        <v>75</v>
      </c>
      <c r="C49" s="6" t="str">
        <f>"吴贝贝"</f>
        <v>吴贝贝</v>
      </c>
      <c r="D49" s="9" t="s">
        <v>78</v>
      </c>
      <c r="E49" s="8">
        <v>58.76</v>
      </c>
      <c r="F49" s="7">
        <v>3</v>
      </c>
      <c r="G49" s="6" t="s">
        <v>10</v>
      </c>
    </row>
    <row r="50" s="1" customFormat="1" ht="25" customHeight="1" spans="1:7">
      <c r="A50" s="6">
        <v>48</v>
      </c>
      <c r="B50" s="6" t="s">
        <v>79</v>
      </c>
      <c r="C50" s="6" t="str">
        <f>"蔡亲蕾"</f>
        <v>蔡亲蕾</v>
      </c>
      <c r="D50" s="9" t="s">
        <v>80</v>
      </c>
      <c r="E50" s="8">
        <v>74.12</v>
      </c>
      <c r="F50" s="7">
        <v>1</v>
      </c>
      <c r="G50" s="6" t="s">
        <v>10</v>
      </c>
    </row>
    <row r="51" s="1" customFormat="1" ht="25" customHeight="1" spans="1:7">
      <c r="A51" s="6">
        <v>49</v>
      </c>
      <c r="B51" s="6" t="s">
        <v>79</v>
      </c>
      <c r="C51" s="6" t="str">
        <f>"王倩"</f>
        <v>王倩</v>
      </c>
      <c r="D51" s="9" t="s">
        <v>81</v>
      </c>
      <c r="E51" s="8">
        <v>55.72</v>
      </c>
      <c r="F51" s="7">
        <v>2</v>
      </c>
      <c r="G51" s="6" t="s">
        <v>10</v>
      </c>
    </row>
    <row r="52" s="1" customFormat="1" ht="25" customHeight="1" spans="1:7">
      <c r="A52" s="6">
        <v>50</v>
      </c>
      <c r="B52" s="6" t="s">
        <v>82</v>
      </c>
      <c r="C52" s="6" t="str">
        <f>"王子华"</f>
        <v>王子华</v>
      </c>
      <c r="D52" s="9" t="s">
        <v>83</v>
      </c>
      <c r="E52" s="8">
        <v>56.9</v>
      </c>
      <c r="F52" s="7">
        <v>1</v>
      </c>
      <c r="G52" s="6" t="s">
        <v>10</v>
      </c>
    </row>
    <row r="53" s="1" customFormat="1" ht="25" customHeight="1" spans="1:7">
      <c r="A53" s="6">
        <v>51</v>
      </c>
      <c r="B53" s="6" t="s">
        <v>82</v>
      </c>
      <c r="C53" s="6" t="str">
        <f>"邓明珠"</f>
        <v>邓明珠</v>
      </c>
      <c r="D53" s="9" t="s">
        <v>84</v>
      </c>
      <c r="E53" s="8">
        <v>44.2</v>
      </c>
      <c r="F53" s="7">
        <v>2</v>
      </c>
      <c r="G53" s="6" t="s">
        <v>10</v>
      </c>
    </row>
  </sheetData>
  <autoFilter ref="A2:G53">
    <sortState ref="A2:G53">
      <sortCondition ref="A2"/>
    </sortState>
    <extLst/>
  </autoFilter>
  <mergeCells count="1">
    <mergeCell ref="A1:G1"/>
  </mergeCells>
  <printOptions horizontalCentered="1"/>
  <pageMargins left="0.393055555555556" right="0.393055555555556" top="0.393055555555556" bottom="0.393055555555556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7" sqref="H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2023-12-28T04:27:00Z</dcterms:created>
  <dcterms:modified xsi:type="dcterms:W3CDTF">2023-12-28T05:09:42Z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B419847C8BE74D58A01E288DA2A8236E_12</vt:lpwstr>
  </property>
  <property fmtid="{D5CDD505-2E9C-101B-9397-08002B2CF9AE}" pid="3" name="KSOProductBuildVer">
    <vt:lpwstr>2052-11.1.0.14309</vt:lpwstr>
  </property>
</Properties>
</file>