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<sst xmlns="http://schemas.openxmlformats.org/spreadsheetml/2006/main" count="80" uniqueCount="72">
  <si>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文昌市教育系统2024年校园招聘活动（东北师范大学考点）综合成绩         </t>
  </si>
  <si>
    <t>序号</t>
  </si>
  <si>
    <t>报考岗位</t>
  </si>
  <si>
    <t>姓名</t>
  </si>
  <si>
    <t>身份证号</t>
  </si>
  <si>
    <t>面试成绩</t>
  </si>
  <si>
    <t>笔试成绩</t>
  </si>
  <si>
    <t>综合成绩</t>
  </si>
  <si>
    <t>排名</t>
  </si>
  <si>
    <t>备注</t>
  </si>
  <si>
    <t>0101_专技岗位（小学语文教师）</t>
  </si>
  <si>
    <t>460005********0523</t>
  </si>
  <si>
    <t>0102_专技岗位（小学语文教师）</t>
  </si>
  <si>
    <t>460005********3221</t>
  </si>
  <si>
    <t>0106_专技岗位（小学语文教师）</t>
  </si>
  <si>
    <t>460005********4811</t>
  </si>
  <si>
    <t>0113_专技岗位（小学信息技术教师）</t>
  </si>
  <si>
    <t>460005********3222</t>
  </si>
  <si>
    <t>0114_专技岗位（小学信息技术教师）</t>
  </si>
  <si>
    <t>460005********3229</t>
  </si>
  <si>
    <t>0122_专技岗位（小学数学教师）</t>
  </si>
  <si>
    <t>232324********332X</t>
  </si>
  <si>
    <t>0123_专技岗位（小学数学教师）</t>
  </si>
  <si>
    <t>230321********1705</t>
  </si>
  <si>
    <t>0124_专技岗位（小学数学教师）</t>
  </si>
  <si>
    <t>142325********0523</t>
  </si>
  <si>
    <t>0125_专技岗位（小学数学教师）</t>
  </si>
  <si>
    <t>230833********0559</t>
  </si>
  <si>
    <t>0128_专技岗位（特殊教育教师）</t>
  </si>
  <si>
    <t>220204********5727</t>
  </si>
  <si>
    <t>0201_专技岗位（中学语文教师）</t>
  </si>
  <si>
    <t>220103********2724</t>
  </si>
  <si>
    <t>0207_专技岗位（中学语文教师）</t>
  </si>
  <si>
    <t>411729********7560</t>
  </si>
  <si>
    <t>0210_专技岗位（中学政治教师）</t>
  </si>
  <si>
    <t>460005********0524</t>
  </si>
  <si>
    <t>0212_专技岗位（中学政治教师）</t>
  </si>
  <si>
    <t>360732********5331</t>
  </si>
  <si>
    <t>460005********4523</t>
  </si>
  <si>
    <t>0215_专技岗位（中学英语教师）</t>
  </si>
  <si>
    <t>511322********9115</t>
  </si>
  <si>
    <t>0218_专技岗位（中学英语教师）</t>
  </si>
  <si>
    <t>232303********7023</t>
  </si>
  <si>
    <t>0225_专技岗位（中学物理教师）</t>
  </si>
  <si>
    <t>232332********3910</t>
  </si>
  <si>
    <t>0226_专技岗位（中学物理教师）</t>
  </si>
  <si>
    <t>460005********0314</t>
  </si>
  <si>
    <t>0228_专技岗位（中学物理教师）</t>
  </si>
  <si>
    <t>460004********0247</t>
  </si>
  <si>
    <t>460006********8115</t>
  </si>
  <si>
    <t>0231_专技岗位（中学体育教师）</t>
  </si>
  <si>
    <t>460006********2314</t>
  </si>
  <si>
    <t>460006********0914</t>
  </si>
  <si>
    <t>0232_专技岗位（中学体育教师）</t>
  </si>
  <si>
    <t>460031********0016</t>
  </si>
  <si>
    <t>460006********2311</t>
  </si>
  <si>
    <t>0233_专技岗位（中学数学教师）</t>
  </si>
  <si>
    <t>460028********5626</t>
  </si>
  <si>
    <t>0238_专技岗位（中学数学教师）</t>
  </si>
  <si>
    <t>460033********4703</t>
  </si>
  <si>
    <t>0241_专技岗位（中学生物教师）</t>
  </si>
  <si>
    <t>460006********2326</t>
  </si>
  <si>
    <t>232321********5920</t>
  </si>
  <si>
    <t>0242_专技岗位（中学生物教师）</t>
  </si>
  <si>
    <t>460005********3227</t>
  </si>
  <si>
    <t>220702********1627</t>
  </si>
  <si>
    <t>0247_专技岗位（中学化学教师）</t>
  </si>
  <si>
    <t>469005********0531</t>
  </si>
  <si>
    <t>0248_专技岗位（中学化学教师）</t>
  </si>
  <si>
    <t>152103********2423</t>
  </si>
  <si>
    <t>0249_专技岗位（中学地理教师）</t>
  </si>
  <si>
    <t>460005********1218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</si>
</sst>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I6" sqref="I6"/>
    </sheetView>
  </sheetViews>
  <sheetFormatPr defaultColWidth="9.00390625" defaultRowHeight="34.5" customHeight="1"/>
  <cols>
    <col min="1" max="1" width="9.00390625" style="2" customWidth="1"/>
    <col min="2" max="2" width="29.421875" style="3" customWidth="1"/>
    <col min="3" max="3" width="9.8515625" style="3" customWidth="1"/>
    <col min="4" max="4" width="20.421875" style="3" customWidth="1"/>
    <col min="5" max="7" width="12.57421875" style="4" customWidth="1"/>
    <col min="8" max="9" width="12.57421875" style="2" customWidth="1"/>
    <col min="10" max="16384" width="9.00390625" style="2" customWidth="1"/>
  </cols>
  <sheetData>
    <row r="1" spans="1:9" s="1" customFormat="1" ht="60.75" customHeight="1">
      <c r="A1" s="5" t="s">
        <v>0</v>
      </c>
      <c r="B1" s="6"/>
      <c r="C1" s="6"/>
      <c r="D1" s="6"/>
      <c r="E1" s="7"/>
      <c r="F1" s="7"/>
      <c r="G1" s="7"/>
      <c r="H1" s="6"/>
      <c r="I1" s="19"/>
    </row>
    <row r="2" spans="1:9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</row>
    <row r="3" spans="1:9" ht="34.5" customHeight="1">
      <c r="A3" s="12">
        <v>1</v>
      </c>
      <c r="B3" s="13" t="s">
        <v>10</v>
      </c>
      <c r="C3" s="13" t="str">
        <f>"黄琼霞"</f>
        <v>黄琼霞</v>
      </c>
      <c r="D3" s="13" t="s">
        <v>11</v>
      </c>
      <c r="E3" s="14">
        <v>64</v>
      </c>
      <c r="F3" s="15">
        <v>60.3</v>
      </c>
      <c r="G3" s="15">
        <v>62.15</v>
      </c>
      <c r="H3" s="16">
        <v>1</v>
      </c>
      <c r="I3" s="12"/>
    </row>
    <row r="4" spans="1:9" ht="34.5" customHeight="1">
      <c r="A4" s="12">
        <v>2</v>
      </c>
      <c r="B4" s="13" t="s">
        <v>12</v>
      </c>
      <c r="C4" s="13" t="str">
        <f>"郑乔丹"</f>
        <v>郑乔丹</v>
      </c>
      <c r="D4" s="13" t="s">
        <v>13</v>
      </c>
      <c r="E4" s="14">
        <v>76.67</v>
      </c>
      <c r="F4" s="15">
        <v>64.25</v>
      </c>
      <c r="G4" s="15">
        <v>70.46000000000001</v>
      </c>
      <c r="H4" s="16">
        <v>1</v>
      </c>
      <c r="I4" s="12"/>
    </row>
    <row r="5" spans="1:9" ht="34.5" customHeight="1">
      <c r="A5" s="12">
        <v>3</v>
      </c>
      <c r="B5" s="13" t="s">
        <v>14</v>
      </c>
      <c r="C5" s="13" t="str">
        <f>"张跃凡"</f>
        <v>张跃凡</v>
      </c>
      <c r="D5" s="13" t="s">
        <v>15</v>
      </c>
      <c r="E5" s="14">
        <v>84</v>
      </c>
      <c r="F5" s="15">
        <v>66.95</v>
      </c>
      <c r="G5" s="15">
        <v>75.475</v>
      </c>
      <c r="H5" s="16">
        <v>1</v>
      </c>
      <c r="I5" s="12"/>
    </row>
    <row r="6" spans="1:9" ht="34.5" customHeight="1">
      <c r="A6" s="12">
        <v>4</v>
      </c>
      <c r="B6" s="13" t="s">
        <v>16</v>
      </c>
      <c r="C6" s="13" t="str">
        <f>"郑文文"</f>
        <v>郑文文</v>
      </c>
      <c r="D6" s="13" t="s">
        <v>17</v>
      </c>
      <c r="E6" s="14">
        <v>76.67</v>
      </c>
      <c r="F6" s="15">
        <v>65.3</v>
      </c>
      <c r="G6" s="15">
        <v>70.985</v>
      </c>
      <c r="H6" s="16">
        <v>1</v>
      </c>
      <c r="I6" s="12"/>
    </row>
    <row r="7" spans="1:9" ht="34.5" customHeight="1">
      <c r="A7" s="12">
        <v>5</v>
      </c>
      <c r="B7" s="13" t="s">
        <v>18</v>
      </c>
      <c r="C7" s="13" t="str">
        <f>"潘俊芳"</f>
        <v>潘俊芳</v>
      </c>
      <c r="D7" s="13" t="s">
        <v>19</v>
      </c>
      <c r="E7" s="14">
        <v>77.33</v>
      </c>
      <c r="F7" s="15">
        <v>73.4</v>
      </c>
      <c r="G7" s="15">
        <v>75.36500000000001</v>
      </c>
      <c r="H7" s="16">
        <v>1</v>
      </c>
      <c r="I7" s="12"/>
    </row>
    <row r="8" spans="1:9" ht="34.5" customHeight="1">
      <c r="A8" s="12">
        <v>6</v>
      </c>
      <c r="B8" s="13" t="s">
        <v>20</v>
      </c>
      <c r="C8" s="13" t="str">
        <f>"鲍芯蕊"</f>
        <v>鲍芯蕊</v>
      </c>
      <c r="D8" s="13" t="s">
        <v>21</v>
      </c>
      <c r="E8" s="14">
        <v>83.17</v>
      </c>
      <c r="F8" s="15">
        <v>60.2</v>
      </c>
      <c r="G8" s="15">
        <v>71.685</v>
      </c>
      <c r="H8" s="16">
        <v>1</v>
      </c>
      <c r="I8" s="12"/>
    </row>
    <row r="9" spans="1:9" ht="34.5" customHeight="1">
      <c r="A9" s="12">
        <v>7</v>
      </c>
      <c r="B9" s="13" t="s">
        <v>22</v>
      </c>
      <c r="C9" s="13" t="str">
        <f>"田爽"</f>
        <v>田爽</v>
      </c>
      <c r="D9" s="13" t="s">
        <v>23</v>
      </c>
      <c r="E9" s="14">
        <v>71</v>
      </c>
      <c r="F9" s="15">
        <v>41</v>
      </c>
      <c r="G9" s="15">
        <v>56</v>
      </c>
      <c r="H9" s="16">
        <v>1</v>
      </c>
      <c r="I9" s="12"/>
    </row>
    <row r="10" spans="1:9" ht="34.5" customHeight="1">
      <c r="A10" s="12">
        <v>8</v>
      </c>
      <c r="B10" s="13" t="s">
        <v>24</v>
      </c>
      <c r="C10" s="13" t="str">
        <f>"窦紫玉"</f>
        <v>窦紫玉</v>
      </c>
      <c r="D10" s="13" t="s">
        <v>25</v>
      </c>
      <c r="E10" s="14">
        <v>72.17</v>
      </c>
      <c r="F10" s="15">
        <v>44.2</v>
      </c>
      <c r="G10" s="15">
        <v>58.185</v>
      </c>
      <c r="H10" s="16">
        <v>1</v>
      </c>
      <c r="I10" s="12"/>
    </row>
    <row r="11" spans="1:9" ht="34.5" customHeight="1">
      <c r="A11" s="12">
        <v>9</v>
      </c>
      <c r="B11" s="13" t="s">
        <v>26</v>
      </c>
      <c r="C11" s="13" t="str">
        <f>"于子洋"</f>
        <v>于子洋</v>
      </c>
      <c r="D11" s="13" t="s">
        <v>27</v>
      </c>
      <c r="E11" s="14">
        <v>80.67</v>
      </c>
      <c r="F11" s="15">
        <v>57.4</v>
      </c>
      <c r="G11" s="15">
        <v>69.035</v>
      </c>
      <c r="H11" s="16">
        <v>1</v>
      </c>
      <c r="I11" s="12"/>
    </row>
    <row r="12" spans="1:9" ht="34.5" customHeight="1">
      <c r="A12" s="12">
        <v>10</v>
      </c>
      <c r="B12" s="13" t="s">
        <v>28</v>
      </c>
      <c r="C12" s="13" t="str">
        <f>"金星池"</f>
        <v>金星池</v>
      </c>
      <c r="D12" s="13" t="s">
        <v>29</v>
      </c>
      <c r="E12" s="14">
        <v>82.83</v>
      </c>
      <c r="F12" s="15">
        <v>50.6</v>
      </c>
      <c r="G12" s="15">
        <v>66.715</v>
      </c>
      <c r="H12" s="16">
        <v>1</v>
      </c>
      <c r="I12" s="12"/>
    </row>
    <row r="13" spans="1:9" ht="34.5" customHeight="1">
      <c r="A13" s="12">
        <v>11</v>
      </c>
      <c r="B13" s="13" t="s">
        <v>30</v>
      </c>
      <c r="C13" s="13" t="str">
        <f>"王萌"</f>
        <v>王萌</v>
      </c>
      <c r="D13" s="13" t="s">
        <v>31</v>
      </c>
      <c r="E13" s="14">
        <v>65</v>
      </c>
      <c r="F13" s="15">
        <v>47.3</v>
      </c>
      <c r="G13" s="15">
        <v>56.15</v>
      </c>
      <c r="H13" s="16">
        <v>1</v>
      </c>
      <c r="I13" s="12"/>
    </row>
    <row r="14" spans="1:9" ht="34.5" customHeight="1">
      <c r="A14" s="12">
        <v>12</v>
      </c>
      <c r="B14" s="13" t="s">
        <v>32</v>
      </c>
      <c r="C14" s="13" t="str">
        <f>"张慧茹"</f>
        <v>张慧茹</v>
      </c>
      <c r="D14" s="13" t="s">
        <v>33</v>
      </c>
      <c r="E14" s="14">
        <v>81.17</v>
      </c>
      <c r="F14" s="15">
        <v>61.55</v>
      </c>
      <c r="G14" s="15">
        <v>71.36</v>
      </c>
      <c r="H14" s="16">
        <v>1</v>
      </c>
      <c r="I14" s="12"/>
    </row>
    <row r="15" spans="1:9" ht="34.5" customHeight="1">
      <c r="A15" s="12">
        <v>13</v>
      </c>
      <c r="B15" s="13" t="s">
        <v>34</v>
      </c>
      <c r="C15" s="13" t="str">
        <f>"吴雨珊"</f>
        <v>吴雨珊</v>
      </c>
      <c r="D15" s="13" t="s">
        <v>35</v>
      </c>
      <c r="E15" s="14">
        <v>84</v>
      </c>
      <c r="F15" s="15">
        <v>71</v>
      </c>
      <c r="G15" s="15">
        <v>77.5</v>
      </c>
      <c r="H15" s="16">
        <v>1</v>
      </c>
      <c r="I15" s="12"/>
    </row>
    <row r="16" spans="1:9" ht="34.5" customHeight="1">
      <c r="A16" s="12">
        <v>14</v>
      </c>
      <c r="B16" s="13" t="s">
        <v>36</v>
      </c>
      <c r="C16" s="13" t="str">
        <f>"胡加伟"</f>
        <v>胡加伟</v>
      </c>
      <c r="D16" s="13" t="s">
        <v>37</v>
      </c>
      <c r="E16" s="14">
        <v>76</v>
      </c>
      <c r="F16" s="15">
        <v>79.3</v>
      </c>
      <c r="G16" s="15">
        <v>77.65</v>
      </c>
      <c r="H16" s="16">
        <v>1</v>
      </c>
      <c r="I16" s="12"/>
    </row>
    <row r="17" spans="1:9" ht="34.5" customHeight="1">
      <c r="A17" s="12">
        <v>15</v>
      </c>
      <c r="B17" s="13" t="s">
        <v>36</v>
      </c>
      <c r="C17" s="13" t="str">
        <f>"林秀莹"</f>
        <v>林秀莹</v>
      </c>
      <c r="D17" s="13" t="s">
        <v>38</v>
      </c>
      <c r="E17" s="14">
        <v>75.33</v>
      </c>
      <c r="F17" s="15">
        <v>77.7</v>
      </c>
      <c r="G17" s="15">
        <v>76.515</v>
      </c>
      <c r="H17" s="16">
        <v>2</v>
      </c>
      <c r="I17" s="12"/>
    </row>
    <row r="18" spans="1:9" ht="34.5" customHeight="1">
      <c r="A18" s="12">
        <v>16</v>
      </c>
      <c r="B18" s="17" t="s">
        <v>39</v>
      </c>
      <c r="C18" s="17" t="str">
        <f>"蒋松卿"</f>
        <v>蒋松卿</v>
      </c>
      <c r="D18" s="17" t="s">
        <v>40</v>
      </c>
      <c r="E18" s="18">
        <v>74.67</v>
      </c>
      <c r="F18" s="15">
        <v>71.6</v>
      </c>
      <c r="G18" s="15">
        <v>73.13499999999999</v>
      </c>
      <c r="H18" s="16">
        <v>1</v>
      </c>
      <c r="I18" s="12"/>
    </row>
    <row r="19" spans="1:9" ht="34.5" customHeight="1">
      <c r="A19" s="12">
        <v>17</v>
      </c>
      <c r="B19" s="17" t="s">
        <v>41</v>
      </c>
      <c r="C19" s="17" t="str">
        <f>"贾璐"</f>
        <v>贾璐</v>
      </c>
      <c r="D19" s="17" t="s">
        <v>42</v>
      </c>
      <c r="E19" s="18">
        <v>60.33</v>
      </c>
      <c r="F19" s="15">
        <v>61.3</v>
      </c>
      <c r="G19" s="15">
        <v>60.815</v>
      </c>
      <c r="H19" s="16">
        <v>1</v>
      </c>
      <c r="I19" s="12"/>
    </row>
    <row r="20" spans="1:9" ht="34.5" customHeight="1">
      <c r="A20" s="12">
        <v>18</v>
      </c>
      <c r="B20" s="17" t="s">
        <v>43</v>
      </c>
      <c r="C20" s="17" t="str">
        <f>"郝帅"</f>
        <v>郝帅</v>
      </c>
      <c r="D20" s="17" t="s">
        <v>44</v>
      </c>
      <c r="E20" s="18">
        <v>70.33</v>
      </c>
      <c r="F20" s="15">
        <v>83.5</v>
      </c>
      <c r="G20" s="15">
        <v>76.91499999999999</v>
      </c>
      <c r="H20" s="16">
        <v>1</v>
      </c>
      <c r="I20" s="12"/>
    </row>
    <row r="21" spans="1:9" ht="34.5" customHeight="1">
      <c r="A21" s="12">
        <v>19</v>
      </c>
      <c r="B21" s="17" t="s">
        <v>45</v>
      </c>
      <c r="C21" s="17" t="str">
        <f>"陈立衍"</f>
        <v>陈立衍</v>
      </c>
      <c r="D21" s="17" t="s">
        <v>46</v>
      </c>
      <c r="E21" s="18">
        <v>67</v>
      </c>
      <c r="F21" s="15">
        <v>73.05</v>
      </c>
      <c r="G21" s="15">
        <v>70.025</v>
      </c>
      <c r="H21" s="16">
        <v>1</v>
      </c>
      <c r="I21" s="12"/>
    </row>
    <row r="22" spans="1:9" ht="34.5" customHeight="1">
      <c r="A22" s="12">
        <v>20</v>
      </c>
      <c r="B22" s="17" t="s">
        <v>47</v>
      </c>
      <c r="C22" s="17" t="str">
        <f>"朱珏莹"</f>
        <v>朱珏莹</v>
      </c>
      <c r="D22" s="17" t="s">
        <v>48</v>
      </c>
      <c r="E22" s="18">
        <v>62.33</v>
      </c>
      <c r="F22" s="15">
        <v>68.95</v>
      </c>
      <c r="G22" s="15">
        <v>65.64</v>
      </c>
      <c r="H22" s="16">
        <v>1</v>
      </c>
      <c r="I22" s="12"/>
    </row>
    <row r="23" spans="1:9" ht="34.5" customHeight="1">
      <c r="A23" s="12">
        <v>21</v>
      </c>
      <c r="B23" s="17" t="s">
        <v>47</v>
      </c>
      <c r="C23" s="17" t="str">
        <f>"陈新发"</f>
        <v>陈新发</v>
      </c>
      <c r="D23" s="17" t="s">
        <v>49</v>
      </c>
      <c r="E23" s="18">
        <v>61.67</v>
      </c>
      <c r="F23" s="15">
        <v>51.75</v>
      </c>
      <c r="G23" s="15">
        <v>56.71</v>
      </c>
      <c r="H23" s="16">
        <v>2</v>
      </c>
      <c r="I23" s="12"/>
    </row>
    <row r="24" spans="1:9" ht="34.5" customHeight="1">
      <c r="A24" s="12">
        <v>22</v>
      </c>
      <c r="B24" s="13" t="s">
        <v>50</v>
      </c>
      <c r="C24" s="13" t="str">
        <f>"符杰"</f>
        <v>符杰</v>
      </c>
      <c r="D24" s="13" t="s">
        <v>46</v>
      </c>
      <c r="E24" s="14">
        <v>83</v>
      </c>
      <c r="F24" s="15">
        <v>81.1</v>
      </c>
      <c r="G24" s="15">
        <v>82.05</v>
      </c>
      <c r="H24" s="16">
        <v>1</v>
      </c>
      <c r="I24" s="12"/>
    </row>
    <row r="25" spans="1:9" ht="34.5" customHeight="1">
      <c r="A25" s="12">
        <v>23</v>
      </c>
      <c r="B25" s="13" t="s">
        <v>50</v>
      </c>
      <c r="C25" s="13" t="str">
        <f>"翁启利"</f>
        <v>翁启利</v>
      </c>
      <c r="D25" s="13" t="s">
        <v>51</v>
      </c>
      <c r="E25" s="14">
        <v>72.67</v>
      </c>
      <c r="F25" s="15">
        <v>72.4</v>
      </c>
      <c r="G25" s="15">
        <v>72.535</v>
      </c>
      <c r="H25" s="16">
        <v>2</v>
      </c>
      <c r="I25" s="12"/>
    </row>
    <row r="26" spans="1:9" ht="34.5" customHeight="1">
      <c r="A26" s="12">
        <v>24</v>
      </c>
      <c r="B26" s="13" t="s">
        <v>50</v>
      </c>
      <c r="C26" s="13" t="str">
        <f>"陈瑞阳"</f>
        <v>陈瑞阳</v>
      </c>
      <c r="D26" s="13" t="s">
        <v>52</v>
      </c>
      <c r="E26" s="14">
        <v>66</v>
      </c>
      <c r="F26" s="15">
        <v>74.2</v>
      </c>
      <c r="G26" s="15">
        <v>70.1</v>
      </c>
      <c r="H26" s="16">
        <v>3</v>
      </c>
      <c r="I26" s="12"/>
    </row>
    <row r="27" spans="1:9" ht="34.5" customHeight="1">
      <c r="A27" s="12">
        <v>25</v>
      </c>
      <c r="B27" s="13" t="s">
        <v>53</v>
      </c>
      <c r="C27" s="13" t="str">
        <f>"文淳"</f>
        <v>文淳</v>
      </c>
      <c r="D27" s="13" t="s">
        <v>54</v>
      </c>
      <c r="E27" s="14">
        <v>83.33</v>
      </c>
      <c r="F27" s="15">
        <v>69.3</v>
      </c>
      <c r="G27" s="15">
        <v>76.315</v>
      </c>
      <c r="H27" s="16">
        <v>1</v>
      </c>
      <c r="I27" s="12"/>
    </row>
    <row r="28" spans="1:9" ht="34.5" customHeight="1">
      <c r="A28" s="12">
        <v>26</v>
      </c>
      <c r="B28" s="13" t="s">
        <v>53</v>
      </c>
      <c r="C28" s="13" t="str">
        <f>"吴其桓"</f>
        <v>吴其桓</v>
      </c>
      <c r="D28" s="13" t="s">
        <v>55</v>
      </c>
      <c r="E28" s="14">
        <v>69</v>
      </c>
      <c r="F28" s="15">
        <v>49</v>
      </c>
      <c r="G28" s="15">
        <v>59</v>
      </c>
      <c r="H28" s="16">
        <v>2</v>
      </c>
      <c r="I28" s="12"/>
    </row>
    <row r="29" spans="1:9" ht="34.5" customHeight="1">
      <c r="A29" s="12">
        <v>27</v>
      </c>
      <c r="B29" s="17" t="s">
        <v>56</v>
      </c>
      <c r="C29" s="17" t="str">
        <f>"陈夏微"</f>
        <v>陈夏微</v>
      </c>
      <c r="D29" s="17" t="s">
        <v>57</v>
      </c>
      <c r="E29" s="18">
        <v>61.33</v>
      </c>
      <c r="F29" s="15">
        <v>78.95</v>
      </c>
      <c r="G29" s="15">
        <v>70.14</v>
      </c>
      <c r="H29" s="16">
        <v>1</v>
      </c>
      <c r="I29" s="12"/>
    </row>
    <row r="30" spans="1:9" ht="34.5" customHeight="1">
      <c r="A30" s="12">
        <v>28</v>
      </c>
      <c r="B30" s="17" t="s">
        <v>58</v>
      </c>
      <c r="C30" s="17" t="str">
        <f>"罗泽雅"</f>
        <v>罗泽雅</v>
      </c>
      <c r="D30" s="17" t="s">
        <v>59</v>
      </c>
      <c r="E30" s="18">
        <v>61.67</v>
      </c>
      <c r="F30" s="15">
        <v>67.75</v>
      </c>
      <c r="G30" s="15">
        <v>64.71000000000001</v>
      </c>
      <c r="H30" s="16">
        <v>1</v>
      </c>
      <c r="I30" s="12"/>
    </row>
    <row r="31" spans="1:9" ht="34.5" customHeight="1">
      <c r="A31" s="12">
        <v>29</v>
      </c>
      <c r="B31" s="17" t="s">
        <v>60</v>
      </c>
      <c r="C31" s="17" t="str">
        <f>"李海慧"</f>
        <v>李海慧</v>
      </c>
      <c r="D31" s="17" t="s">
        <v>61</v>
      </c>
      <c r="E31" s="18">
        <v>69</v>
      </c>
      <c r="F31" s="15">
        <v>68.72</v>
      </c>
      <c r="G31" s="15">
        <v>68.86</v>
      </c>
      <c r="H31" s="16">
        <v>1</v>
      </c>
      <c r="I31" s="12"/>
    </row>
    <row r="32" spans="1:9" ht="34.5" customHeight="1">
      <c r="A32" s="12">
        <v>30</v>
      </c>
      <c r="B32" s="17" t="s">
        <v>60</v>
      </c>
      <c r="C32" s="17" t="str">
        <f>"王佳怡"</f>
        <v>王佳怡</v>
      </c>
      <c r="D32" s="17" t="s">
        <v>62</v>
      </c>
      <c r="E32" s="18">
        <v>62</v>
      </c>
      <c r="F32" s="15">
        <v>54.54</v>
      </c>
      <c r="G32" s="15">
        <v>58.27</v>
      </c>
      <c r="H32" s="16">
        <v>2</v>
      </c>
      <c r="I32" s="12"/>
    </row>
    <row r="33" spans="1:9" ht="34.5" customHeight="1">
      <c r="A33" s="12">
        <v>31</v>
      </c>
      <c r="B33" s="17" t="s">
        <v>63</v>
      </c>
      <c r="C33" s="17" t="str">
        <f>"陈水灵"</f>
        <v>陈水灵</v>
      </c>
      <c r="D33" s="17" t="s">
        <v>64</v>
      </c>
      <c r="E33" s="18">
        <v>80.67</v>
      </c>
      <c r="F33" s="15">
        <v>80.14</v>
      </c>
      <c r="G33" s="15">
        <v>80.405</v>
      </c>
      <c r="H33" s="16">
        <v>1</v>
      </c>
      <c r="I33" s="12"/>
    </row>
    <row r="34" spans="1:9" ht="34.5" customHeight="1">
      <c r="A34" s="12">
        <v>32</v>
      </c>
      <c r="B34" s="17" t="s">
        <v>63</v>
      </c>
      <c r="C34" s="17" t="str">
        <f>"毕竞元"</f>
        <v>毕竞元</v>
      </c>
      <c r="D34" s="17" t="s">
        <v>65</v>
      </c>
      <c r="E34" s="18">
        <v>74.67</v>
      </c>
      <c r="F34" s="15">
        <v>47.02</v>
      </c>
      <c r="G34" s="15">
        <v>60.845</v>
      </c>
      <c r="H34" s="16">
        <v>2</v>
      </c>
      <c r="I34" s="12"/>
    </row>
    <row r="35" spans="1:9" ht="34.5" customHeight="1">
      <c r="A35" s="12">
        <v>33</v>
      </c>
      <c r="B35" s="17" t="s">
        <v>66</v>
      </c>
      <c r="C35" s="17" t="str">
        <f>"罗运展"</f>
        <v>罗运展</v>
      </c>
      <c r="D35" s="17" t="s">
        <v>67</v>
      </c>
      <c r="E35" s="18">
        <v>60</v>
      </c>
      <c r="F35" s="15">
        <v>93.36</v>
      </c>
      <c r="G35" s="15">
        <v>76.68</v>
      </c>
      <c r="H35" s="16">
        <v>1</v>
      </c>
      <c r="I35" s="12"/>
    </row>
    <row r="36" spans="1:9" ht="34.5" customHeight="1">
      <c r="A36" s="12">
        <v>34</v>
      </c>
      <c r="B36" s="17" t="s">
        <v>68</v>
      </c>
      <c r="C36" s="17" t="str">
        <f>"牟迪"</f>
        <v>牟迪</v>
      </c>
      <c r="D36" s="17" t="s">
        <v>69</v>
      </c>
      <c r="E36" s="18">
        <v>69.67</v>
      </c>
      <c r="F36" s="15">
        <v>72.3</v>
      </c>
      <c r="G36" s="15">
        <v>70.985</v>
      </c>
      <c r="H36" s="16">
        <v>1</v>
      </c>
      <c r="I36" s="12"/>
    </row>
    <row r="37" spans="1:9" ht="34.5" customHeight="1">
      <c r="A37" s="12">
        <v>35</v>
      </c>
      <c r="B37" s="17" t="s">
        <v>70</v>
      </c>
      <c r="C37" s="17" t="str">
        <f>"周俊菱"</f>
        <v>周俊菱</v>
      </c>
      <c r="D37" s="17" t="s">
        <v>71</v>
      </c>
      <c r="E37" s="18">
        <v>64.33</v>
      </c>
      <c r="F37" s="15">
        <v>63.5</v>
      </c>
      <c r="G37" s="15">
        <v>63.915</v>
      </c>
      <c r="H37" s="16">
        <v>1</v>
      </c>
      <c r="I37" s="12"/>
    </row>
  </sheetData>
  <sheetProtection password="EDE7" sheet="1" objects="1"/>
  <mergeCells count="1">
    <mergeCell ref="A1:I1"/>
  </mergeCells>
  <printOptions horizontalCentered="1"/>
  <pageMargins left="0.19652777777777777" right="0.19652777777777777" top="0.39305555555555555" bottom="0.39305555555555555" header="0.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2023-12-20T08:18:59Z</dcterms:created>
  <dcterms:modified xsi:type="dcterms:W3CDTF">2023-12-22T05:56:57Z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12367E5866954C87BB6DEBB6222F1E4D_13</vt:lpwstr>
  </property>
  <property fmtid="{D5CDD505-2E9C-101B-9397-08002B2CF9AE}" pid="4" name="KSOProductBuildV">
    <vt:lpwstr>2052-11.1.0.14309</vt:lpwstr>
  </property>
</Properties>
</file>