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<sst xmlns="http://schemas.openxmlformats.org/spreadsheetml/2006/main" count="46" uniqueCount="35">
  <si>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附件1：2023年中国人民大学附属中学三亚学校赴高校面向2024年应届毕业生公开招聘教师资格审查合格并进入笔试人员名单(武汉市考点)</t>
  </si>
  <si>
    <t>序号</t>
  </si>
  <si>
    <t>报考号</t>
  </si>
  <si>
    <t>报考考点</t>
  </si>
  <si>
    <t>报考岗位</t>
  </si>
  <si>
    <t>姓名</t>
  </si>
  <si>
    <t>身份证号码</t>
  </si>
  <si>
    <t>备注</t>
  </si>
  <si>
    <t>0101_小学语文教师</t>
  </si>
  <si>
    <t>460********126</t>
  </si>
  <si>
    <t>421********02X</t>
  </si>
  <si>
    <t>460********349</t>
  </si>
  <si>
    <t>460********824</t>
  </si>
  <si>
    <t>460********026</t>
  </si>
  <si>
    <t>0102_小学数学教师</t>
  </si>
  <si>
    <t>429********812</t>
  </si>
  <si>
    <t>460********420</t>
  </si>
  <si>
    <t>0106_高中语文教师</t>
  </si>
  <si>
    <t>450********014</t>
  </si>
  <si>
    <t>0107_高中数学教师</t>
  </si>
  <si>
    <t>412********814</t>
  </si>
  <si>
    <t>0108_高中英语教师</t>
  </si>
  <si>
    <t>420********520</t>
  </si>
  <si>
    <t>0110_高中化学教师</t>
  </si>
  <si>
    <t>469********648</t>
  </si>
  <si>
    <t>0113_高中历史教师</t>
  </si>
  <si>
    <t>370********72X</t>
  </si>
  <si>
    <t>0114_高中美术教师</t>
  </si>
  <si>
    <t>152********028</t>
  </si>
  <si>
    <t>421********034</t>
  </si>
  <si>
    <t>511********165</t>
  </si>
  <si>
    <t>420********020</t>
  </si>
  <si>
    <t>410********046</t>
  </si>
  <si>
    <t>0116_高中劳动教师</t>
  </si>
  <si>
    <t>350********322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</si>
</sst>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9">
      <selection activeCell="G2" sqref="G2"/>
    </sheetView>
  </sheetViews>
  <sheetFormatPr defaultColWidth="9.00390625" defaultRowHeight="34.5" customHeight="1"/>
  <cols>
    <col min="1" max="1" width="9.00390625" style="2" customWidth="1"/>
    <col min="2" max="2" width="29.00390625" style="3" customWidth="1"/>
    <col min="3" max="3" width="13.8515625" style="3" customWidth="1"/>
    <col min="4" max="4" width="25.140625" style="3" customWidth="1"/>
    <col min="5" max="5" width="10.421875" style="3" customWidth="1"/>
    <col min="6" max="6" width="19.57421875" style="3" customWidth="1"/>
    <col min="7" max="7" width="10.421875" style="2" customWidth="1"/>
    <col min="8" max="16384" width="9.00390625" style="2" customWidth="1"/>
  </cols>
  <sheetData>
    <row r="1" spans="1:7" s="1" customFormat="1" ht="54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34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</row>
    <row r="3" spans="1:7" ht="34.5" customHeight="1">
      <c r="A3" s="8">
        <v>1</v>
      </c>
      <c r="B3" s="9" t="str">
        <f>"59002023121015371175651"</f>
        <v>59002023121015371175651</v>
      </c>
      <c r="C3" s="9" t="str">
        <f aca="true" t="shared" si="0" ref="C3:C12">"武汉市考点"</f>
        <v>武汉市考点</v>
      </c>
      <c r="D3" s="9" t="s">
        <v>8</v>
      </c>
      <c r="E3" s="10" t="str">
        <f>"陈嘉慧"</f>
        <v>陈嘉慧</v>
      </c>
      <c r="F3" s="9" t="s">
        <v>9</v>
      </c>
      <c r="G3" s="8"/>
    </row>
    <row r="4" spans="1:7" ht="34.5" customHeight="1">
      <c r="A4" s="8">
        <v>2</v>
      </c>
      <c r="B4" s="9" t="str">
        <f>"59002023121818352175945"</f>
        <v>59002023121818352175945</v>
      </c>
      <c r="C4" s="9" t="str">
        <f t="shared" si="0"/>
        <v>武汉市考点</v>
      </c>
      <c r="D4" s="9" t="s">
        <v>8</v>
      </c>
      <c r="E4" s="10" t="str">
        <f>"李雨露"</f>
        <v>李雨露</v>
      </c>
      <c r="F4" s="9" t="s">
        <v>10</v>
      </c>
      <c r="G4" s="8"/>
    </row>
    <row r="5" spans="1:7" ht="34.5" customHeight="1">
      <c r="A5" s="8">
        <v>3</v>
      </c>
      <c r="B5" s="9" t="str">
        <f>"59002023121821254375981"</f>
        <v>59002023121821254375981</v>
      </c>
      <c r="C5" s="9" t="str">
        <f t="shared" si="0"/>
        <v>武汉市考点</v>
      </c>
      <c r="D5" s="9" t="s">
        <v>8</v>
      </c>
      <c r="E5" s="10" t="str">
        <f>"符小珊"</f>
        <v>符小珊</v>
      </c>
      <c r="F5" s="9" t="s">
        <v>11</v>
      </c>
      <c r="G5" s="8"/>
    </row>
    <row r="6" spans="1:7" ht="34.5" customHeight="1">
      <c r="A6" s="8">
        <v>4</v>
      </c>
      <c r="B6" s="9" t="str">
        <f>"59002023121915353576067"</f>
        <v>59002023121915353576067</v>
      </c>
      <c r="C6" s="9" t="str">
        <f t="shared" si="0"/>
        <v>武汉市考点</v>
      </c>
      <c r="D6" s="9" t="s">
        <v>8</v>
      </c>
      <c r="E6" s="10" t="str">
        <f>"陈梦君"</f>
        <v>陈梦君</v>
      </c>
      <c r="F6" s="9" t="s">
        <v>12</v>
      </c>
      <c r="G6" s="8"/>
    </row>
    <row r="7" spans="1:7" ht="34.5" customHeight="1">
      <c r="A7" s="8">
        <v>5</v>
      </c>
      <c r="B7" s="9" t="str">
        <f>"59002023121920073776102"</f>
        <v>59002023121920073776102</v>
      </c>
      <c r="C7" s="9" t="str">
        <f t="shared" si="0"/>
        <v>武汉市考点</v>
      </c>
      <c r="D7" s="9" t="s">
        <v>8</v>
      </c>
      <c r="E7" s="9" t="str">
        <f>"符有梅"</f>
        <v>符有梅</v>
      </c>
      <c r="F7" s="9" t="s">
        <v>13</v>
      </c>
      <c r="G7" s="8"/>
    </row>
    <row r="8" spans="1:7" ht="34.5" customHeight="1">
      <c r="A8" s="8">
        <v>6</v>
      </c>
      <c r="B8" s="9" t="str">
        <f>"59002023121718075275714"</f>
        <v>59002023121718075275714</v>
      </c>
      <c r="C8" s="9" t="str">
        <f t="shared" si="0"/>
        <v>武汉市考点</v>
      </c>
      <c r="D8" s="9" t="s">
        <v>14</v>
      </c>
      <c r="E8" s="10" t="str">
        <f>"李凯"</f>
        <v>李凯</v>
      </c>
      <c r="F8" s="9" t="s">
        <v>15</v>
      </c>
      <c r="G8" s="8"/>
    </row>
    <row r="9" spans="1:7" ht="34.5" customHeight="1">
      <c r="A9" s="8">
        <v>7</v>
      </c>
      <c r="B9" s="9" t="str">
        <f>"59002023121720245575716"</f>
        <v>59002023121720245575716</v>
      </c>
      <c r="C9" s="9" t="str">
        <f t="shared" si="0"/>
        <v>武汉市考点</v>
      </c>
      <c r="D9" s="9" t="s">
        <v>14</v>
      </c>
      <c r="E9" s="10" t="str">
        <f>"苏欣"</f>
        <v>苏欣</v>
      </c>
      <c r="F9" s="9" t="s">
        <v>13</v>
      </c>
      <c r="G9" s="8"/>
    </row>
    <row r="10" spans="1:7" ht="34.5" customHeight="1">
      <c r="A10" s="8">
        <v>8</v>
      </c>
      <c r="B10" s="9" t="str">
        <f>"59002023121822231675987"</f>
        <v>59002023121822231675987</v>
      </c>
      <c r="C10" s="9" t="str">
        <f t="shared" si="0"/>
        <v>武汉市考点</v>
      </c>
      <c r="D10" s="9" t="s">
        <v>14</v>
      </c>
      <c r="E10" s="10" t="str">
        <f>"梅伊蕊"</f>
        <v>梅伊蕊</v>
      </c>
      <c r="F10" s="9" t="s">
        <v>16</v>
      </c>
      <c r="G10" s="8"/>
    </row>
    <row r="11" spans="1:7" ht="34.5" customHeight="1">
      <c r="A11" s="8">
        <v>9</v>
      </c>
      <c r="B11" s="9" t="str">
        <f>"59002023121917094676079"</f>
        <v>59002023121917094676079</v>
      </c>
      <c r="C11" s="9" t="str">
        <f t="shared" si="0"/>
        <v>武汉市考点</v>
      </c>
      <c r="D11" s="9" t="s">
        <v>17</v>
      </c>
      <c r="E11" s="10" t="str">
        <f>"关国樑"</f>
        <v>关国樑</v>
      </c>
      <c r="F11" s="9" t="s">
        <v>18</v>
      </c>
      <c r="G11" s="8"/>
    </row>
    <row r="12" spans="1:7" ht="34.5" customHeight="1">
      <c r="A12" s="8">
        <v>10</v>
      </c>
      <c r="B12" s="9" t="str">
        <f>"59002023121922230376120"</f>
        <v>59002023121922230376120</v>
      </c>
      <c r="C12" s="9" t="str">
        <f t="shared" si="0"/>
        <v>武汉市考点</v>
      </c>
      <c r="D12" s="9" t="s">
        <v>19</v>
      </c>
      <c r="E12" s="10" t="str">
        <f>"郭丰家"</f>
        <v>郭丰家</v>
      </c>
      <c r="F12" s="9" t="s">
        <v>20</v>
      </c>
      <c r="G12" s="8"/>
    </row>
    <row r="13" spans="1:7" ht="34.5" customHeight="1">
      <c r="A13" s="8">
        <v>11</v>
      </c>
      <c r="B13" s="9" t="str">
        <f>"59002023121915382676068"</f>
        <v>59002023121915382676068</v>
      </c>
      <c r="C13" s="9" t="str">
        <f aca="true" t="shared" si="1" ref="C13:C21">"武汉市考点"</f>
        <v>武汉市考点</v>
      </c>
      <c r="D13" s="9" t="s">
        <v>21</v>
      </c>
      <c r="E13" s="10" t="str">
        <f>"黄成敏"</f>
        <v>黄成敏</v>
      </c>
      <c r="F13" s="9" t="s">
        <v>22</v>
      </c>
      <c r="G13" s="8"/>
    </row>
    <row r="14" spans="1:7" ht="34.5" customHeight="1">
      <c r="A14" s="8">
        <v>12</v>
      </c>
      <c r="B14" s="9" t="str">
        <f>"59002023121900304075996"</f>
        <v>59002023121900304075996</v>
      </c>
      <c r="C14" s="9" t="str">
        <f t="shared" si="1"/>
        <v>武汉市考点</v>
      </c>
      <c r="D14" s="9" t="s">
        <v>23</v>
      </c>
      <c r="E14" s="10" t="str">
        <f>"李德芳"</f>
        <v>李德芳</v>
      </c>
      <c r="F14" s="9" t="s">
        <v>24</v>
      </c>
      <c r="G14" s="8"/>
    </row>
    <row r="15" spans="1:7" ht="34.5" customHeight="1">
      <c r="A15" s="8">
        <v>13</v>
      </c>
      <c r="B15" s="9" t="str">
        <f>"59002023122009022076126"</f>
        <v>59002023122009022076126</v>
      </c>
      <c r="C15" s="9" t="str">
        <f t="shared" si="1"/>
        <v>武汉市考点</v>
      </c>
      <c r="D15" s="9" t="s">
        <v>25</v>
      </c>
      <c r="E15" s="10" t="str">
        <f>"张泉鸣"</f>
        <v>张泉鸣</v>
      </c>
      <c r="F15" s="9" t="s">
        <v>26</v>
      </c>
      <c r="G15" s="8"/>
    </row>
    <row r="16" spans="1:7" ht="34.5" customHeight="1">
      <c r="A16" s="8">
        <v>14</v>
      </c>
      <c r="B16" s="9" t="str">
        <f>"59002023121819081075951"</f>
        <v>59002023121819081075951</v>
      </c>
      <c r="C16" s="9" t="str">
        <f t="shared" si="1"/>
        <v>武汉市考点</v>
      </c>
      <c r="D16" s="9" t="s">
        <v>27</v>
      </c>
      <c r="E16" s="10" t="str">
        <f>"于逸男"</f>
        <v>于逸男</v>
      </c>
      <c r="F16" s="9" t="s">
        <v>28</v>
      </c>
      <c r="G16" s="8"/>
    </row>
    <row r="17" spans="1:7" ht="34.5" customHeight="1">
      <c r="A17" s="8">
        <v>15</v>
      </c>
      <c r="B17" s="9" t="str">
        <f>"59002023120915163075634"</f>
        <v>59002023120915163075634</v>
      </c>
      <c r="C17" s="9" t="str">
        <f t="shared" si="1"/>
        <v>武汉市考点</v>
      </c>
      <c r="D17" s="9" t="s">
        <v>27</v>
      </c>
      <c r="E17" s="10" t="str">
        <f>"王博"</f>
        <v>王博</v>
      </c>
      <c r="F17" s="9" t="s">
        <v>29</v>
      </c>
      <c r="G17" s="8"/>
    </row>
    <row r="18" spans="1:7" ht="34.5" customHeight="1">
      <c r="A18" s="8">
        <v>16</v>
      </c>
      <c r="B18" s="9" t="str">
        <f>"59002023121819471775960"</f>
        <v>59002023121819471775960</v>
      </c>
      <c r="C18" s="9" t="str">
        <f t="shared" si="1"/>
        <v>武汉市考点</v>
      </c>
      <c r="D18" s="9" t="s">
        <v>27</v>
      </c>
      <c r="E18" s="10" t="str">
        <f>"彭涵"</f>
        <v>彭涵</v>
      </c>
      <c r="F18" s="9" t="s">
        <v>30</v>
      </c>
      <c r="G18" s="8"/>
    </row>
    <row r="19" spans="1:7" ht="34.5" customHeight="1">
      <c r="A19" s="8">
        <v>17</v>
      </c>
      <c r="B19" s="9" t="str">
        <f>"59002023121922345176121"</f>
        <v>59002023121922345176121</v>
      </c>
      <c r="C19" s="9" t="str">
        <f t="shared" si="1"/>
        <v>武汉市考点</v>
      </c>
      <c r="D19" s="9" t="s">
        <v>27</v>
      </c>
      <c r="E19" s="10" t="str">
        <f>"胡娅婷"</f>
        <v>胡娅婷</v>
      </c>
      <c r="F19" s="9" t="s">
        <v>31</v>
      </c>
      <c r="G19" s="8"/>
    </row>
    <row r="20" spans="1:7" ht="34.5" customHeight="1">
      <c r="A20" s="8">
        <v>18</v>
      </c>
      <c r="B20" s="9" t="str">
        <f>"59002023122014094276152"</f>
        <v>59002023122014094276152</v>
      </c>
      <c r="C20" s="9" t="str">
        <f t="shared" si="1"/>
        <v>武汉市考点</v>
      </c>
      <c r="D20" s="9" t="s">
        <v>27</v>
      </c>
      <c r="E20" s="10" t="str">
        <f>"董琦媛"</f>
        <v>董琦媛</v>
      </c>
      <c r="F20" s="9" t="s">
        <v>32</v>
      </c>
      <c r="G20" s="8"/>
    </row>
    <row r="21" spans="1:7" ht="34.5" customHeight="1">
      <c r="A21" s="8">
        <v>19</v>
      </c>
      <c r="B21" s="9" t="str">
        <f>"59002023121917512476085"</f>
        <v>59002023121917512476085</v>
      </c>
      <c r="C21" s="9" t="str">
        <f t="shared" si="1"/>
        <v>武汉市考点</v>
      </c>
      <c r="D21" s="9" t="s">
        <v>33</v>
      </c>
      <c r="E21" s="10" t="str">
        <f>"林丛"</f>
        <v>林丛</v>
      </c>
      <c r="F21" s="9" t="s">
        <v>34</v>
      </c>
      <c r="G21" s="8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2023-12-20T07:31:24Z</dcterms:created>
  <dcterms:modified xsi:type="dcterms:W3CDTF">2023-12-20T09:05:19Z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7BF2B38D4D9E4B1D81349005E2A884AD_13</vt:lpwstr>
  </property>
  <property fmtid="{D5CDD505-2E9C-101B-9397-08002B2CF9AE}" pid="4" name="KSOProductBuildV">
    <vt:lpwstr>2052-12.1.0.15990</vt:lpwstr>
  </property>
</Properties>
</file>