
<file path=[Content_Types].xml><?xml version="1.0" encoding="utf-8"?>
<Types xmlns="http://schemas.openxmlformats.org/package/2006/content-types">
  <Default Extension="xml" ContentType="application/xml"/>
  <Default Extension="rels" ContentType="application/vnd.openxmlformats-package.relationship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package/2006/relationships/metadata/core-properties" Target="docProps/core.xml" /><Relationship Id="rId2" Type="http://schemas.openxmlformats.org/officeDocument/2006/relationships/extended-properties" Target="docProps/app.xml" /><Relationship Id="rId0" Type="http://schemas.openxmlformats.org/officeDocument/2006/relationships/officeDocument" Target="xl/workbook.xml" /></Relationships>
</file>

<file path=xl/workbook.xml><?xml version="1.0" encoding="utf-8"?>
<workbook xmlns:mc="http://schemas.openxmlformats.org/markup-compatibility/2006" xmlns:r="http://schemas.openxmlformats.org/officeDocument/2006/relationships" xmlns:x15="http://schemas.microsoft.com/office/spreadsheetml/2010/11/main" xmlns="http://schemas.openxmlformats.org/spreadsheetml/2006/main" mc:Ignorable="x15">
  <workbookPr hidePivotFieldList="0" filterPrivacy="0"/>
  <workbookProtection workbookPassword="0000" lockWindows="0" lockStructure="0"/>
  <bookViews>
    <workbookView xWindow="0" yWindow="0" windowWidth="19950" windowHeight="10275" tabRatio="600" firstSheet="0"/>
  </bookViews>
  <sheets>
    <sheet r:id="rId3" sheetId="1" state="visible" name="合格名单"/>
  </sheets>
</workbook>
</file>

<file path=xl/sharedStrings.xml><?xml version="1.0" encoding="utf-8"?>
<sst xmlns="http://schemas.openxmlformats.org/spreadsheetml/2006/main" uniqueCount="54" count="1">
  <si>
    <t xml:space="preserve">海口市秀英区2023年招聘幼儿园分园园长    合格人员</t>
  </si>
  <si>
    <t xml:space="preserve">序号</t>
  </si>
  <si>
    <t xml:space="preserve">报考号</t>
  </si>
  <si>
    <t xml:space="preserve">报考岗位</t>
  </si>
  <si>
    <t xml:space="preserve">姓名</t>
  </si>
  <si>
    <t xml:space="preserve">身份证号码</t>
  </si>
  <si>
    <t xml:space="preserve">性别</t>
  </si>
  <si>
    <t xml:space="preserve">出生年月</t>
  </si>
  <si>
    <t xml:space="preserve">民族</t>
  </si>
  <si>
    <t xml:space="preserve">政治面貌</t>
  </si>
  <si>
    <t xml:space="preserve">健康状况</t>
  </si>
  <si>
    <t xml:space="preserve">毕业时间</t>
  </si>
  <si>
    <t xml:space="preserve">学历</t>
  </si>
  <si>
    <t xml:space="preserve">学位</t>
  </si>
  <si>
    <t xml:space="preserve">毕业院校</t>
  </si>
  <si>
    <t xml:space="preserve">所学专业</t>
  </si>
  <si>
    <t xml:space="preserve">是否是服务期未满的特岗教师、三支一扶人员、西部志愿者</t>
  </si>
  <si>
    <t xml:space="preserve">是否具有幼儿园教师资格证和园长证</t>
  </si>
  <si>
    <t xml:space="preserve">是否在编</t>
  </si>
  <si>
    <t xml:space="preserve">现工作单位</t>
  </si>
  <si>
    <t xml:space="preserve">现任职务</t>
  </si>
  <si>
    <t xml:space="preserve">普通话等级</t>
  </si>
  <si>
    <t xml:space="preserve">职称</t>
  </si>
  <si>
    <t xml:space="preserve">联系地址</t>
  </si>
  <si>
    <t xml:space="preserve">户口所在地</t>
  </si>
  <si>
    <t xml:space="preserve">是否同意调配</t>
  </si>
  <si>
    <t xml:space="preserve">个人工作学习经历（含在校期间实习经历，从高中起填）</t>
  </si>
  <si>
    <t xml:space="preserve">奖惩情况</t>
  </si>
  <si>
    <t xml:space="preserve">0101_时代幼儿园长禾分园园长</t>
  </si>
  <si>
    <t xml:space="preserve">="2008年11月,荣获文昌市2008年幼儿园音乐领域优质课调教评比活动中,荣获“一等奖”，说课“一等奖”。
2008年12月，荣获海南省第六届幼儿园优质课评比活动，执教的音乐活动《青蛙》荣获“三等奖”，说课“三等奖”。
2014年8月，荣获第一届海南省优秀自制玩教具展评活动中，荣获“三等奖”。
2017年12月，参加2017年“国培计划”海南省东部市县乡镇教师集中业务能力提高培训项目，被评为“优秀学员”。
2018年12月，被文昌市教育局评为幼儿园“市级骨干教师”。
2020年9月，荣获文昌市“优秀教师”。"</t>
  </si>
  <si>
    <t xml:space="preserve">="一、学习经历：（2003年-2013年）
2003.09-2006.07    海口市第二中学  高中
2006.09-2010.07	   陕西师范大学（211工程院校）	     管理学（全日制学士学位）
2010.09-2013.07  陕西师范大学（211工程院校）     学前教育学（全日制硕士研究生）
二、工作经历：（2013年-2023年）
1.2013年7月至年2015年2月  在深圳市第十一幼儿园工作， 任幼儿园教师及教研员一职。
2.2016年4月至2018年8月  在深圳市宝安幼教集团（公办集团）/集团总园（兴华园）， 任集团及总园教研员一职
3.2018年10月至2023年12月 在华师儿童之家幼儿园，任教学园长一职
三、实习经历：（2010-2013年）
1.陕西省西安市玛利亚·蒙特梭利早教中心  （蒙氏见习老师）
2.陕西省西安市艺术学校     （学前教育专业兼职老师）
3.陕西师范大学附属幼儿园、小学  （见习老师）"</t>
  </si>
  <si>
    <t xml:space="preserve">="一、获奖论文及参编书册：
1.《跨越时空·托举成长——幼儿园“云”教研实践探索》，发表于海南省教育技术论文，获得一等奖，2023年
2.《公办幼儿园集团化办学的实践与思考》 发表于深圳市教育学会会刊，获得一等奖；
3.为主要编委：《幼儿园一日生活环节教师分工手册》 ，北京师范大学出版社，2017年。
4.为主要编委：《幼儿园区域材料投放指导手册》  
5.为主要编委：《幼儿园科学、数学活动优秀课例视频集》
6.为主要编委：《幼儿园课程实施方案-以自然、艺术特色园为例》
二、荣誉证书：
1.幼儿园园长资格证书
2.幼儿园教师资格证书
3.深圳市福田区先进工作者
4.深圳市宝安区“苗圃工程”名师
5.幼儿园一级职称
6.国家二级心理咨询师"</t>
  </si>
  <si>
    <t xml:space="preserve">="1、荣誉证书。
（1）2023年3月，被评为2021-2023年度海南省幼儿园省级骨干教师。
（2）2021年9月，被评为2020-2021学年度海口市秀英区最美教师。
（3）2020年12月，在2020年海南省“好校长、好教师”培养工程—海南省乡村幼儿骨干教师业务对口培养项目（第一期）中，表现突出、成绩优异被评为优秀学员。
（4）2019年4月，在“国培计划（2015）”海南省项目（二）——海口市中小学幼儿园送教下乡培训（2016-2018年）工作成绩突出，表现优秀，被评为“优秀学员”。
（5）2018年12月，在“国培计划（2018）”——海南省北部片区、西部片区乡村中小学幼儿园教师工作坊研修项目中担任工作坊坊主，表现突出，成绩优秀，被评为优秀工作坊坊主。
2、课题研究。
（1）2022年10月31日，主持的小课题《建构游戏中培养中班合作能力的策略研究》在2022年下半年小课题项目省级结题鉴定中荣获省级优秀（一等奖）。
（2）2023年12月，参与海南省教育科学规划课题《自主游戏中儿童社会性发展的培养策略研究》荣获合格（三等奖）。
（3）2023年10月20日，参与小课题《大班幼儿户外游戏安全意识培养的实践研究》荣获合格。
（4）2022年6月2日，参与的海南省教育科学规划课题成果应用类课题《创设沙水环境促进大班幼儿自主性行为研究》荣获优秀（一等奖）。
（5）2022年12月13日，参与海南省成果应用类课题《2 幼儿生活化探究性主题活动研究与实践》 ，2024年12月结题。
3、专题讲座。
（1）2023年7月，在2023年上半年海口市基础教育优秀课题成果推广暨培训（线下展示）活动中，微讲座《建构游戏中培养中班幼儿合作能力的策略》研究成果简介，获得一致好评。
（2）2021年11月23日，在海口市幼儿园骨干教师工作坊开展“牵手”乡村城郊学校帮扶工作中作题为《儿童友好室内环境》专题讲座。
（3）2018年10月-11月期间为“国培计划（2018）”——海南省北部片区、西部片区乡村中小学幼儿园教师工作坊研修项目4天坊员线下集中活动进行关于《幼儿园自主游戏的开展与实施》、《如何撰写学习故事》、《关于研修平台操作及项目注意事项》、《自主游戏分享环节的组织》、《材料超市的创建》专题讲座。
4、论文。
（1）2023年6月，撰写《自主游戏中提升大班幼儿安全自护能力的策略》论文在2023年海口市基础教育创新研究与实践论文荣获市级二等奖。
（2）2022年12月，撰写《论如何让合作能力在建构游戏中“熠熠生辉”》的论文在海南省中小学教师省级优秀小课题论文评比中荣获省级叁等奖。
（3）2022年11月，撰写《浅谈基于学习故事，让家园共育更有温度》论文荣获海南省论文评比二等奖。
（4）2022年11月，撰写《从“自发”到“自觉”——新时代回归生活的幼儿劳动教育》论文荣获海南省论文评比二等奖。
（5）2022年6月，撰写《浅谈家园合力有效开展幼小衔接的策略》《浅谈基于学习故事，让家园共育更有温度》在全国第七届“家园协同 共育未来”征文中荣获二等奖。
（6）2021年11月，撰写《浅谈绘本阅读在自主游戏渗透与实施—以绘本《我的地图书》为例》论文荣获海南省论文评比一等奖。
（7）2020年7月15日，撰写的《浅谈家园共育中如何有效开展幼小衔接》论文在2020年度海口市秀英区基础教育实践与研究论文评比中荣获二等奖。
（8）2020年1月20日，撰写的论文《浅谈幼儿园游戏活动中礼仪教育的渗透策略》在2019年海口市中小学教育教学论文（综合论文类）评选中获二等奖。
（9）2018年4月28日，撰写的论文《浅谈自主游戏中培养幼儿自主性的支持策略》荣获2108年秀英区幼儿教师教育教学论文评比二等奖。
5、教学技能评比。
（1）2023年11月，展示活动：大班《枯萎的“千日红”》在2023年海口市“师幼互动”暨幼儿园教育活动（分享活动）评比中荣获二等奖。
（2）2023年6月，撰写生活故事案例《小小衣服大发现》在2023年全省幼儿园“师幼互动”主题生活故事案例评比中荣获省级三等奖。
（3）2023年5月，撰写生活故事案例《趣“整理”》在海口市秀英区幼儿园生活故事案例展示评比中荣获一等奖。
（4）2022年7月，制作园所文化微视频在海口市秀英区园所文化微视频评比中荣获一等奖。
（5）2020年6月，参与录制（制作/指导）的学前教育学科专题课程《开学那些事儿》入选2020年海口市秀英区中小学、幼儿园“停课不停学”线上教学优质课程资源，在全区推广应用。
（6）2019年10月，执教的游戏分享视频《运用工具来收拾玩具》在2019年海口市优秀教育活动评比中荣获市级三等奖。
（7）2017年6月，撰写的《海口市秀英区石山镇中心幼儿园课程方案》，在海口市幼儿园课程方案评比中，荣获市级叁等奖。
（8）2016年6月，荣获2016年海口市秀英区幼儿教师基本功—讲故事比赛一等奖。
（9）2016年5月，在2016年海口市乡镇中心幼儿园教师教学专业基本功评比活动中，荣获市级叁等奖。
6、信息技术评比。
（1）2016年7月7日，在“国培计划”（2015）——海南省北部幼儿园乡村教师信息技术应用能力提升集中培训项目成果评比中，其作品《我最幸运的一天》荣获一等奖。
7、指导教师、工作坊坊主、坊员工作。
（1）指导王燕老师在2023年海口市幼儿园生活故事案例展示评比（市直属园及各区幼儿园组）荣获二等奖。
（2）在“国培计划（2015）”海南省项目（二）——海口市中小学幼儿园送教下乡培训（2016-2018年）中担任副坊主。
（2）2018年9月，被聘请为“国培计划（2018）”——海南省北部片区、西部片区乡村中小学幼儿园教师工作坊研修项目中担任工作坊坊主。
（3）2020年5月17日至2022年7月8日，被聘请为“海口市李贤幼儿园骨干教师工作坊工作坊坊员。
8、在校荣誉
（1）2014年6月25日，被琼台师范高等专科学校评为2013-2014学年度“三好学生”。
（2）2013年12月25日，被琼台师范高等专科学校评为2012-2013学年度“三好学生”。
（3）2013年12月23日，荣获2012至2013学年度国家励志奖学金。"</t>
  </si>
  <si>
    <t xml:space="preserve">="2010年9 月-2011年 7  月 就读于昌江县 昌江中学
2011年9 月-2013年 7  月 就读于东方市 八所中学
2017年9 月-2017年 7  月 就读于海南师范大学 学前教育专业
2016年10月-2016年12月  海口教育幼儿园实习
2017年12月-2019年 9 月  就职于东方市大田镇中心幼儿园 期间担任办公室主任
2019年9 月        至今 就职于东方市大田镇红泉幼儿园 
2020年8月 -2021年9月  担任东方市大田镇红泉幼儿园 副园长
2021年9月至今  担任东方市感城镇公爱幼儿园（省一级幼儿园） 园长"</t>
  </si>
  <si>
    <t xml:space="preserve">="1.2017-2018学年度东方市大田镇“优秀教师”（东方市大田人民镇政府颁发）
2.2018-2019学年度东方市大田镇“优秀班主任”（东方市大田镇人民政府颁发）
3.2019-2020学年度东方市大田镇“先进教育工作者”（东方市大田镇人民政府颁发）
4.2017-2018学年度东方市大田镇中心幼儿园“优秀班主任”
5.2018-2019学年度东方市大田镇中心幼儿园“优秀教师”
6.2018-2019学年度东方市“优秀教师”（东方市教育局颁发）
7.2019-2020学年度东方市大田镇红泉幼儿园“优秀教师”
8.2021-2022学年度“先进集体”"</t>
  </si>
  <si>
    <t xml:space="preserve">="1997.09—2000.07	海南琼海师范学校学校（幼师专业）	学生
2006.3—2009.01	海南师范大学（英语教育专科）	学生
2016.03—2020.01	海南师范大学（学前教育本科）	学生
2003.09-2020.09	海南省机关幼儿园	教师
2020.10-2021.08	海口市秀英区星河幼儿园	副园长
&amp;#160;2021.08-至今	海口市秀英区时代幼儿园	副园长"</t>
  </si>
  <si>
    <t xml:space="preserve">="2019年度全省优秀教师
2014年被评为海口市骨干教师
2016年被评为海南省骨干教师
2015.11	海南省第九届幼儿园优秀教育活动（游戏）
“《红灯、绿灯、马上开灯》”荣获
一等奖
2014.09	《小班绘画活动中教师如何做一个支持者》获得“2014幼儿教育学科教育论文评比”  二等奖
2013.12	《浅谈小班会画活动中教师如何做一个支持者》获得“第二届全国幼儿美术教育学术研讨会”评选  三等奖
2012.12	奥尔夫课例《我最喜欢》荣获《走进童心世界—全国幼儿园优秀教育活动评选》
艺术教育类  三等奖
2009.12	课例《我最喜欢》在海南省教育科学规划“十一五”重点课题“海南省幼儿园奥尔夫音乐教育法实验与研究”成果鉴定评审中荣获   一等奖
2009.12	课例《毛毛虫和蝴蝶》在海南省教育科学规划“十一五”重点课题“海南省幼儿园奥尔夫音乐教育法实验与研究”成果鉴定评审获   二等奖。
2020.04	参加海南省妇女联合会举办的“我与自贸共成长”演讲比赛   优秀奖
省级课题三等奖(参与)
区级课题“自主游戏中有效促进大班儿童合作能力的支持策略研究”良好(主持)
区级教育教学活动“小猪盖房子”评比一等奖 (指导)
"</t>
  </si>
  <si>
    <t xml:space="preserve">="2020—2011年度荣获广东省中山市数学制作材料评比活动“三等奖”。2017—2018年度荣获海口市美兰区“自制教玩具”评比区级三等奖。2017—2018年度荣获三江镇中心幼儿园园级自制教玩具“一等奖”。2017—2018年度荣获教师基本技能钢琴比赛“二等奖”。2019—2020年度荣获海口市美兰区论文比赛“二等奖”。2019—2020年度荣获班级环创“一等奖”。2019—2020年度荣获优秀班主任荣誉称号。 2019—2020年被授予海口市“最美书香家庭”荣誉称号。2020—2021年荣获海口市三江镇中心幼儿园教师演讲一等奖。2020—2021年度荣获三江镇中心幼儿园优秀班主任荣誉称号。"</t>
  </si>
  <si>
    <t xml:space="preserve">0102_金集幼儿园华府分园园长</t>
  </si>
  <si>
    <t xml:space="preserve">="作为一名幼儿教师，不管在哪里工作，我对待工作都兢兢业业，对待同事都热忱真诚，得到了领导和同事的一致好评。
在上海杨浦幼儿园期间：曾两次代表幼儿园参加上海市举办的中外学术交流；作为幼儿园一名骨干教师，同时作为幼儿园科研组长，在我的组织和带领下，我园教师的科研水平整体有了很大的提高，我负责开展的多项课题被上海市和杨浦区立项为重点课题和一般课题；2012年我负责的国家“十二五”研究课题“思维游戏课程老师专业标准的研究”中的子课题“在师幼互动中促进幼儿思维发展的研究”被立项，并在2013年11月份的中期汇报中取得了良好的成绩。
在海口市机关幼儿园工作期间：被评为海口市骨干教师，2017年，代表幼儿园参加海南省教育教学评比获得一等奖，并进行全省巡回送教下乡；2019年参与的省规划课题《幼儿园数学教育内容生活化与游戏化的实践与研究》成功结题，并获得良好的成绩。在园期间多次参加海南省国培项目送教下乡活动，并被聘请为专家讲师；作为教研组长，我指导幼儿园多名教师参加海南省调教课活动获得一等奖；多次主持参与省市的大型开放活动及教研活动。
近三年来，有2篇专业论文获得海南省海南省教育教学论文评比一等奖；有1篇专业论文获得海南省海南省教育教学论文评比二等奖。
工作期间，从未有任何违规情况的发生。"</t>
  </si>
  <si>
    <t xml:space="preserve">="        2008.09--2011.07   琼台师范高等专科学校学前教育专业学生（其间：2010.10-2013.12在海南师范大学学前教育专业学习）
        2011.07--2013.03   海南省农垦总局机关幼儿园教师
        2013.03--2013.09   海口市向群小学教师
        2013.09-2018.10    海口市秀英区东山镇中心幼儿园保教主任（其间：2017.03-2019.06在湖南师范大学学前教育专业学习）
        2018.10-2020.07    海口市秀英区东山镇中心幼儿园副园长
        2020.07--2021.12  海口市秀英区东山镇中心幼儿园负责人
        2021.12—-至今      海口市秀英区东山镇中心幼儿园园长"</t>
  </si>
  <si>
    <t xml:space="preserve">="一、2019年4月被海口市教育研究培训院评为“优秀坊骨干”；
二、2019年10月被海口市教育局授子“2018-2022年度海口市幼儿园骨干教师”称号；
三、在2020年12月承担 2020年海口市中小学幼儿园骨干教师工作坊“牵手”乡村学校阶段性成长汇报展示（全国直播），题为《走在思考的路上一一园所文化建设》活动中，获得专家一致好评；
四、2021年11月被海口市秀英区人民政府聘任为海口市秀英区人民政府第三届督学；
五、在2022年海口市秀英区幼儿园园所文化微视频评比中，荣获一等奖；
六、2023年1月被中共海口市秀英区委授子“秀英区2022年度优秀工作者”称号；
七、2023年3月被海南省教育厅授予“2021-2023年度海南省幼儿园省级骨干教师”称号：
八、2023年11月，指导我园黎秋怡老师在2023年海口市秀英区幼儿园“师幼互动”暨幼儿园教育活动（分享活动）中，荣获一等奖。"</t>
  </si>
  <si>
    <t xml:space="preserve">="2005年9月-2010年6月，就读于海南外国语职业学院英语教育专业
2015年3月-2018年3月，函授于海南师范大学学前教育专业
2009年6月-2010年6月在定安县定城镇蓓蕾幼儿园实习。
2010年9月-2011年7月在定安县定城镇快乐宝岛幼儿园担任大班主班教师
2011年9月至2013年7月在定安县定城镇红星幼儿园担任教学主任。
2013年9月至2017年2月在定安县定城镇朵朵红幼儿园担任教学主任
2017年3月至2021年7月在定安县定城镇红苹果幼儿园担任园长。
2021年10月至2022年10月在屯昌县南坤镇藤寨幼儿园担任教研组长
2022年11月至今在琼中县湾岭镇第二幼儿园担任教研组长"</t>
  </si>
  <si>
    <t xml:space="preserve">="一、学习经历
2001年—2004年  甘肃省联合中专  幼师专业
2004年2月—2004年7月  甘肃省兰州市西北地质研究所幼儿园  实习
2012年—2014年  湖南师范大学  学前教育专业     
2016年—2018年  湖南师范大学  学前教育专业
二、工作经历
2004年9月-2006年8月  甘肃省兰州市西北地质研究所幼儿园   教师
2006年9月-2008年8月  江西省南昌市大风车幼儿园    教师 
2008年9月—2010年3月 海南省海口市博爱幼儿园      教师
2010年3月-2011年3月  美国学而乐海南分公司     讲师及课程督导
2011年3月—2023年4月 海南省洋浦第一幼儿园    教师兼年级组长（2011年3月-2012年1月）、保教主任（2012年2月-2017年4月）、教学副园长兼执行园长（2017年5月-2023年4月）
2023年5月—2023年10月  上海世外附属海口幼儿园   教学副园长
"</t>
  </si>
  <si>
    <t xml:space="preserve">="一、主要荣誉
被儋州市人民政府聘为儋州市第七届督学。
荣获“海南省2016-2020年度幼儿园省级骨干教师”荣誉称号。
荣获“2017年度洋浦经济开发区优秀教育工作者”荣誉称号。
荣获”2019-2020学年度洋浦经济开发区优秀教育工作者”荣获称号。
荣获 第36届教师节“海师大幼儿园奉献奖”。
被评为“洋浦经济开发区2013-2014学年度优秀教师”荣誉称号。
荣获“2014-2015学年度洋浦开发区骨干教师基金奖”
2017年七月被聘为“海南省中小学幼儿园教师信息技术能力提升工程专题研修项目工作坊坊主，并荣获优秀学员。
荣获“2019年海南省幼儿园省级骨干教师提高培训班”优秀学员。
荣获“国培计划（2019）”——海南省幼儿园未来教育引领团队培训项目  优秀学员。
2012年在“童星杯全国青少年儿童书画摄影艺术展示”活动中，荣获一级优秀辅导奖。
二、主要奖项
荣获2017年“海南省幼儿园课程方案评比”二等奖。
论文《初探幼儿园区域活动材料投放的有效性》荣获“2014年度海南省中小学幼儿园教育教学学科类论文评选”二等奖。
论文《初探幼儿园区域活动材料投放的有效性》荣获“2014年洋浦经济开发区中小学（幼儿园）教育教学论文评比活动幼儿园组一等奖。
荣获“海南省2020年度中小学（幼儿园）教育实践与研究论文评选”二等奖。
荣获“洋浦经济开发区2020年度中小学（幼儿园）教育实践与研究论文评选”一等奖。
论文《开展多形式的家园互动，促进家长工作》在“洋浦经济开发区中小学幼儿园论文评选”中荣获二等奖。
荣获“2014年海南省幼儿园教师教育教学专业基本功展示评比”三等奖。
荣获“洋浦经济开发区2016年幼儿园教师基本功比赛”一等奖。
荣获“2018-2019学年洋浦经济开发区教学比赛”辅导二等奖。
荣获“2016年海南省乡镇中心幼儿园教师教学专业基本功（游戏和讲故事）评比”三等奖。
三、其他
在海南省“2022年幼儿园教研工作会议中”担任主持人，在活动中负责对接和统筹协调安排各项事宜；同时洋浦第一、第三幼儿园对省内专家和园长开放。
多次担任儋州市、洋浦经济开发区各类比赛评委和民办园年检以及其他评审工作任务。
"</t>
  </si>
  <si>
    <t xml:space="preserve">="2020.09    论文《浅析如何在游戏中促进幼儿语言表达》荣获市级二等奖
2020.10    参与小课题《乡村小班幼儿如厕卫生习惯养成方法研究》荣获省级优秀（一等奖）
2023.01    被评为“雁领天涯”名师培养项目“雏雁教师培养对象”
2023.03    自主游戏观察记录《我会整理玩具》  获区级三等奖
2023.04    参与小课题《培养乡村中班幼儿自我保护能力的实践研究》区级良好
2023.07     论文《浅析利用泥土资源促进幼儿探究能力的发展》荣获市级二等奖
2023.09     被评为2022-2023年度三亚市育才生态区优秀教师&amp;#160;
2023.10     被认定为天涯区2023-2025年度骨干教师
2023.10     自主游戏分享活动《当积木遇上多米诺的探索之旅》  获区级
三等奖"</t>
  </si>
  <si>
    <t xml:space="preserve">="2003年9月1日～2006年6月9日    临高县第二中学    高中
2006年9月1日～2009年6月30日   琼台师范学院专科学校   英语教育2009年9月1日～2015年8月30日   海口市秀英区星光幼儿园  教师、园长助理、副园长
2015年9月1日～至今              海口市遵谭中心幼儿园    教师、年级组长、后勤主任
207年3月～2020年1月            海南师范大学   函授本科   学前教育
备注:2012年3月在海口市秀英区星光幼儿园从事中层以上副园长岗位开始买社保"</t>
  </si>
  <si>
    <t xml:space="preserve">="2006年9至2009年6月高中就读于东方市八所中学
2009年9月至2012年7月大专就读于琼州学院
2013年3月至2016年1月本科就读于海南师范大学
2012年2月至2012年6月在东方市第二中学实习，实习教师岗；
2012年9月至2013年7月就职于东方市天骄幼儿园教师岗；
2014年10月至2019年8月就职于东方市感城镇中心幼儿园教师岗；
2019年9月至2020年7月就职于海口市秀英区石山镇美安幼儿园教师岗；
2020年8月至2021年11月就职于海口市秀英区石山镇美安幼儿园岭西分园负责人岗位；
2021年12月至2023年10月就职于海口市秀英区石山镇美安幼儿园岭西分园园长岗位；
2023年10月至今就职于海口市秀英区永兴镇中心幼儿园美孝分园园长。"</t>
  </si>
  <si>
    <t xml:space="preserve">="1.2017年5月，参赛的作品《比长短》在“国培计划（2016）”——海南省中小学幼儿园教师网络研修与能力提升工程综合项目海南国培好微课评比活动中荣获“一等奖”。                                                                    2.2020年度参加全区基础教育创新实践与研究论文评比中写的《浅谈农村幼儿园幼小衔接的研究实践》论文荣获“二等奖”。                                          
3.2022年7月参加海口市秀英区幼儿园园所文化微视频评比中荣获“二等奖”。            
 4.在事业单位2022年年度考核中考核优秀。                                    
5.在2023年海口市中小学、幼儿园家长学校教学设计和讲课稿评比中荣获幼教组二等奖"</t>
  </si>
  <si>
    <t xml:space="preserve">="2006年—2011年就读琼台师范高等专科学校，在校期间担任学习委员、心理委员、大型活动主持人、曾获得奖学金、讲故事比赛二等奖、优秀实习生等荣誉。
2011年—2015年就职海口市缔造未来实验幼儿园，期间担任班主任、教研组长，2013年9月派去上海宋庆龄幼儿园、中国福利会托儿所学习。
2013年—2015年自考海南师范大学本科，学前教育专业
2015年—2021年就职于海口市金盘壹号幼儿园，担任副园长，负责园所教育教研工作、活动策划、公众号推文宣传等工作。
2022年至今 就职于海口市秀英区西秀镇中心幼儿园 担任副园长"</t>
  </si>
  <si>
    <t xml:space="preserve">="1、2020年3月撰写的《游戏教学在幼儿园学前教育中的应用策略》论文荣获第三届中国幼儿教师优秀论文评选活动 二等奖                                        
2、2020年12月撰写的《幼儿园教师专业成长路径探究》论文荣获海口市基础教育实践与研究论文评选活动：二等奖。
3、2022年5月撰写的《安吉游戏理念对幼儿园一日活动的指导意义》论文荣获海口市秀英区基础教育实践与研究论文评比》一等奖
4、2021年参与指导郑妹珠老师代表海口市秀英区参加海南省友好图书角展示
5、2021年参与指导叶椀婷老师的数学活动《走小路》参加海口市秀英区2021年幼儿园科学领域（数学）优秀教学活动评比获得一等奖。
6、2022年参与指导海口市秀英区海岸幼儿园参加海口市秀英区幼儿园园所文化微视频评比获得一等奖。
7、2022年参与指导钟尊菁、李盈盈教师参加海口市秀英区幼儿园教师讲故事基本功比赛获得一等奖。
8、2023年参与指导梁怡洁、王秋学、伍英姿教师参加海口市秀英区幼儿园生活故事案例评比中分别荣获一、二、三等奖。
9、2023年指导梁怡洁教师参加海口市生活故事案例评比荣获一等奖，并荣获优秀指导教师。
10、2023年6月担任海口市秀英区幼儿园户外自主游戏的组织与实施专题培训讲座授课教师。
11、2023年参加海口市秀英区“师幼互动”暨幼儿园教育活动（分享活动）评比，荣获一等奖。"</t>
  </si>
  <si>
    <t xml:space="preserve">="1.1997.09--1999.07  海南庆龄女子职业学校幼儿教育专业学习结业；
2.1999.09--2003.08  毕琼海泮水机关幼儿园教师；
3.2003.09--2006.08 琼海市豪华幼儿园教师；
4.2006.09--2009.08 海口市精诚幼儿园教师；
5.2009.09--2010.02 海南庆龄女子职业学校学前教育专业学习毕业；
6.2012.02--2014.09 海口市外滩幼儿园(其间: 2010.03--2013.01在海南省师范学院汉语言文学专业学习)；
7.2014.10--2018.10  海口市秀英区石山镇美安幼儿园教师兼职教研组长(其间: 2015.03--2018.01在海南省师范学院教育学院学前教育专业学习)；
8.2018.10--至今  海口市秀英区石山镇美安幼儿园业务副园长。"</t>
  </si>
  <si>
    <t xml:space="preserve">="1.2015年11月荣获海口市秀英区教育局授予“优秀教师”称号。
2.2016年5月参加海口市教培院组织的乡镇中心幼儿园调教课比赛活动荣获“二等奖”。
3.2016年6月参加海口市秀英区教育局组织的幼儿教师基本功讲故事比赛荣获“二等奖”。
4.2019年6月参加（2016——2018）年限的国培计划工作坊，被评为“坊骨干”。
5.2020年8月被评为海口市“最美幼师”。
6.2020年12月撰写的论文荣获海海南省2020年论文评比“二等奖”
7.2022年5月，参加海南省课题合格结题；
8.2023年8月，被评为海口市市骨干教师。"</t>
  </si>
  <si>
    <t>海口市秀英区2023年招聘幼儿园分园园长资格初审合格名单</t>
    <phoneticPr fontId="1" type="noConversion" alignment="left"/>
  </si>
</sst>
</file>

<file path=xl/styles.xml><?xml version="1.0" encoding="utf-8"?>
<styleSheet xmlns:x16r2="http://schemas.microsoft.com/office/spreadsheetml/2015/02/main" xmlns:x14ac="http://schemas.microsoft.com/office/spreadsheetml/2009/9/ac" xmlns:mc="http://schemas.openxmlformats.org/markup-compatibility/2006" xmlns="http://schemas.openxmlformats.org/spreadsheetml/2006/main" mc:Ignorable="x14ac x16r2">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000000"/>
      <color theme="1" tint="0.000000"/>
      <name val="宋体"/>
      <charset val="134"/>
      <scheme val="minor"/>
    </font>
    <font>
      <sz val="11.000000"/>
      <name val="宋体"/>
      <charset val="134"/>
    </font>
    <font>
      <sz val="11.000000"/>
      <color indexed="8"/>
      <name val="宋体"/>
      <charset val="134"/>
    </font>
    <font>
      <sz val="11.000000"/>
      <color indexed="8"/>
      <name val="宋体"/>
      <charset val="134"/>
      <scheme val="minor"/>
    </font>
    <font>
      <sz val="11.000000"/>
      <color rgb="FF0000FF"/>
      <u val="single"/>
      <name val="宋体"/>
      <charset val="134"/>
      <scheme val="minor"/>
    </font>
    <font>
      <sz val="11.000000"/>
      <color rgb="FF800080"/>
      <u val="single"/>
      <name val="宋体"/>
      <charset val="134"/>
      <scheme val="minor"/>
    </font>
    <font>
      <sz val="11.000000"/>
      <color rgb="FFFF0000"/>
      <name val="宋体"/>
      <charset val="134"/>
      <scheme val="minor"/>
    </font>
    <font>
      <b val="1"/>
      <sz val="18.000000"/>
      <color theme="3" tint="0.000000"/>
      <name val="宋体"/>
      <charset val="134"/>
      <scheme val="minor"/>
    </font>
    <font>
      <i val="1"/>
      <sz val="11.000000"/>
      <color rgb="FF7F7F7F"/>
      <name val="宋体"/>
      <charset val="134"/>
      <scheme val="minor"/>
    </font>
    <font>
      <b val="1"/>
      <sz val="15.000000"/>
      <color theme="3" tint="0.000000"/>
      <name val="宋体"/>
      <charset val="134"/>
      <scheme val="minor"/>
    </font>
    <font>
      <b val="1"/>
      <sz val="13.000000"/>
      <color theme="3" tint="0.000000"/>
      <name val="宋体"/>
      <charset val="134"/>
      <scheme val="minor"/>
    </font>
    <font>
      <b val="1"/>
      <sz val="11.000000"/>
      <color theme="3" tint="0.000000"/>
      <name val="宋体"/>
      <charset val="134"/>
      <scheme val="minor"/>
    </font>
    <font>
      <sz val="11.000000"/>
      <color rgb="FF3F3F76"/>
      <name val="宋体"/>
      <charset val="134"/>
      <scheme val="minor"/>
    </font>
    <font>
      <b val="1"/>
      <sz val="11.000000"/>
      <color rgb="FF3F3F3F"/>
      <name val="宋体"/>
      <charset val="134"/>
      <scheme val="minor"/>
    </font>
    <font>
      <b val="1"/>
      <sz val="11.000000"/>
      <color rgb="FFFA7D00"/>
      <name val="宋体"/>
      <charset val="134"/>
      <scheme val="minor"/>
    </font>
    <font>
      <b val="1"/>
      <sz val="11.000000"/>
      <color rgb="FFFFFFFF"/>
      <name val="宋体"/>
      <charset val="134"/>
      <scheme val="minor"/>
    </font>
    <font>
      <sz val="11.000000"/>
      <color rgb="FFFA7D00"/>
      <name val="宋体"/>
      <charset val="134"/>
      <scheme val="minor"/>
    </font>
    <font>
      <b val="1"/>
      <sz val="11.000000"/>
      <color theme="1" tint="0.000000"/>
      <name val="宋体"/>
      <charset val="134"/>
      <scheme val="minor"/>
    </font>
    <font>
      <sz val="11.000000"/>
      <color rgb="FF006100"/>
      <name val="宋体"/>
      <charset val="134"/>
      <scheme val="minor"/>
    </font>
    <font>
      <sz val="11.000000"/>
      <color rgb="FF9C0006"/>
      <name val="宋体"/>
      <charset val="134"/>
      <scheme val="minor"/>
    </font>
    <font>
      <sz val="11.000000"/>
      <color rgb="FF9C6500"/>
      <name val="宋体"/>
      <charset val="134"/>
      <scheme val="minor"/>
    </font>
    <font>
      <sz val="11.000000"/>
      <color theme="0" tint="0.000000"/>
      <name val="宋体"/>
      <charset val="134"/>
      <scheme val="minor"/>
    </font>
    <font>
      <b val="1"/>
      <sz val="20.000000"/>
      <color theme="1" tint="0.000000"/>
      <name val="宋体"/>
      <charset val="134"/>
      <scheme val="minor"/>
    </font>
  </fonts>
  <fills count="33">
    <fill>
      <patternFill patternType="none"/>
    </fill>
    <fill>
      <patternFill patternType="gray125">
        <fgColor indexed="64"/>
        <bgColor indexed="65"/>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tint="0.000000"/>
        <bgColor indexed="64"/>
      </patternFill>
    </fill>
    <fill>
      <patternFill patternType="solid">
        <fgColor theme="4" tint="0.799982"/>
        <bgColor indexed="64"/>
      </patternFill>
    </fill>
    <fill>
      <patternFill patternType="solid">
        <fgColor theme="4" tint="0.599994"/>
        <bgColor indexed="64"/>
      </patternFill>
    </fill>
    <fill>
      <patternFill patternType="solid">
        <fgColor theme="4" tint="0.399976"/>
        <bgColor indexed="64"/>
      </patternFill>
    </fill>
    <fill>
      <patternFill patternType="solid">
        <fgColor theme="5" tint="0.000000"/>
        <bgColor indexed="64"/>
      </patternFill>
    </fill>
    <fill>
      <patternFill patternType="solid">
        <fgColor theme="5" tint="0.799982"/>
        <bgColor indexed="64"/>
      </patternFill>
    </fill>
    <fill>
      <patternFill patternType="solid">
        <fgColor theme="5" tint="0.599994"/>
        <bgColor indexed="64"/>
      </patternFill>
    </fill>
    <fill>
      <patternFill patternType="solid">
        <fgColor theme="5" tint="0.399976"/>
        <bgColor indexed="64"/>
      </patternFill>
    </fill>
    <fill>
      <patternFill patternType="solid">
        <fgColor theme="6" tint="0.000000"/>
        <bgColor indexed="64"/>
      </patternFill>
    </fill>
    <fill>
      <patternFill patternType="solid">
        <fgColor theme="6" tint="0.799982"/>
        <bgColor indexed="64"/>
      </patternFill>
    </fill>
    <fill>
      <patternFill patternType="solid">
        <fgColor theme="6" tint="0.599994"/>
        <bgColor indexed="64"/>
      </patternFill>
    </fill>
    <fill>
      <patternFill patternType="solid">
        <fgColor theme="6" tint="0.399976"/>
        <bgColor indexed="64"/>
      </patternFill>
    </fill>
    <fill>
      <patternFill patternType="solid">
        <fgColor theme="7" tint="0.000000"/>
        <bgColor indexed="64"/>
      </patternFill>
    </fill>
    <fill>
      <patternFill patternType="solid">
        <fgColor theme="7" tint="0.799982"/>
        <bgColor indexed="64"/>
      </patternFill>
    </fill>
    <fill>
      <patternFill patternType="solid">
        <fgColor theme="7" tint="0.599994"/>
        <bgColor indexed="64"/>
      </patternFill>
    </fill>
    <fill>
      <patternFill patternType="solid">
        <fgColor theme="7" tint="0.399976"/>
        <bgColor indexed="64"/>
      </patternFill>
    </fill>
    <fill>
      <patternFill patternType="solid">
        <fgColor theme="8" tint="0.000000"/>
        <bgColor indexed="64"/>
      </patternFill>
    </fill>
    <fill>
      <patternFill patternType="solid">
        <fgColor theme="8" tint="0.799982"/>
        <bgColor indexed="64"/>
      </patternFill>
    </fill>
    <fill>
      <patternFill patternType="solid">
        <fgColor theme="8" tint="0.599994"/>
        <bgColor indexed="64"/>
      </patternFill>
    </fill>
    <fill>
      <patternFill patternType="solid">
        <fgColor theme="8" tint="0.399976"/>
        <bgColor indexed="64"/>
      </patternFill>
    </fill>
    <fill>
      <patternFill patternType="solid">
        <fgColor theme="9" tint="0.000000"/>
        <bgColor indexed="64"/>
      </patternFill>
    </fill>
    <fill>
      <patternFill patternType="solid">
        <fgColor theme="9" tint="0.799982"/>
        <bgColor indexed="64"/>
      </patternFill>
    </fill>
    <fill>
      <patternFill patternType="solid">
        <fgColor theme="9" tint="0.599994"/>
        <bgColor indexed="64"/>
      </patternFill>
    </fill>
    <fill>
      <patternFill patternType="solid">
        <fgColor theme="9" tint="0.399976"/>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000000"/>
      </bottom>
      <diagonal/>
    </border>
    <border>
      <left/>
      <right/>
      <top/>
      <bottom style="medium">
        <color theme="4" tint="0.49998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int="0.000000"/>
      </top>
      <bottom style="double">
        <color theme="4" tint="0.000000"/>
      </bottom>
      <diagonal/>
    </border>
    <border>
      <left style="thin">
        <color indexed="64"/>
      </left>
      <right style="thin">
        <color indexed="64"/>
      </right>
      <top style="thin">
        <color indexed="64"/>
      </top>
      <bottom style="thin">
        <color indexed="64"/>
      </bottom>
      <diagonal/>
    </border>
  </borders>
  <cellStyleXfs count="63">
    <xf numFmtId="0" fontId="0" fillId="0" borderId="0">
      <alignment horizontal="general" vertical="center" shrinkToFit="0" wrapText="0"/>
    </xf>
    <xf numFmtId="0" fontId="1" fillId="0" borderId="0">
      <alignment horizontal="general" vertical="center" shrinkToFit="0" wrapText="0"/>
    </xf>
    <xf numFmtId="0" fontId="1" fillId="0" borderId="0">
      <alignment horizontal="general" vertical="center" shrinkToFit="0" wrapText="0"/>
    </xf>
    <xf numFmtId="0" fontId="1" fillId="0" borderId="0">
      <alignment horizontal="general" vertical="center" shrinkToFit="0" wrapText="0"/>
    </xf>
    <xf numFmtId="0" fontId="1" fillId="0" borderId="0">
      <alignment horizontal="general" vertical="center" shrinkToFit="0" wrapText="0"/>
    </xf>
    <xf numFmtId="0" fontId="2" fillId="0" borderId="0">
      <alignment horizontal="general" vertical="center" shrinkToFit="0" wrapText="0"/>
    </xf>
    <xf numFmtId="0" fontId="2" fillId="0" borderId="0">
      <alignment horizontal="general" vertical="center" shrinkToFit="0" wrapText="0"/>
    </xf>
    <xf numFmtId="0" fontId="2" fillId="0" borderId="0">
      <alignment horizontal="general" vertical="center" shrinkToFit="0" wrapText="0"/>
    </xf>
    <xf numFmtId="0" fontId="2" fillId="0" borderId="0">
      <alignment horizontal="general" vertical="center" shrinkToFit="0" wrapText="0"/>
    </xf>
    <xf numFmtId="0" fontId="2" fillId="0" borderId="0">
      <alignment horizontal="general" vertical="center" shrinkToFit="0" wrapText="0"/>
    </xf>
    <xf numFmtId="0" fontId="2" fillId="0" borderId="0">
      <alignment horizontal="general" vertical="center" shrinkToFit="0" wrapText="0"/>
    </xf>
    <xf numFmtId="0" fontId="2" fillId="0" borderId="0">
      <alignment horizontal="general" vertical="center" shrinkToFit="0" wrapText="0"/>
    </xf>
    <xf numFmtId="0" fontId="2" fillId="0" borderId="0">
      <alignment horizontal="general" vertical="center" shrinkToFit="0" wrapText="0"/>
    </xf>
    <xf numFmtId="0" fontId="2" fillId="0" borderId="0">
      <alignment horizontal="general" vertical="center" shrinkToFit="0" wrapText="0"/>
    </xf>
    <xf numFmtId="0" fontId="2" fillId="0" borderId="0">
      <alignment horizontal="general" vertical="center" shrinkToFit="0" wrapText="0"/>
    </xf>
    <xf numFmtId="43" fontId="3" fillId="0" borderId="0">
      <alignment horizontal="general" vertical="center" shrinkToFit="0" wrapText="0"/>
    </xf>
    <xf numFmtId="44" fontId="3" fillId="0" borderId="0">
      <alignment horizontal="general" vertical="center" shrinkToFit="0" wrapText="0"/>
    </xf>
    <xf numFmtId="9" fontId="3" fillId="0" borderId="0">
      <alignment horizontal="general" vertical="center" shrinkToFit="0" wrapText="0"/>
    </xf>
    <xf numFmtId="41" fontId="3" fillId="0" borderId="0">
      <alignment horizontal="general" vertical="center" shrinkToFit="0" wrapText="0"/>
    </xf>
    <xf numFmtId="42" fontId="3" fillId="0" borderId="0">
      <alignment horizontal="general" vertical="center" shrinkToFit="0" wrapText="0"/>
    </xf>
    <xf numFmtId="0" fontId="4" fillId="0" borderId="0">
      <alignment horizontal="general" vertical="center" shrinkToFit="0" wrapText="0"/>
    </xf>
    <xf numFmtId="0" fontId="5" fillId="0" borderId="0">
      <alignment horizontal="general" vertical="center" shrinkToFit="0" wrapText="0"/>
    </xf>
    <xf numFmtId="0" fontId="3" fillId="2" borderId="1">
      <alignment horizontal="general" vertical="center" shrinkToFit="0" wrapText="0"/>
    </xf>
    <xf numFmtId="0" fontId="6" fillId="0" borderId="0">
      <alignment horizontal="general" vertical="center" shrinkToFit="0" wrapText="0"/>
    </xf>
    <xf numFmtId="0" fontId="7" fillId="0" borderId="0">
      <alignment horizontal="general" vertical="center" shrinkToFit="0" wrapText="0"/>
    </xf>
    <xf numFmtId="0" fontId="8" fillId="0" borderId="0">
      <alignment horizontal="general" vertical="center" shrinkToFit="0" wrapText="0"/>
    </xf>
    <xf numFmtId="0" fontId="9" fillId="0" borderId="2">
      <alignment horizontal="general" vertical="center" shrinkToFit="0" wrapText="0"/>
    </xf>
    <xf numFmtId="0" fontId="10" fillId="0" borderId="2">
      <alignment horizontal="general" vertical="center" shrinkToFit="0" wrapText="0"/>
    </xf>
    <xf numFmtId="0" fontId="11" fillId="0" borderId="3">
      <alignment horizontal="general" vertical="center" shrinkToFit="0" wrapText="0"/>
    </xf>
    <xf numFmtId="0" fontId="11" fillId="0" borderId="0">
      <alignment horizontal="general" vertical="center" shrinkToFit="0" wrapText="0"/>
    </xf>
    <xf numFmtId="0" fontId="12" fillId="3" borderId="4">
      <alignment horizontal="general" vertical="center" shrinkToFit="0" wrapText="0"/>
    </xf>
    <xf numFmtId="0" fontId="13" fillId="4" borderId="5">
      <alignment horizontal="general" vertical="center" shrinkToFit="0" wrapText="0"/>
    </xf>
    <xf numFmtId="0" fontId="14" fillId="4" borderId="4">
      <alignment horizontal="general" vertical="center" shrinkToFit="0" wrapText="0"/>
    </xf>
    <xf numFmtId="0" fontId="15" fillId="5" borderId="6">
      <alignment horizontal="general" vertical="center" shrinkToFit="0" wrapText="0"/>
    </xf>
    <xf numFmtId="0" fontId="16" fillId="0" borderId="7">
      <alignment horizontal="general" vertical="center" shrinkToFit="0" wrapText="0"/>
    </xf>
    <xf numFmtId="0" fontId="17" fillId="0" borderId="8">
      <alignment horizontal="general" vertical="center" shrinkToFit="0" wrapText="0"/>
    </xf>
    <xf numFmtId="0" fontId="18" fillId="6" borderId="0">
      <alignment horizontal="general" vertical="center" shrinkToFit="0" wrapText="0"/>
    </xf>
    <xf numFmtId="0" fontId="19" fillId="7" borderId="0">
      <alignment horizontal="general" vertical="center" shrinkToFit="0" wrapText="0"/>
    </xf>
    <xf numFmtId="0" fontId="20" fillId="8" borderId="0">
      <alignment horizontal="general" vertical="center" shrinkToFit="0" wrapText="0"/>
    </xf>
    <xf numFmtId="0" fontId="21" fillId="9" borderId="0">
      <alignment horizontal="general" vertical="center" shrinkToFit="0" wrapText="0"/>
    </xf>
    <xf numFmtId="0" fontId="0" fillId="10" borderId="0">
      <alignment horizontal="general" vertical="center" shrinkToFit="0" wrapText="0"/>
    </xf>
    <xf numFmtId="0" fontId="0" fillId="11" borderId="0">
      <alignment horizontal="general" vertical="center" shrinkToFit="0" wrapText="0"/>
    </xf>
    <xf numFmtId="0" fontId="21" fillId="12" borderId="0">
      <alignment horizontal="general" vertical="center" shrinkToFit="0" wrapText="0"/>
    </xf>
    <xf numFmtId="0" fontId="21" fillId="13" borderId="0">
      <alignment horizontal="general" vertical="center" shrinkToFit="0" wrapText="0"/>
    </xf>
    <xf numFmtId="0" fontId="0" fillId="14" borderId="0">
      <alignment horizontal="general" vertical="center" shrinkToFit="0" wrapText="0"/>
    </xf>
    <xf numFmtId="0" fontId="0" fillId="15" borderId="0">
      <alignment horizontal="general" vertical="center" shrinkToFit="0" wrapText="0"/>
    </xf>
    <xf numFmtId="0" fontId="21" fillId="16" borderId="0">
      <alignment horizontal="general" vertical="center" shrinkToFit="0" wrapText="0"/>
    </xf>
    <xf numFmtId="0" fontId="21" fillId="17" borderId="0">
      <alignment horizontal="general" vertical="center" shrinkToFit="0" wrapText="0"/>
    </xf>
    <xf numFmtId="0" fontId="0" fillId="18" borderId="0">
      <alignment horizontal="general" vertical="center" shrinkToFit="0" wrapText="0"/>
    </xf>
    <xf numFmtId="0" fontId="0" fillId="19" borderId="0">
      <alignment horizontal="general" vertical="center" shrinkToFit="0" wrapText="0"/>
    </xf>
    <xf numFmtId="0" fontId="21" fillId="20" borderId="0">
      <alignment horizontal="general" vertical="center" shrinkToFit="0" wrapText="0"/>
    </xf>
    <xf numFmtId="0" fontId="21" fillId="21" borderId="0">
      <alignment horizontal="general" vertical="center" shrinkToFit="0" wrapText="0"/>
    </xf>
    <xf numFmtId="0" fontId="0" fillId="22" borderId="0">
      <alignment horizontal="general" vertical="center" shrinkToFit="0" wrapText="0"/>
    </xf>
    <xf numFmtId="0" fontId="0" fillId="23" borderId="0">
      <alignment horizontal="general" vertical="center" shrinkToFit="0" wrapText="0"/>
    </xf>
    <xf numFmtId="0" fontId="21" fillId="24" borderId="0">
      <alignment horizontal="general" vertical="center" shrinkToFit="0" wrapText="0"/>
    </xf>
    <xf numFmtId="0" fontId="21" fillId="25" borderId="0">
      <alignment horizontal="general" vertical="center" shrinkToFit="0" wrapText="0"/>
    </xf>
    <xf numFmtId="0" fontId="0" fillId="26" borderId="0">
      <alignment horizontal="general" vertical="center" shrinkToFit="0" wrapText="0"/>
    </xf>
    <xf numFmtId="0" fontId="0" fillId="27" borderId="0">
      <alignment horizontal="general" vertical="center" shrinkToFit="0" wrapText="0"/>
    </xf>
    <xf numFmtId="0" fontId="21" fillId="28" borderId="0">
      <alignment horizontal="general" vertical="center" shrinkToFit="0" wrapText="0"/>
    </xf>
    <xf numFmtId="0" fontId="21" fillId="29" borderId="0">
      <alignment horizontal="general" vertical="center" shrinkToFit="0" wrapText="0"/>
    </xf>
    <xf numFmtId="0" fontId="0" fillId="30" borderId="0">
      <alignment horizontal="general" vertical="center" shrinkToFit="0" wrapText="0"/>
    </xf>
    <xf numFmtId="0" fontId="0" fillId="31" borderId="0">
      <alignment horizontal="general" vertical="center" shrinkToFit="0" wrapText="0"/>
    </xf>
    <xf numFmtId="0" fontId="21" fillId="32" borderId="0">
      <alignment horizontal="general" vertical="center" shrinkToFit="0" wrapText="0"/>
    </xf>
  </cellStyleXfs>
  <cellXfs count="10">
    <xf numFmtId="0" fontId="2" fillId="0" borderId="0" xfId="0" applyNumberFormat="0" applyFont="0" applyFill="0" applyBorder="0" applyAlignment="0">
      <alignment horizontal="general" vertical="center" shrinkToFit="0" wrapText="0"/>
    </xf>
    <xf numFmtId="0" fontId="17" fillId="0" borderId="0" xfId="0" applyNumberFormat="0" applyFont="1" applyFill="0" applyBorder="0" applyAlignment="1">
      <alignment horizontal="center" vertical="center" shrinkToFit="0" wrapText="1"/>
    </xf>
    <xf numFmtId="0" fontId="0" fillId="0" borderId="0" xfId="0" applyNumberFormat="0" applyFont="0" applyFill="0" applyBorder="0" applyAlignment="1">
      <alignment horizontal="center" vertical="center" shrinkToFit="0" wrapText="1"/>
    </xf>
    <xf numFmtId="0" fontId="0" fillId="0" borderId="0" xfId="0" applyNumberFormat="0" applyFont="0" applyFill="0" applyBorder="0" applyAlignment="1">
      <alignment horizontal="center" vertical="center" shrinkToFit="0" wrapText="0"/>
    </xf>
    <xf numFmtId="0" fontId="22" fillId="0" borderId="0" xfId="0" applyNumberFormat="0" applyFont="1" applyFill="0" applyBorder="0" applyAlignment="1">
      <alignment horizontal="center" vertical="center" shrinkToFit="0" wrapText="1"/>
    </xf>
    <xf numFmtId="0" fontId="22" fillId="0" borderId="0" xfId="0" applyNumberFormat="0" applyFont="1" applyFill="0" applyBorder="0" applyAlignment="1">
      <alignment horizontal="center" vertical="center" shrinkToFit="0" wrapText="1"/>
    </xf>
    <xf numFmtId="0" fontId="17" fillId="0" borderId="9" xfId="0" applyNumberFormat="0" applyFont="1" applyFill="0" applyBorder="1" applyAlignment="1">
      <alignment horizontal="center" vertical="center" shrinkToFit="0" wrapText="1"/>
    </xf>
    <xf numFmtId="0" fontId="17" fillId="0" borderId="9" xfId="0" applyNumberFormat="0" applyFont="1" applyFill="0" applyBorder="1" applyAlignment="1">
      <alignment horizontal="center" vertical="center" shrinkToFit="0" wrapText="0"/>
    </xf>
    <xf numFmtId="0" fontId="0" fillId="0" borderId="9" xfId="0" applyNumberFormat="0" applyFont="0" applyFill="0" applyBorder="1" applyAlignment="1">
      <alignment horizontal="center" vertical="center" shrinkToFit="0" wrapText="1"/>
    </xf>
    <xf numFmtId="0" fontId="0" fillId="0" borderId="9" xfId="0" applyNumberFormat="0" applyFont="0" applyFill="0" applyBorder="1" applyAlignment="1">
      <alignment horizontal="center" vertical="center" shrinkToFit="0" wrapText="0"/>
    </xf>
  </cellXfs>
  <cellStyles count="49">
    <cellStyle name="常规" xfId="0" builtinId="0"/>
    <cellStyle name="Comma" xfId="15" builtinId="3"/>
    <cellStyle name="Currency" xfId="16" builtinId="4"/>
    <cellStyle name="Percent" xfId="17" builtinId="5"/>
    <cellStyle name="Comma [0]" xfId="18" builtinId="6"/>
    <cellStyle name="Currency[0]" xfId="19" builtinId="7"/>
    <cellStyle name="Hyperlink" xfId="20" builtinId="8"/>
    <cellStyle name="Followed Hyperlink" xfId="21" builtinId="9"/>
    <cellStyle name="注释" xfId="22" builtinId="10"/>
    <cellStyle name="警告文本" xfId="23" builtinId="11"/>
    <cellStyle name="标题" xfId="24" builtinId="15"/>
    <cellStyle name="解释性文本" xfId="25" builtinId="53"/>
    <cellStyle name="标题 1" xfId="26" builtinId="16"/>
    <cellStyle name="标题 2" xfId="27" builtinId="17"/>
    <cellStyle name="标题 3" xfId="28" builtinId="18"/>
    <cellStyle name="标题 4" xfId="29" builtinId="19"/>
    <cellStyle name="输入" xfId="30" builtinId="20"/>
    <cellStyle name="输出" xfId="31" builtinId="21"/>
    <cellStyle name="计算" xfId="32" builtinId="22"/>
    <cellStyle name="检查单元格" xfId="33" builtinId="23"/>
    <cellStyle name="链接单元格" xfId="34" builtinId="24"/>
    <cellStyle name="汇总" xfId="35" builtinId="25"/>
    <cellStyle name="好" xfId="36" builtinId="26"/>
    <cellStyle name="差" xfId="37" builtinId="27"/>
    <cellStyle name="适中" xfId="38" builtinId="28"/>
    <cellStyle name="强调文字颜色 1" xfId="39" builtinId="29"/>
    <cellStyle name="20% - 强调文字颜色 1" xfId="40" builtinId="30"/>
    <cellStyle name="40% - 强调文字颜色 1" xfId="41" builtinId="31"/>
    <cellStyle name="60% - 强调文字颜色 1" xfId="42" builtinId="32"/>
    <cellStyle name="强调文字颜色 2" xfId="43" builtinId="33"/>
    <cellStyle name="20% - 强调文字颜色 2" xfId="44" builtinId="34"/>
    <cellStyle name="40% - 强调文字颜色 2" xfId="45" builtinId="35"/>
    <cellStyle name="60% - 强调文字颜色 2" xfId="46" builtinId="36"/>
    <cellStyle name="强调文字颜色 3" xfId="47" builtinId="37"/>
    <cellStyle name="20% - 强调文字颜色 3" xfId="48" builtinId="38"/>
    <cellStyle name="40% - 强调文字颜色 3" xfId="49" builtinId="39"/>
    <cellStyle name="60% - 强调文字颜色 3" xfId="50" builtinId="40"/>
    <cellStyle name="强调文字颜色 4" xfId="51" builtinId="41"/>
    <cellStyle name="20% - 强调文字颜色 4" xfId="52" builtinId="42"/>
    <cellStyle name="40% - 强调文字颜色 4" xfId="53" builtinId="43"/>
    <cellStyle name="60% - 强调文字颜色 4" xfId="54" builtinId="44"/>
    <cellStyle name="强调文字颜色 5" xfId="55" builtinId="45"/>
    <cellStyle name="20% - 强调文字颜色 5" xfId="56" builtinId="46"/>
    <cellStyle name="40% - 强调文字颜色 5" xfId="57" builtinId="47"/>
    <cellStyle name="60% - 强调文字颜色 5" xfId="58" builtinId="48"/>
    <cellStyle name="强调文字颜色 6" xfId="59" builtinId="49"/>
    <cellStyle name="20% - 强调文字颜色 6" xfId="60" builtinId="50"/>
    <cellStyle name="40% - 强调文字颜色 6" xfId="61" builtinId="51"/>
    <cellStyle name="60% - 强调文字颜色 6" xfId="62" builtinId="52"/>
  </cellStyles>
</styleSheet>
</file>

<file path=xl/_rels/workbook.xml.rels><?xml version="1.0" encoding="UTF-8" standalone="yes"?><Relationships xmlns="http://schemas.openxmlformats.org/package/2006/relationships"><Relationship Id="rId3" Type="http://schemas.openxmlformats.org/officeDocument/2006/relationships/worksheet" Target="worksheets/sheet1.xml" /><Relationship Id="rId1" Type="http://schemas.openxmlformats.org/officeDocument/2006/relationships/theme" Target="theme/theme1.xml" /><Relationship Id="rId2" Type="http://schemas.openxmlformats.org/officeDocument/2006/relationships/sharedStrings" Target="sharedStrings.xml" /><Relationship Id="rId0" Type="http://schemas.openxmlformats.org/officeDocument/2006/relationships/styles" Target="styles.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
        <a:ea typeface=""/>
        <a:cs typeface=""/>
        <a:font script="Viet" typeface="Times New Roman"/>
        <a:font script="Tibt" typeface="Microsoft Himalaya"/>
        <a:font script="Laoo" typeface="DokChampa"/>
        <a:font script="Geor" typeface="Sylfaen"/>
        <a:font script="Sinh" typeface="Iskoola Pota"/>
        <a:font script="Hebr" typeface="Times New Roman"/>
        <a:font script="Cher" typeface="Plantagenet Cherokee"/>
        <a:font script="Mlym" typeface="Kartika"/>
        <a:font script="Hang" typeface="맑은 고딕"/>
        <a:font script="Mong" typeface="Mongolian Baiti"/>
        <a:font script="Telu" typeface="Gautami"/>
        <a:font script="Deva" typeface="Mangal"/>
        <a:font script="Orya" typeface="Kalinga"/>
        <a:font script="Cans" typeface="Euphemia"/>
        <a:font script="Khmr" typeface="MoolBoran"/>
        <a:font script="Syrc" typeface="Estrangelo Edessa"/>
        <a:font script="Gujr" typeface="Shruti"/>
        <a:font script="Thai" typeface="Tahoma"/>
        <a:font script="Uigh" typeface="Microsoft Uighur"/>
        <a:font script="Beng" typeface="Vrinda"/>
        <a:font script="Hans" typeface="宋体"/>
        <a:font script="Guru" typeface="Raavi"/>
        <a:font script="Yiii" typeface="Microsoft Yi Baiti"/>
        <a:font script="Jpan" typeface="ＭＳ Ｐゴシック"/>
        <a:font script="Thaa" typeface="MV Boli"/>
        <a:font script="Ethi" typeface="Nyala"/>
        <a:font script="Taml" typeface="Latha"/>
        <a:font script="Knda" typeface="Tunga"/>
        <a:font script="Arab" typeface="Times New Roman"/>
        <a:font script="Hant" typeface="新細明體"/>
      </a:majorFont>
      <a:minorFont>
        <a:latin typeface="Calibri" panose=""/>
        <a:ea typeface=""/>
        <a:cs typeface=""/>
        <a:font script="Viet" typeface="Arial"/>
        <a:font script="Tibt" typeface="Microsoft Himalaya"/>
        <a:font script="Laoo" typeface="DokChampa"/>
        <a:font script="Geor" typeface="Sylfaen"/>
        <a:font script="Sinh" typeface="Iskoola Pota"/>
        <a:font script="Hebr" typeface="Arial"/>
        <a:font script="Cher" typeface="Plantagenet Cherokee"/>
        <a:font script="Mlym" typeface="Kartika"/>
        <a:font script="Hang" typeface="맑은 고딕"/>
        <a:font script="Mong" typeface="Mongolian Baiti"/>
        <a:font script="Telu" typeface="Gautami"/>
        <a:font script="Deva" typeface="Mangal"/>
        <a:font script="Orya" typeface="Kalinga"/>
        <a:font script="Cans" typeface="Euphemia"/>
        <a:font script="Khmr" typeface="DaunPenh"/>
        <a:font script="Syrc" typeface="Estrangelo Edessa"/>
        <a:font script="Gujr" typeface="Shruti"/>
        <a:font script="Thai" typeface="Tahoma"/>
        <a:font script="Uigh" typeface="Microsoft Uighur"/>
        <a:font script="Beng" typeface="Vrinda"/>
        <a:font script="Hans" typeface="宋体"/>
        <a:font script="Guru" typeface="Raavi"/>
        <a:font script="Yiii" typeface="Microsoft Yi Baiti"/>
        <a:font script="Jpan" typeface="ＭＳ Ｐゴシック"/>
        <a:font script="Thaa" typeface="MV Boli"/>
        <a:font script="Ethi" typeface="Nyala"/>
        <a:font script="Taml" typeface="Latha"/>
        <a:font script="Knda" typeface="Tunga"/>
        <a:font script="Arab" typeface="Arial"/>
        <a:font script="Hant" typeface="新細明體"/>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a:blurRad="57150" a:dist="19050" a:dir="5400000" a:algn="ctr" a: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sheet1.xml><?xml version="1.0" encoding="utf-8"?>
<worksheet xmlns:x14ac="http://schemas.microsoft.com/office/spreadsheetml/2009/9/ac" xmlns:x14="http://schemas.microsoft.com/office/spreadsheetml/2009/9/main" xmlns:xdr="http://schemas.openxmlformats.org/drawingml/2006/spreadsheetDrawing" xmlns:mc="http://schemas.openxmlformats.org/markup-compatibility/2006" xmlns:r="http://schemas.openxmlformats.org/officeDocument/2006/relationships" xmlns="http://schemas.openxmlformats.org/spreadsheetml/2006/main" mc:Ignorable="x14ac">
  <sheetPr/>
  <dimension ref="A1:AA25"/>
  <sheetViews>
    <sheetView tabSelected="1" workbookViewId="0">
      <selection activeCell="F1" activeCellId="0" sqref="F1:F1"/>
    </sheetView>
  </sheetViews>
  <sheetFormatPr baseColWidth="8" defaultColWidth="9.000000" defaultRowHeight="35.000000" customHeight="1"/>
  <cols>
    <col min="1" max="1" width="9.000000" style="2" customWidth="1"/>
    <col min="2" max="2" width="26.000000" style="3" customWidth="1"/>
    <col min="3" max="3" width="28.875000" style="3" customWidth="1"/>
    <col min="4" max="4" width="7.000000" style="3" customWidth="1"/>
    <col min="5" max="4" width="20.375000" style="3" customWidth="1"/>
    <col min="5" max="5" width="9.000000" style="2" customWidth="1"/>
    <col min="6" max="5" width="15.625000" style="2" customWidth="1"/>
    <col min="6" max="235" width="9.000000" style="2" customWidth="1"/>
  </cols>
  <sheetData>
    <row r="1" spans="1:27" s="1" customFormat="1" ht="35.000000" customHeight="1">
      <c r="A1" s="4" t="s">
        <v>53</v>
      </c>
      <c r="B1" s="5" t="s">
        <v/>
      </c>
      <c r="C1" s="5" t="s">
        <v/>
      </c>
      <c r="D1" s="5" t="s">
        <v/>
      </c>
      <c r="E1" s="5" t="s">
        <v/>
      </c>
    </row>
    <row r="2" spans="1:27" s="1" customFormat="1" ht="35.000000" customHeight="1">
      <c r="A2" s="6" t="s">
        <v>1</v>
      </c>
      <c r="B2" s="7" t="s">
        <v>2</v>
      </c>
      <c r="C2" s="7" t="s">
        <v>3</v>
      </c>
      <c r="D2" s="7" t="s">
        <v>4</v>
      </c>
      <c r="E2" s="6" t="s">
        <v>6</v>
      </c>
    </row>
    <row r="3" spans="1:27" ht="35.000000" customHeight="1">
      <c r="A3" s="8">
        <v>1.000000</v>
      </c>
      <c r="B3" s="9" t="str">
        <f>"59322023121216500673856"</f>
        <v>59322023121216500673856</v>
      </c>
      <c r="C3" s="9" t="s">
        <v>28</v>
      </c>
      <c r="D3" s="9" t="str">
        <f>"王惠妹"</f>
        <v>王惠妹</v>
      </c>
      <c r="E3" s="8" t="str">
        <f t="shared" ref="F3:F25" si="0">"女"</f>
        <v>女</v>
      </c>
    </row>
    <row r="4" spans="1:27" ht="35.000000" customHeight="1">
      <c r="A4" s="8">
        <v>2.000000</v>
      </c>
      <c r="B4" s="9" t="str">
        <f>"59322023121209162073727"</f>
        <v>59322023121209162073727</v>
      </c>
      <c r="C4" s="9" t="s">
        <v>28</v>
      </c>
      <c r="D4" s="9" t="str">
        <f>"陈小荣"</f>
        <v>陈小荣</v>
      </c>
      <c r="E4" s="8" t="str">
        <f t="shared" si="0"/>
        <v>女</v>
      </c>
    </row>
    <row r="5" spans="1:27" ht="35.000000" customHeight="1">
      <c r="A5" s="8">
        <v>3.000000</v>
      </c>
      <c r="B5" s="9" t="str">
        <f>"59322023121322042174103"</f>
        <v>59322023121322042174103</v>
      </c>
      <c r="C5" s="9" t="s">
        <v>28</v>
      </c>
      <c r="D5" s="9" t="str">
        <f>"蒋谷美"</f>
        <v>蒋谷美</v>
      </c>
      <c r="E5" s="8" t="str">
        <f t="shared" si="0"/>
        <v>女</v>
      </c>
    </row>
    <row r="6" spans="1:27" ht="35.000000" customHeight="1">
      <c r="A6" s="8">
        <v>4.000000</v>
      </c>
      <c r="B6" s="9" t="str">
        <f>"59322023121517200374284"</f>
        <v>59322023121517200374284</v>
      </c>
      <c r="C6" s="9" t="s">
        <v>28</v>
      </c>
      <c r="D6" s="9" t="str">
        <f>"文明新"</f>
        <v>文明新</v>
      </c>
      <c r="E6" s="8" t="str">
        <f t="shared" si="0"/>
        <v>女</v>
      </c>
    </row>
    <row r="7" spans="1:27" ht="35.000000" customHeight="1">
      <c r="A7" s="8">
        <v>5.000000</v>
      </c>
      <c r="B7" s="9" t="str">
        <f>"59322023121316524874055"</f>
        <v>59322023121316524874055</v>
      </c>
      <c r="C7" s="9" t="s">
        <v>28</v>
      </c>
      <c r="D7" s="9" t="str">
        <f>"王姝娜"</f>
        <v>王姝娜</v>
      </c>
      <c r="E7" s="8" t="str">
        <f t="shared" si="0"/>
        <v>女</v>
      </c>
    </row>
    <row r="8" spans="1:27" ht="35.000000" customHeight="1">
      <c r="A8" s="8">
        <v>6.000000</v>
      </c>
      <c r="B8" s="9" t="str">
        <f>"59322023121809095774344"</f>
        <v>59322023121809095774344</v>
      </c>
      <c r="C8" s="9" t="s">
        <v>28</v>
      </c>
      <c r="D8" s="9" t="str">
        <f>"文霞"</f>
        <v>文霞</v>
      </c>
      <c r="E8" s="8" t="str">
        <f t="shared" si="0"/>
        <v>女</v>
      </c>
    </row>
    <row r="9" spans="1:27" ht="35.000000" customHeight="1">
      <c r="A9" s="8">
        <v>7.000000</v>
      </c>
      <c r="B9" s="9" t="str">
        <f>"59322023121815095374366"</f>
        <v>59322023121815095374366</v>
      </c>
      <c r="C9" s="9" t="s">
        <v>28</v>
      </c>
      <c r="D9" s="9" t="str">
        <f>"王海霞"</f>
        <v>王海霞</v>
      </c>
      <c r="E9" s="8" t="str">
        <f t="shared" si="0"/>
        <v>女</v>
      </c>
    </row>
    <row r="10" spans="1:27" ht="35.000000" customHeight="1">
      <c r="A10" s="8">
        <v>8.000000</v>
      </c>
      <c r="B10" s="9" t="str">
        <f>"59322023121209464173739"</f>
        <v>59322023121209464173739</v>
      </c>
      <c r="C10" s="9" t="s">
        <v>38</v>
      </c>
      <c r="D10" s="9" t="str">
        <f>"黄娇花"</f>
        <v>黄娇花</v>
      </c>
      <c r="E10" s="8" t="str">
        <f t="shared" si="0"/>
        <v>女</v>
      </c>
    </row>
    <row r="11" spans="1:27" ht="35.000000" customHeight="1">
      <c r="A11" s="8">
        <v>9.000000</v>
      </c>
      <c r="B11" s="9" t="str">
        <f>"59322023121209314773731"</f>
        <v>59322023121209314773731</v>
      </c>
      <c r="C11" s="9" t="s">
        <v>38</v>
      </c>
      <c r="D11" s="9" t="str">
        <f>"范亚萍"</f>
        <v>范亚萍</v>
      </c>
      <c r="E11" s="8" t="str">
        <f t="shared" si="0"/>
        <v>女</v>
      </c>
    </row>
    <row r="12" spans="1:27" ht="35.000000" customHeight="1">
      <c r="A12" s="8">
        <v>10.000000</v>
      </c>
      <c r="B12" s="9" t="str">
        <f>"59322023121209053473723"</f>
        <v>59322023121209053473723</v>
      </c>
      <c r="C12" s="9" t="s">
        <v>38</v>
      </c>
      <c r="D12" s="9" t="str">
        <f>"王晶"</f>
        <v>王晶</v>
      </c>
      <c r="E12" s="8" t="str">
        <f t="shared" si="0"/>
        <v>女</v>
      </c>
    </row>
    <row r="13" spans="1:27" ht="35.000000" customHeight="1">
      <c r="A13" s="8">
        <v>11.000000</v>
      </c>
      <c r="B13" s="9" t="str">
        <f>"59322023121215175573828"</f>
        <v>59322023121215175573828</v>
      </c>
      <c r="C13" s="9" t="s">
        <v>38</v>
      </c>
      <c r="D13" s="9" t="str">
        <f>"林冰"</f>
        <v>林冰</v>
      </c>
      <c r="E13" s="8" t="str">
        <f t="shared" si="0"/>
        <v>女</v>
      </c>
    </row>
    <row r="14" spans="1:27" ht="35.000000" customHeight="1">
      <c r="A14" s="8">
        <v>12.000000</v>
      </c>
      <c r="B14" s="9" t="str">
        <f>"59322023121223593573946"</f>
        <v>59322023121223593573946</v>
      </c>
      <c r="C14" s="9" t="s">
        <v>38</v>
      </c>
      <c r="D14" s="9" t="str">
        <f>"黄珍"</f>
        <v>黄珍</v>
      </c>
      <c r="E14" s="8" t="str">
        <f t="shared" si="0"/>
        <v>女</v>
      </c>
    </row>
    <row r="15" spans="1:27" ht="35.000000" customHeight="1">
      <c r="A15" s="8">
        <v>13.000000</v>
      </c>
      <c r="B15" s="9" t="str">
        <f>"59322023121310430173992"</f>
        <v>59322023121310430173992</v>
      </c>
      <c r="C15" s="9" t="s">
        <v>38</v>
      </c>
      <c r="D15" s="9" t="str">
        <f>"祁艳萍"</f>
        <v>祁艳萍</v>
      </c>
      <c r="E15" s="8" t="str">
        <f t="shared" si="0"/>
        <v>女</v>
      </c>
    </row>
    <row r="16" spans="1:27" ht="35.000000" customHeight="1">
      <c r="A16" s="8">
        <v>14.000000</v>
      </c>
      <c r="B16" s="9" t="str">
        <f>"59322023121311534174003"</f>
        <v>59322023121311534174003</v>
      </c>
      <c r="C16" s="9" t="s">
        <v>38</v>
      </c>
      <c r="D16" s="9" t="str">
        <f>"王海萍"</f>
        <v>王海萍</v>
      </c>
      <c r="E16" s="8" t="str">
        <f t="shared" si="0"/>
        <v>女</v>
      </c>
    </row>
    <row r="17" spans="1:27" ht="35.000000" customHeight="1">
      <c r="A17" s="8">
        <v>15.000000</v>
      </c>
      <c r="B17" s="9" t="str">
        <f>"59322023121521015374291"</f>
        <v>59322023121521015374291</v>
      </c>
      <c r="C17" s="9" t="s">
        <v>38</v>
      </c>
      <c r="D17" s="9" t="str">
        <f>"郑伟兰"</f>
        <v>郑伟兰</v>
      </c>
      <c r="E17" s="8" t="str">
        <f t="shared" si="0"/>
        <v>女</v>
      </c>
    </row>
    <row r="18" spans="1:27" ht="35.000000" customHeight="1">
      <c r="A18" s="8">
        <v>16.000000</v>
      </c>
      <c r="B18" s="9" t="str">
        <f>"59322023121422282674214"</f>
        <v>59322023121422282674214</v>
      </c>
      <c r="C18" s="9" t="s">
        <v>38</v>
      </c>
      <c r="D18" s="9" t="str">
        <f>"林诗娟"</f>
        <v>林诗娟</v>
      </c>
      <c r="E18" s="8" t="str">
        <f t="shared" si="0"/>
        <v>女</v>
      </c>
    </row>
    <row r="19" spans="1:27" ht="35.000000" customHeight="1">
      <c r="A19" s="8">
        <v>17.000000</v>
      </c>
      <c r="B19" s="9" t="str">
        <f>"59322023121516214374278"</f>
        <v>59322023121516214374278</v>
      </c>
      <c r="C19" s="9" t="s">
        <v>38</v>
      </c>
      <c r="D19" s="9" t="str">
        <f>"潘朝丽"</f>
        <v>潘朝丽</v>
      </c>
      <c r="E19" s="8" t="str">
        <f t="shared" si="0"/>
        <v>女</v>
      </c>
    </row>
    <row r="20" spans="1:27" ht="35.000000" customHeight="1">
      <c r="A20" s="8">
        <v>18.000000</v>
      </c>
      <c r="B20" s="9" t="str">
        <f>"59322023121621160974316"</f>
        <v>59322023121621160974316</v>
      </c>
      <c r="C20" s="9" t="s">
        <v>38</v>
      </c>
      <c r="D20" s="9" t="str">
        <f>"王莉灵"</f>
        <v>王莉灵</v>
      </c>
      <c r="E20" s="8" t="str">
        <f t="shared" si="0"/>
        <v>女</v>
      </c>
    </row>
    <row r="21" spans="1:27" ht="35.000000" customHeight="1">
      <c r="A21" s="8">
        <v>19.000000</v>
      </c>
      <c r="B21" s="9" t="str">
        <f>"59322023121721554774332"</f>
        <v>59322023121721554774332</v>
      </c>
      <c r="C21" s="9" t="s">
        <v>38</v>
      </c>
      <c r="D21" s="9" t="str">
        <f>"唐飞丽"</f>
        <v>唐飞丽</v>
      </c>
      <c r="E21" s="8" t="str">
        <f t="shared" si="0"/>
        <v>女</v>
      </c>
    </row>
    <row r="22" spans="1:27" ht="35.000000" customHeight="1">
      <c r="A22" s="8">
        <v>20.000000</v>
      </c>
      <c r="B22" s="9" t="str">
        <f>"59322023121316505974053"</f>
        <v>59322023121316505974053</v>
      </c>
      <c r="C22" s="9" t="s">
        <v>38</v>
      </c>
      <c r="D22" s="9" t="str">
        <f>"王江梅"</f>
        <v>王江梅</v>
      </c>
      <c r="E22" s="8" t="str">
        <f t="shared" si="0"/>
        <v>女</v>
      </c>
    </row>
    <row r="23" spans="1:27" ht="35.000000" customHeight="1">
      <c r="A23" s="8">
        <v>21.000000</v>
      </c>
      <c r="B23" s="9" t="str">
        <f>"59322023121815082374365"</f>
        <v>59322023121815082374365</v>
      </c>
      <c r="C23" s="9" t="s">
        <v>38</v>
      </c>
      <c r="D23" s="9" t="str">
        <f>"伍寒君"</f>
        <v>伍寒君</v>
      </c>
      <c r="E23" s="8" t="str">
        <f t="shared" si="0"/>
        <v>女</v>
      </c>
    </row>
    <row r="24" spans="1:27" ht="35.000000" customHeight="1">
      <c r="A24" s="8">
        <v>22.000000</v>
      </c>
      <c r="B24" s="9" t="str">
        <f>"59322023121809594674352"</f>
        <v>59322023121809594674352</v>
      </c>
      <c r="C24" s="9" t="s">
        <v>38</v>
      </c>
      <c r="D24" s="9" t="str">
        <f>"蒋亚玉"</f>
        <v>蒋亚玉</v>
      </c>
      <c r="E24" s="8" t="str">
        <f t="shared" si="0"/>
        <v>女</v>
      </c>
    </row>
    <row r="25" spans="1:27" ht="35.000000" customHeight="1">
      <c r="A25" s="8">
        <v>23.000000</v>
      </c>
      <c r="B25" s="9" t="str">
        <f>"59322023121823295474373"</f>
        <v>59322023121823295474373</v>
      </c>
      <c r="C25" s="9" t="s">
        <v>38</v>
      </c>
      <c r="D25" s="9" t="str">
        <f>"王海花"</f>
        <v>王海花</v>
      </c>
      <c r="E25" s="8" t="str">
        <f t="shared" si="0"/>
        <v>女</v>
      </c>
    </row>
  </sheetData>
  <mergeCells>
    <mergeCell ref="A1:E1"/>
  </mergeCells>
  <pageMargins left="0.750000" right="0.750000" bottom="1.000000" top="1.000000" header="0.500000" footer="1.000000"/>
</worksheet>
</file>

<file path=docProps/app.xml><?xml version="1.0" encoding="utf-8"?>
<Properties xmlns:vt="http://schemas.openxmlformats.org/officeDocument/2006/docPropsVTypes" xmlns="http://schemas.openxmlformats.org/officeDocument/2006/extended-properties">
  <Template/>
  <TotalTime>0</TotalTime>
  <Pages>0</Pages>
  <Words>0</Words>
  <Characters>0</Characters>
  <Application/>
  <DocSecurity>0</DocSecurity>
  <Lines>0</Lines>
  <Paragraphs>0</Paragraphs>
  <ScaleCrop>false</ScaleCrop>
  <Company/>
  <LinksUpToDate>false</LinksUpToDate>
  <CharactersWithSpaces>0</CharactersWithSpaces>
  <SharedDoc>false</SharedDoc>
  <HyperlinksChanged>false</HyperlinksChanged>
</Properties>
</file>

<file path=docProps/core.xml><?xml version="1.0" encoding="utf-8"?>
<cp:coreProperties xmlns:xsi="http://www.w3.org/2001/XMLSchema-instance" xmlns:dcmitype="http://purl.org/dc/dcmitype/" xmlns:dc="http://purl.org/dc/elements/1.1/" xmlns:dcterms="http://purl.org/dc/terms/" xmlns:cp="http://schemas.openxmlformats.org/package/2006/metadata/core-properties">
  <dc:title/>
  <dc:subject/>
  <dc:creator/>
  <cp:keywords/>
  <dc:description/>
  <cp:lastModifiedBy/>
  <cp:revision>0</cp:revision>
</cp:coreProperties>
</file>

<file path=tbak/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workbookPr hidePivotFieldList="0" filterPrivacy="0"/>
  <workbookProtection workbookPassword="0000" lockWindows="0" lockStructure="0"/>
  <bookViews>
    <workbookView activeTab="0" firstSheet="0" tabRatio="600" windowHeight="10275" windowWidth="19950" yWindow="0" xWindow="0"/>
  </bookViews>
  <sheets>
    <sheet name="（合格）海口市秀英区2023年招聘幼儿园分园园长" sheetId="1" state="visible" r:id="sId1"/>
  </sheets>
  <definedNames>
    <definedName name="_xlnm._FilterDatabase" localSheetId="0" hidden="1">（合格）海口市秀英区2023年招聘幼儿园分园园长!$A$2:$AA$25</definedName>
  </definedNames>
</workbook>
</file>