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<sst xmlns="http://schemas.openxmlformats.org/spreadsheetml/2006/main" count="52" uniqueCount="41">
  <si>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附件1：2023年中国人民大学附属中学三亚学校赴高校面向2024年应届毕业生公开招聘教师资格审查合格并进入笔试人员名单(长春市考点)</t>
  </si>
  <si>
    <t>序号</t>
  </si>
  <si>
    <t>报考号</t>
  </si>
  <si>
    <t>报考考点</t>
  </si>
  <si>
    <t>姓名</t>
  </si>
  <si>
    <t>报考岗位</t>
  </si>
  <si>
    <t>身份证号码</t>
  </si>
  <si>
    <t>备注</t>
  </si>
  <si>
    <t>0101_小学语文教师</t>
  </si>
  <si>
    <t>460************645</t>
  </si>
  <si>
    <t>230************327</t>
  </si>
  <si>
    <t>460************427</t>
  </si>
  <si>
    <t>411************560</t>
  </si>
  <si>
    <t>0102_小学数学教师</t>
  </si>
  <si>
    <t>232************32X</t>
  </si>
  <si>
    <t>430************266</t>
  </si>
  <si>
    <t>220************605</t>
  </si>
  <si>
    <t>230************559</t>
  </si>
  <si>
    <t>0103_初中数学教师</t>
  </si>
  <si>
    <t>370************527</t>
  </si>
  <si>
    <t>460************626</t>
  </si>
  <si>
    <t>0104_初中物理教师</t>
  </si>
  <si>
    <t>232************229</t>
  </si>
  <si>
    <t>0108_高中英语教师</t>
  </si>
  <si>
    <t>220************029</t>
  </si>
  <si>
    <t>0109_高中物理教师</t>
  </si>
  <si>
    <t>210************817</t>
  </si>
  <si>
    <t>230************833</t>
  </si>
  <si>
    <t>0112_高中地理教师</t>
  </si>
  <si>
    <t>220************02X</t>
  </si>
  <si>
    <t>0113_高中历史教师</t>
  </si>
  <si>
    <t>460************011</t>
  </si>
  <si>
    <t>0114_高中美术教师</t>
  </si>
  <si>
    <t>141************066</t>
  </si>
  <si>
    <t>140************525</t>
  </si>
  <si>
    <t>230************020</t>
  </si>
  <si>
    <t>0115_高中舞蹈教师</t>
  </si>
  <si>
    <t>460************326</t>
  </si>
  <si>
    <t>430************261</t>
  </si>
  <si>
    <t>0117_高中信息技术教师</t>
  </si>
  <si>
    <t>460************222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</si>
</sst>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15" zoomScaleNormal="115" workbookViewId="0" topLeftCell="A16">
      <selection activeCell="H22" sqref="H22"/>
    </sheetView>
  </sheetViews>
  <sheetFormatPr defaultColWidth="9.00390625" defaultRowHeight="34.5" customHeight="1"/>
  <cols>
    <col min="1" max="1" width="8.28125" style="2" customWidth="1"/>
    <col min="2" max="2" width="28.00390625" style="3" customWidth="1"/>
    <col min="3" max="3" width="19.28125" style="4" customWidth="1"/>
    <col min="4" max="4" width="15.421875" style="4" customWidth="1"/>
    <col min="5" max="5" width="24.140625" style="4" customWidth="1"/>
    <col min="6" max="6" width="20.8515625" style="2" customWidth="1"/>
    <col min="7" max="7" width="11.140625" style="2" customWidth="1"/>
    <col min="8" max="16384" width="9.00390625" style="2" customWidth="1"/>
  </cols>
  <sheetData>
    <row r="1" spans="1:7" s="1" customFormat="1" ht="57.75" customHeight="1">
      <c r="A1" s="5" t="s">
        <v>0</v>
      </c>
      <c r="B1" s="6"/>
      <c r="C1" s="6"/>
      <c r="D1" s="6"/>
      <c r="E1" s="6"/>
      <c r="F1" s="6"/>
      <c r="G1" s="7"/>
    </row>
    <row r="2" spans="1:7" s="1" customFormat="1" ht="34.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</row>
    <row r="3" spans="1:7" ht="34.5" customHeight="1">
      <c r="A3" s="12">
        <v>1</v>
      </c>
      <c r="B3" s="13" t="str">
        <f>"59002023120820561475611"</f>
        <v>59002023120820561475611</v>
      </c>
      <c r="C3" s="13" t="str">
        <f aca="true" t="shared" si="0" ref="C3:C13">"长春考点"</f>
        <v>长春考点</v>
      </c>
      <c r="D3" s="14" t="str">
        <f>"符雪美"</f>
        <v>符雪美</v>
      </c>
      <c r="E3" s="13" t="s">
        <v>8</v>
      </c>
      <c r="F3" s="15" t="s">
        <v>9</v>
      </c>
      <c r="G3" s="12"/>
    </row>
    <row r="4" spans="1:7" ht="34.5" customHeight="1">
      <c r="A4" s="12">
        <v>2</v>
      </c>
      <c r="B4" s="13" t="str">
        <f>"59002023120818504175606"</f>
        <v>59002023120818504175606</v>
      </c>
      <c r="C4" s="13" t="str">
        <f t="shared" si="0"/>
        <v>长春考点</v>
      </c>
      <c r="D4" s="14" t="str">
        <f>"辛朋书"</f>
        <v>辛朋书</v>
      </c>
      <c r="E4" s="13" t="s">
        <v>8</v>
      </c>
      <c r="F4" s="15" t="s">
        <v>10</v>
      </c>
      <c r="G4" s="12"/>
    </row>
    <row r="5" spans="1:7" ht="34.5" customHeight="1">
      <c r="A5" s="12">
        <v>3</v>
      </c>
      <c r="B5" s="13" t="str">
        <f>"59002023121020234075667"</f>
        <v>59002023121020234075667</v>
      </c>
      <c r="C5" s="13" t="str">
        <f t="shared" si="0"/>
        <v>长春考点</v>
      </c>
      <c r="D5" s="14" t="str">
        <f>"陈嘉怡"</f>
        <v>陈嘉怡</v>
      </c>
      <c r="E5" s="13" t="s">
        <v>8</v>
      </c>
      <c r="F5" s="15" t="s">
        <v>11</v>
      </c>
      <c r="G5" s="12"/>
    </row>
    <row r="6" spans="1:7" ht="34.5" customHeight="1">
      <c r="A6" s="12">
        <v>4</v>
      </c>
      <c r="B6" s="13" t="str">
        <f>"59002023121018275575661"</f>
        <v>59002023121018275575661</v>
      </c>
      <c r="C6" s="13" t="str">
        <f t="shared" si="0"/>
        <v>长春考点</v>
      </c>
      <c r="D6" s="14" t="str">
        <f>"张慧茹"</f>
        <v>张慧茹</v>
      </c>
      <c r="E6" s="13" t="s">
        <v>8</v>
      </c>
      <c r="F6" s="15" t="s">
        <v>12</v>
      </c>
      <c r="G6" s="12"/>
    </row>
    <row r="7" spans="1:7" ht="34.5" customHeight="1">
      <c r="A7" s="12">
        <v>5</v>
      </c>
      <c r="B7" s="13" t="str">
        <f>"59002023120917172275637"</f>
        <v>59002023120917172275637</v>
      </c>
      <c r="C7" s="13" t="str">
        <f t="shared" si="0"/>
        <v>长春考点</v>
      </c>
      <c r="D7" s="14" t="str">
        <f>"鲍芯蕊"</f>
        <v>鲍芯蕊</v>
      </c>
      <c r="E7" s="13" t="s">
        <v>13</v>
      </c>
      <c r="F7" s="15" t="s">
        <v>14</v>
      </c>
      <c r="G7" s="12"/>
    </row>
    <row r="8" spans="1:7" ht="34.5" customHeight="1">
      <c r="A8" s="12">
        <v>6</v>
      </c>
      <c r="B8" s="13" t="str">
        <f>"59002023120918455075638"</f>
        <v>59002023120918455075638</v>
      </c>
      <c r="C8" s="13" t="str">
        <f t="shared" si="0"/>
        <v>长春考点</v>
      </c>
      <c r="D8" s="14" t="str">
        <f>"陈玉凤"</f>
        <v>陈玉凤</v>
      </c>
      <c r="E8" s="13" t="s">
        <v>13</v>
      </c>
      <c r="F8" s="15" t="s">
        <v>15</v>
      </c>
      <c r="G8" s="12"/>
    </row>
    <row r="9" spans="1:7" ht="34.5" customHeight="1">
      <c r="A9" s="12">
        <v>7</v>
      </c>
      <c r="B9" s="13" t="str">
        <f>"59002023121015470375653"</f>
        <v>59002023121015470375653</v>
      </c>
      <c r="C9" s="13" t="str">
        <f t="shared" si="0"/>
        <v>长春考点</v>
      </c>
      <c r="D9" s="14" t="str">
        <f>"杨月"</f>
        <v>杨月</v>
      </c>
      <c r="E9" s="13" t="s">
        <v>13</v>
      </c>
      <c r="F9" s="15" t="s">
        <v>16</v>
      </c>
      <c r="G9" s="12"/>
    </row>
    <row r="10" spans="1:7" ht="34.5" customHeight="1">
      <c r="A10" s="12">
        <v>8</v>
      </c>
      <c r="B10" s="13" t="str">
        <f>"59002023121111060275684"</f>
        <v>59002023121111060275684</v>
      </c>
      <c r="C10" s="13" t="str">
        <f t="shared" si="0"/>
        <v>长春考点</v>
      </c>
      <c r="D10" s="14" t="str">
        <f>"于子洋"</f>
        <v>于子洋</v>
      </c>
      <c r="E10" s="13" t="s">
        <v>13</v>
      </c>
      <c r="F10" s="15" t="s">
        <v>17</v>
      </c>
      <c r="G10" s="12"/>
    </row>
    <row r="11" spans="1:7" ht="34.5" customHeight="1">
      <c r="A11" s="12">
        <v>9</v>
      </c>
      <c r="B11" s="13" t="str">
        <f>"59002023120911314775622"</f>
        <v>59002023120911314775622</v>
      </c>
      <c r="C11" s="13" t="str">
        <f t="shared" si="0"/>
        <v>长春考点</v>
      </c>
      <c r="D11" s="14" t="str">
        <f>"杨立田"</f>
        <v>杨立田</v>
      </c>
      <c r="E11" s="13" t="s">
        <v>18</v>
      </c>
      <c r="F11" s="15" t="s">
        <v>19</v>
      </c>
      <c r="G11" s="12"/>
    </row>
    <row r="12" spans="1:7" ht="34.5" customHeight="1">
      <c r="A12" s="12">
        <v>10</v>
      </c>
      <c r="B12" s="13" t="str">
        <f>"59002023120818280975605"</f>
        <v>59002023120818280975605</v>
      </c>
      <c r="C12" s="13" t="str">
        <f t="shared" si="0"/>
        <v>长春考点</v>
      </c>
      <c r="D12" s="14" t="str">
        <f>"陈夏微"</f>
        <v>陈夏微</v>
      </c>
      <c r="E12" s="13" t="s">
        <v>18</v>
      </c>
      <c r="F12" s="15" t="s">
        <v>20</v>
      </c>
      <c r="G12" s="12"/>
    </row>
    <row r="13" spans="1:7" ht="34.5" customHeight="1">
      <c r="A13" s="12">
        <v>11</v>
      </c>
      <c r="B13" s="13" t="str">
        <f>"59002023120910055775621"</f>
        <v>59002023120910055775621</v>
      </c>
      <c r="C13" s="13" t="str">
        <f t="shared" si="0"/>
        <v>长春考点</v>
      </c>
      <c r="D13" s="14" t="str">
        <f>"李畅"</f>
        <v>李畅</v>
      </c>
      <c r="E13" s="13" t="s">
        <v>21</v>
      </c>
      <c r="F13" s="15" t="s">
        <v>22</v>
      </c>
      <c r="G13" s="12"/>
    </row>
    <row r="14" spans="1:7" ht="34.5" customHeight="1">
      <c r="A14" s="12">
        <v>12</v>
      </c>
      <c r="B14" s="13" t="str">
        <f>"59002023121018095175660"</f>
        <v>59002023121018095175660</v>
      </c>
      <c r="C14" s="13" t="str">
        <f aca="true" t="shared" si="1" ref="C14:C24">"长春考点"</f>
        <v>长春考点</v>
      </c>
      <c r="D14" s="14" t="str">
        <f>"贾贺"</f>
        <v>贾贺</v>
      </c>
      <c r="E14" s="13" t="s">
        <v>23</v>
      </c>
      <c r="F14" s="15" t="s">
        <v>24</v>
      </c>
      <c r="G14" s="12"/>
    </row>
    <row r="15" spans="1:7" ht="34.5" customHeight="1">
      <c r="A15" s="12">
        <v>13</v>
      </c>
      <c r="B15" s="13" t="str">
        <f>"59002023121012295075649"</f>
        <v>59002023121012295075649</v>
      </c>
      <c r="C15" s="13" t="str">
        <f t="shared" si="1"/>
        <v>长春考点</v>
      </c>
      <c r="D15" s="14" t="str">
        <f>"王文轩"</f>
        <v>王文轩</v>
      </c>
      <c r="E15" s="13" t="s">
        <v>25</v>
      </c>
      <c r="F15" s="15" t="s">
        <v>26</v>
      </c>
      <c r="G15" s="12"/>
    </row>
    <row r="16" spans="1:7" ht="34.5" customHeight="1">
      <c r="A16" s="12">
        <v>14</v>
      </c>
      <c r="B16" s="13" t="str">
        <f>"59002023121017090375655"</f>
        <v>59002023121017090375655</v>
      </c>
      <c r="C16" s="13" t="str">
        <f t="shared" si="1"/>
        <v>长春考点</v>
      </c>
      <c r="D16" s="14" t="str">
        <f>"付首超"</f>
        <v>付首超</v>
      </c>
      <c r="E16" s="13" t="s">
        <v>25</v>
      </c>
      <c r="F16" s="15" t="s">
        <v>27</v>
      </c>
      <c r="G16" s="12"/>
    </row>
    <row r="17" spans="1:7" ht="34.5" customHeight="1">
      <c r="A17" s="12">
        <v>15</v>
      </c>
      <c r="B17" s="16" t="str">
        <f>"59002023121017374875658"</f>
        <v>59002023121017374875658</v>
      </c>
      <c r="C17" s="13" t="str">
        <f t="shared" si="1"/>
        <v>长春考点</v>
      </c>
      <c r="D17" s="14" t="str">
        <f>"刘畅"</f>
        <v>刘畅</v>
      </c>
      <c r="E17" s="16" t="s">
        <v>28</v>
      </c>
      <c r="F17" s="15" t="s">
        <v>29</v>
      </c>
      <c r="G17" s="12"/>
    </row>
    <row r="18" spans="1:7" ht="34.5" customHeight="1">
      <c r="A18" s="12">
        <v>16</v>
      </c>
      <c r="B18" s="14" t="str">
        <f>"59002023120911531075624"</f>
        <v>59002023120911531075624</v>
      </c>
      <c r="C18" s="14" t="str">
        <f t="shared" si="1"/>
        <v>长春考点</v>
      </c>
      <c r="D18" s="14" t="str">
        <f>"李旭"</f>
        <v>李旭</v>
      </c>
      <c r="E18" s="14" t="s">
        <v>30</v>
      </c>
      <c r="F18" s="17" t="s">
        <v>31</v>
      </c>
      <c r="G18" s="12"/>
    </row>
    <row r="19" spans="1:7" ht="46.5" customHeight="1">
      <c r="A19" s="12">
        <v>17</v>
      </c>
      <c r="B19" s="16" t="str">
        <f>"59002023120823125175616"</f>
        <v>59002023120823125175616</v>
      </c>
      <c r="C19" s="13" t="str">
        <f t="shared" si="1"/>
        <v>长春考点</v>
      </c>
      <c r="D19" s="14" t="str">
        <f>"郭碧蓉"</f>
        <v>郭碧蓉</v>
      </c>
      <c r="E19" s="16" t="s">
        <v>32</v>
      </c>
      <c r="F19" s="15" t="s">
        <v>33</v>
      </c>
      <c r="G19" s="12"/>
    </row>
    <row r="20" spans="1:7" ht="31.5" customHeight="1">
      <c r="A20" s="12">
        <v>18</v>
      </c>
      <c r="B20" s="13" t="str">
        <f>"59002023120822075575613"</f>
        <v>59002023120822075575613</v>
      </c>
      <c r="C20" s="13" t="str">
        <f t="shared" si="1"/>
        <v>长春考点</v>
      </c>
      <c r="D20" s="14" t="str">
        <f>"田雨嫣"</f>
        <v>田雨嫣</v>
      </c>
      <c r="E20" s="13" t="s">
        <v>32</v>
      </c>
      <c r="F20" s="15" t="s">
        <v>34</v>
      </c>
      <c r="G20" s="12"/>
    </row>
    <row r="21" spans="1:7" ht="34.5" customHeight="1">
      <c r="A21" s="12">
        <v>19</v>
      </c>
      <c r="B21" s="13" t="str">
        <f>"59002023121019372175664"</f>
        <v>59002023121019372175664</v>
      </c>
      <c r="C21" s="13" t="str">
        <f t="shared" si="1"/>
        <v>长春考点</v>
      </c>
      <c r="D21" s="14" t="str">
        <f>"沙桐"</f>
        <v>沙桐</v>
      </c>
      <c r="E21" s="13" t="s">
        <v>32</v>
      </c>
      <c r="F21" s="15" t="s">
        <v>35</v>
      </c>
      <c r="G21" s="12"/>
    </row>
    <row r="22" spans="1:7" ht="34.5" customHeight="1">
      <c r="A22" s="12">
        <v>20</v>
      </c>
      <c r="B22" s="13" t="str">
        <f>"59002023120921072075642"</f>
        <v>59002023120921072075642</v>
      </c>
      <c r="C22" s="13" t="str">
        <f t="shared" si="1"/>
        <v>长春考点</v>
      </c>
      <c r="D22" s="14" t="str">
        <f>"陈丽芽"</f>
        <v>陈丽芽</v>
      </c>
      <c r="E22" s="13" t="s">
        <v>36</v>
      </c>
      <c r="F22" s="15" t="s">
        <v>37</v>
      </c>
      <c r="G22" s="12"/>
    </row>
    <row r="23" spans="1:7" ht="34.5" customHeight="1">
      <c r="A23" s="12">
        <v>21</v>
      </c>
      <c r="B23" s="13" t="str">
        <f>"59002023121009322275645"</f>
        <v>59002023121009322275645</v>
      </c>
      <c r="C23" s="13" t="str">
        <f t="shared" si="1"/>
        <v>长春考点</v>
      </c>
      <c r="D23" s="14" t="str">
        <f>"兰映雪"</f>
        <v>兰映雪</v>
      </c>
      <c r="E23" s="13" t="s">
        <v>36</v>
      </c>
      <c r="F23" s="15" t="s">
        <v>38</v>
      </c>
      <c r="G23" s="12"/>
    </row>
    <row r="24" spans="1:7" ht="34.5" customHeight="1">
      <c r="A24" s="12">
        <v>22</v>
      </c>
      <c r="B24" s="13" t="str">
        <f>"59002023121020121575666"</f>
        <v>59002023121020121575666</v>
      </c>
      <c r="C24" s="13" t="str">
        <f t="shared" si="1"/>
        <v>长春考点</v>
      </c>
      <c r="D24" s="14" t="str">
        <f>"郑文文"</f>
        <v>郑文文</v>
      </c>
      <c r="E24" s="13" t="s">
        <v>39</v>
      </c>
      <c r="F24" s="15" t="s">
        <v>40</v>
      </c>
      <c r="G24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2023-12-11T07:34:34Z</dcterms:created>
  <dcterms:modified xsi:type="dcterms:W3CDTF">2023-12-11T10:12:36Z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884AE82A6442438893EE2BC5CCD56AE2_13</vt:lpwstr>
  </property>
  <property fmtid="{D5CDD505-2E9C-101B-9397-08002B2CF9AE}" pid="4" name="KSOProductBuildV">
    <vt:lpwstr>2052-12.1.0.15990</vt:lpwstr>
  </property>
</Properties>
</file>