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2023年考核招聘编内工作人员公告汇总\第六号公告\"/>
    </mc:Choice>
  </mc:AlternateContent>
  <xr:revisionPtr revIDLastSave="0" documentId="13_ncr:1_{631C13E8-6D23-403D-B313-88B55739E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技能考核成绩" sheetId="6" r:id="rId1"/>
  </sheets>
  <definedNames>
    <definedName name="_xlnm.Print_Titles" localSheetId="0">技能考核成绩!$3:$3</definedName>
  </definedNames>
  <calcPr calcId="181029" fullPrecision="0"/>
</workbook>
</file>

<file path=xl/calcChain.xml><?xml version="1.0" encoding="utf-8"?>
<calcChain xmlns="http://schemas.openxmlformats.org/spreadsheetml/2006/main">
  <c r="D76" i="6" l="1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<sst xmlns="http://schemas.openxmlformats.org/spreadsheetml/2006/main" count="231" uniqueCount="132">
  <si>
    <t>序号</t>
  </si>
  <si>
    <t>报考岗位</t>
  </si>
  <si>
    <t>身份证号</t>
  </si>
  <si>
    <t>姓名</t>
  </si>
  <si>
    <t>抽签号</t>
  </si>
  <si>
    <t>成绩</t>
  </si>
  <si>
    <t>备注</t>
  </si>
  <si>
    <t>0101_内科副主任医师</t>
  </si>
  <si>
    <t>14</t>
  </si>
  <si>
    <t>06</t>
  </si>
  <si>
    <t>0102_内科主治医师</t>
  </si>
  <si>
    <t>13</t>
  </si>
  <si>
    <t>10</t>
  </si>
  <si>
    <t>12</t>
  </si>
  <si>
    <t>08</t>
  </si>
  <si>
    <t>04</t>
  </si>
  <si>
    <t>11</t>
  </si>
  <si>
    <t>01</t>
  </si>
  <si>
    <t>07</t>
  </si>
  <si>
    <t>0103_外科主任医师</t>
  </si>
  <si>
    <t>05</t>
  </si>
  <si>
    <t>0104_外科副主任医师</t>
  </si>
  <si>
    <t>03</t>
  </si>
  <si>
    <t>02</t>
  </si>
  <si>
    <t>0105_外科主治医师</t>
  </si>
  <si>
    <t>0106_儿科副主任医师</t>
  </si>
  <si>
    <t>0107_儿科主治医师</t>
  </si>
  <si>
    <t>09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</si>
  <si>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</si>
  <si>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</si>
  <si>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</si>
  <si>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</si>
  <si>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</si>
  <si>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</si>
  <si>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缺考</t>
  </si>
  <si>
    <t>0114_检验师（急需紧缺岗位）</t>
  </si>
  <si>
    <t>16</t>
  </si>
  <si>
    <t>15</t>
  </si>
  <si>
    <t>0115_主管护师</t>
  </si>
  <si>
    <t>24</t>
  </si>
  <si>
    <t>19</t>
  </si>
  <si>
    <t>17</t>
  </si>
  <si>
    <t>29</t>
  </si>
  <si>
    <t>21</t>
  </si>
  <si>
    <t>33</t>
  </si>
  <si>
    <t>25</t>
  </si>
  <si>
    <t>未进入</t>
  </si>
  <si>
    <t>0116_护师（急需紧缺岗位）</t>
  </si>
  <si>
    <t>23</t>
  </si>
  <si>
    <t>20</t>
  </si>
  <si>
    <t>32</t>
  </si>
  <si>
    <t>28</t>
  </si>
  <si>
    <t>22</t>
  </si>
  <si>
    <t>27</t>
  </si>
  <si>
    <t>30</t>
  </si>
  <si>
    <t>31</t>
  </si>
  <si>
    <t>26</t>
  </si>
  <si>
    <t>附件：2</t>
    <phoneticPr fontId="4" type="noConversion"/>
  </si>
  <si>
    <t>洋浦经济开发区医院2023年考核招聘编内工作人员技能考核成绩</t>
    <phoneticPr fontId="4" type="noConversion"/>
  </si>
  <si>
    <t>430111******1312</t>
  </si>
  <si>
    <t>152128******1836</t>
  </si>
  <si>
    <t>430421******2977</t>
  </si>
  <si>
    <t>411023******1137</t>
  </si>
  <si>
    <t>430321******4527</t>
  </si>
  <si>
    <t>460003******2814</t>
  </si>
  <si>
    <t>430321******491X</t>
  </si>
  <si>
    <t>150123******0185</t>
  </si>
  <si>
    <t>239005******2018</t>
  </si>
  <si>
    <t>460003******3413</t>
  </si>
  <si>
    <t>140109******3013</t>
  </si>
  <si>
    <t>152625******5031</t>
  </si>
  <si>
    <t>152123******2419</t>
  </si>
  <si>
    <t>231003******2618</t>
  </si>
  <si>
    <t>150203******3129</t>
  </si>
  <si>
    <t>230103******3220</t>
  </si>
  <si>
    <t>460004******5219</t>
  </si>
  <si>
    <t>411330******0069</t>
  </si>
  <si>
    <t>152123******7248</t>
  </si>
  <si>
    <t>230523******4828</t>
  </si>
  <si>
    <t>411325******0014</t>
  </si>
  <si>
    <t>230504******001X</t>
  </si>
  <si>
    <t>230403******0617</t>
  </si>
  <si>
    <t>652301******6425</t>
  </si>
  <si>
    <t>460025******4220</t>
  </si>
  <si>
    <t>460003******0610</t>
  </si>
  <si>
    <t>460033******3886</t>
  </si>
  <si>
    <t>430423******1918</t>
  </si>
  <si>
    <t>460003******6618</t>
  </si>
  <si>
    <t>460300******0622</t>
  </si>
  <si>
    <t>460003******2450</t>
  </si>
  <si>
    <t>460031******4826</t>
  </si>
  <si>
    <t>460028******6028</t>
  </si>
  <si>
    <t>460300******0614</t>
  </si>
  <si>
    <t>460003******664X</t>
  </si>
  <si>
    <t>460300******0644</t>
  </si>
  <si>
    <t>460026******2424</t>
  </si>
  <si>
    <t>460031******5219</t>
  </si>
  <si>
    <t>460003******3426</t>
  </si>
  <si>
    <t>460200******3342</t>
  </si>
  <si>
    <t>130302******2221</t>
  </si>
  <si>
    <t>460003******282X</t>
  </si>
  <si>
    <t>360733******4920</t>
  </si>
  <si>
    <t>430523******5420</t>
  </si>
  <si>
    <t>460300******0020</t>
  </si>
  <si>
    <t>460104******0047</t>
  </si>
  <si>
    <t>460006******0625</t>
  </si>
  <si>
    <t>460300******0325</t>
  </si>
  <si>
    <t>460006******8125</t>
  </si>
  <si>
    <t>522122******0823</t>
  </si>
  <si>
    <t>460031******644X</t>
  </si>
  <si>
    <t>411323******4484</t>
  </si>
  <si>
    <t>460003******0023</t>
  </si>
  <si>
    <t>210727******1522</t>
  </si>
  <si>
    <t>460003******4220</t>
  </si>
  <si>
    <t>460003******4623</t>
  </si>
  <si>
    <t>460031******4821</t>
  </si>
  <si>
    <t>460003******4243</t>
  </si>
  <si>
    <t>460003******2840</t>
  </si>
  <si>
    <t>460026******0620</t>
  </si>
  <si>
    <t>460300******0042</t>
  </si>
  <si>
    <t>460003******3045</t>
  </si>
  <si>
    <t>460003******3429</t>
  </si>
  <si>
    <t>460300******0643</t>
  </si>
  <si>
    <t>460300******0026</t>
  </si>
  <si>
    <t>460300******0320</t>
  </si>
  <si>
    <t>469003******5325</t>
  </si>
  <si>
    <t>460003******2620</t>
  </si>
  <si>
    <t>460003******344X</t>
  </si>
  <si>
    <t>460003******4824</t>
  </si>
  <si>
    <t>460003******4627</t>
  </si>
  <si>
    <t>460003******5021</t>
  </si>
  <si>
    <t>460003******4287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</si>
</sst>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);\(0.00\)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workbookViewId="0">
      <selection activeCell="C8" sqref="C8"/>
    </sheetView>
  </sheetViews>
  <sheetFormatPr defaultColWidth="11.125" defaultRowHeight="33.6" customHeight="1" x14ac:dyDescent="0.15"/>
  <cols>
    <col min="1" max="1" width="7" style="3" customWidth="1"/>
    <col min="2" max="2" width="26.625" style="3" customWidth="1"/>
    <col min="3" max="3" width="24.25" style="3" customWidth="1"/>
    <col min="4" max="4" width="11.125" style="3" customWidth="1"/>
    <col min="5" max="5" width="10" style="4" customWidth="1"/>
    <col min="6" max="6" width="14.25" style="5" customWidth="1"/>
    <col min="7" max="7" width="8.75" style="3" customWidth="1"/>
    <col min="8" max="16381" width="11.125" style="3" customWidth="1"/>
    <col min="16382" max="16384" width="11.125" style="3"/>
  </cols>
  <sheetData>
    <row r="1" spans="1:7" ht="20.25" customHeight="1" x14ac:dyDescent="0.15">
      <c r="A1" s="16" t="s">
        <v>57</v>
      </c>
      <c r="B1" s="16"/>
    </row>
    <row r="2" spans="1:7" s="1" customFormat="1" ht="47.25" customHeight="1" x14ac:dyDescent="0.15">
      <c r="A2" s="13" t="s">
        <v>58</v>
      </c>
      <c r="B2" s="13"/>
      <c r="C2" s="13"/>
      <c r="D2" s="13"/>
      <c r="E2" s="14"/>
      <c r="F2" s="15"/>
      <c r="G2" s="13"/>
    </row>
    <row r="3" spans="1:7" s="2" customFormat="1" ht="33.6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6" t="s">
        <v>6</v>
      </c>
    </row>
    <row r="4" spans="1:7" ht="33.6" customHeight="1" x14ac:dyDescent="0.15">
      <c r="A4" s="9">
        <v>1</v>
      </c>
      <c r="B4" s="9" t="s">
        <v>7</v>
      </c>
      <c r="C4" s="10" t="s">
        <v>59</v>
      </c>
      <c r="D4" s="9" t="str">
        <f>"欧阳治华"</f>
        <v>欧阳治华</v>
      </c>
      <c r="E4" s="11" t="s">
        <v>8</v>
      </c>
      <c r="F4" s="12">
        <v>61</v>
      </c>
      <c r="G4" s="9"/>
    </row>
    <row r="5" spans="1:7" ht="33.6" customHeight="1" x14ac:dyDescent="0.15">
      <c r="A5" s="9">
        <v>2</v>
      </c>
      <c r="B5" s="9" t="s">
        <v>7</v>
      </c>
      <c r="C5" s="10" t="s">
        <v>60</v>
      </c>
      <c r="D5" s="9" t="str">
        <f>"严国华"</f>
        <v>严国华</v>
      </c>
      <c r="E5" s="11" t="s">
        <v>9</v>
      </c>
      <c r="F5" s="12">
        <v>66.33</v>
      </c>
      <c r="G5" s="9"/>
    </row>
    <row r="6" spans="1:7" ht="33.6" customHeight="1" x14ac:dyDescent="0.15">
      <c r="A6" s="9">
        <v>3</v>
      </c>
      <c r="B6" s="9" t="s">
        <v>10</v>
      </c>
      <c r="C6" s="10" t="s">
        <v>61</v>
      </c>
      <c r="D6" s="9" t="str">
        <f>"张华"</f>
        <v>张华</v>
      </c>
      <c r="E6" s="11" t="s">
        <v>11</v>
      </c>
      <c r="F6" s="12">
        <v>53.83</v>
      </c>
      <c r="G6" s="9"/>
    </row>
    <row r="7" spans="1:7" ht="33.6" customHeight="1" x14ac:dyDescent="0.15">
      <c r="A7" s="9">
        <v>4</v>
      </c>
      <c r="B7" s="9" t="s">
        <v>10</v>
      </c>
      <c r="C7" s="10" t="s">
        <v>62</v>
      </c>
      <c r="D7" s="9" t="str">
        <f>"周成明"</f>
        <v>周成明</v>
      </c>
      <c r="E7" s="11" t="s">
        <v>12</v>
      </c>
      <c r="F7" s="12">
        <v>70</v>
      </c>
      <c r="G7" s="9"/>
    </row>
    <row r="8" spans="1:7" ht="33.6" customHeight="1" x14ac:dyDescent="0.15">
      <c r="A8" s="9">
        <v>5</v>
      </c>
      <c r="B8" s="9" t="s">
        <v>10</v>
      </c>
      <c r="C8" s="10" t="s">
        <v>63</v>
      </c>
      <c r="D8" s="9" t="str">
        <f>"赵文玲"</f>
        <v>赵文玲</v>
      </c>
      <c r="E8" s="11" t="s">
        <v>13</v>
      </c>
      <c r="F8" s="12">
        <v>70</v>
      </c>
      <c r="G8" s="9"/>
    </row>
    <row r="9" spans="1:7" ht="33.6" customHeight="1" x14ac:dyDescent="0.15">
      <c r="A9" s="9">
        <v>6</v>
      </c>
      <c r="B9" s="9" t="s">
        <v>10</v>
      </c>
      <c r="C9" s="10" t="s">
        <v>64</v>
      </c>
      <c r="D9" s="9" t="str">
        <f>"羊学武"</f>
        <v>羊学武</v>
      </c>
      <c r="E9" s="11" t="s">
        <v>14</v>
      </c>
      <c r="F9" s="12">
        <v>71</v>
      </c>
      <c r="G9" s="9"/>
    </row>
    <row r="10" spans="1:7" ht="33.6" customHeight="1" x14ac:dyDescent="0.15">
      <c r="A10" s="9">
        <v>7</v>
      </c>
      <c r="B10" s="9" t="s">
        <v>10</v>
      </c>
      <c r="C10" s="10" t="s">
        <v>65</v>
      </c>
      <c r="D10" s="9" t="str">
        <f>"韩星"</f>
        <v>韩星</v>
      </c>
      <c r="E10" s="11" t="s">
        <v>15</v>
      </c>
      <c r="F10" s="12">
        <v>69.83</v>
      </c>
      <c r="G10" s="9"/>
    </row>
    <row r="11" spans="1:7" ht="33.6" customHeight="1" x14ac:dyDescent="0.15">
      <c r="A11" s="9">
        <v>8</v>
      </c>
      <c r="B11" s="9" t="s">
        <v>10</v>
      </c>
      <c r="C11" s="10" t="s">
        <v>66</v>
      </c>
      <c r="D11" s="9" t="str">
        <f>"杨丽娜"</f>
        <v>杨丽娜</v>
      </c>
      <c r="E11" s="11" t="s">
        <v>16</v>
      </c>
      <c r="F11" s="12">
        <v>65.67</v>
      </c>
      <c r="G11" s="9"/>
    </row>
    <row r="12" spans="1:7" ht="33.6" customHeight="1" x14ac:dyDescent="0.15">
      <c r="A12" s="9">
        <v>9</v>
      </c>
      <c r="B12" s="9" t="s">
        <v>10</v>
      </c>
      <c r="C12" s="10" t="s">
        <v>67</v>
      </c>
      <c r="D12" s="9" t="str">
        <f>"徐立君"</f>
        <v>徐立君</v>
      </c>
      <c r="E12" s="11" t="s">
        <v>17</v>
      </c>
      <c r="F12" s="12">
        <v>50.5</v>
      </c>
      <c r="G12" s="9"/>
    </row>
    <row r="13" spans="1:7" ht="33.6" customHeight="1" x14ac:dyDescent="0.15">
      <c r="A13" s="9">
        <v>10</v>
      </c>
      <c r="B13" s="9" t="s">
        <v>10</v>
      </c>
      <c r="C13" s="10" t="s">
        <v>68</v>
      </c>
      <c r="D13" s="9" t="str">
        <f>"羊为成"</f>
        <v>羊为成</v>
      </c>
      <c r="E13" s="11" t="s">
        <v>18</v>
      </c>
      <c r="F13" s="12">
        <v>13.33</v>
      </c>
      <c r="G13" s="9"/>
    </row>
    <row r="14" spans="1:7" ht="33.6" customHeight="1" x14ac:dyDescent="0.15">
      <c r="A14" s="9">
        <v>11</v>
      </c>
      <c r="B14" s="9" t="s">
        <v>19</v>
      </c>
      <c r="C14" s="10" t="s">
        <v>69</v>
      </c>
      <c r="D14" s="9" t="str">
        <f>"王占山"</f>
        <v>王占山</v>
      </c>
      <c r="E14" s="11" t="s">
        <v>20</v>
      </c>
      <c r="F14" s="12">
        <v>58.33</v>
      </c>
      <c r="G14" s="9"/>
    </row>
    <row r="15" spans="1:7" ht="33.6" customHeight="1" x14ac:dyDescent="0.15">
      <c r="A15" s="9">
        <v>12</v>
      </c>
      <c r="B15" s="9" t="s">
        <v>21</v>
      </c>
      <c r="C15" s="10" t="s">
        <v>70</v>
      </c>
      <c r="D15" s="9" t="str">
        <f>"孙爱国"</f>
        <v>孙爱国</v>
      </c>
      <c r="E15" s="11" t="s">
        <v>22</v>
      </c>
      <c r="F15" s="12">
        <v>62.67</v>
      </c>
      <c r="G15" s="9"/>
    </row>
    <row r="16" spans="1:7" ht="33.6" customHeight="1" x14ac:dyDescent="0.15">
      <c r="A16" s="9">
        <v>13</v>
      </c>
      <c r="B16" s="9" t="s">
        <v>21</v>
      </c>
      <c r="C16" s="10" t="s">
        <v>71</v>
      </c>
      <c r="D16" s="9" t="str">
        <f>"张继东"</f>
        <v>张继东</v>
      </c>
      <c r="E16" s="11" t="s">
        <v>23</v>
      </c>
      <c r="F16" s="12">
        <v>54.67</v>
      </c>
      <c r="G16" s="9"/>
    </row>
    <row r="17" spans="1:7" ht="33.6" customHeight="1" x14ac:dyDescent="0.15">
      <c r="A17" s="9">
        <v>14</v>
      </c>
      <c r="B17" s="9" t="s">
        <v>24</v>
      </c>
      <c r="C17" s="10" t="s">
        <v>72</v>
      </c>
      <c r="D17" s="9" t="str">
        <f>"刘磊"</f>
        <v>刘磊</v>
      </c>
      <c r="E17" s="11" t="s">
        <v>15</v>
      </c>
      <c r="F17" s="12">
        <v>61.33</v>
      </c>
      <c r="G17" s="9"/>
    </row>
    <row r="18" spans="1:7" ht="33.6" customHeight="1" x14ac:dyDescent="0.15">
      <c r="A18" s="9">
        <v>15</v>
      </c>
      <c r="B18" s="9" t="s">
        <v>25</v>
      </c>
      <c r="C18" s="10" t="s">
        <v>73</v>
      </c>
      <c r="D18" s="9" t="str">
        <f>"淡灵霞"</f>
        <v>淡灵霞</v>
      </c>
      <c r="E18" s="11" t="s">
        <v>22</v>
      </c>
      <c r="F18" s="12">
        <v>53.17</v>
      </c>
      <c r="G18" s="9"/>
    </row>
    <row r="19" spans="1:7" ht="33.6" customHeight="1" x14ac:dyDescent="0.15">
      <c r="A19" s="9">
        <v>16</v>
      </c>
      <c r="B19" s="9" t="s">
        <v>25</v>
      </c>
      <c r="C19" s="10" t="s">
        <v>74</v>
      </c>
      <c r="D19" s="9" t="str">
        <f>"徐洁"</f>
        <v>徐洁</v>
      </c>
      <c r="E19" s="11" t="s">
        <v>23</v>
      </c>
      <c r="F19" s="12">
        <v>35</v>
      </c>
      <c r="G19" s="9"/>
    </row>
    <row r="20" spans="1:7" ht="33.6" customHeight="1" x14ac:dyDescent="0.15">
      <c r="A20" s="9">
        <v>17</v>
      </c>
      <c r="B20" s="9" t="s">
        <v>26</v>
      </c>
      <c r="C20" s="10" t="s">
        <v>75</v>
      </c>
      <c r="D20" s="9" t="str">
        <f>"蒙绪海"</f>
        <v>蒙绪海</v>
      </c>
      <c r="E20" s="11" t="s">
        <v>27</v>
      </c>
      <c r="F20" s="12">
        <v>65</v>
      </c>
      <c r="G20" s="9"/>
    </row>
    <row r="21" spans="1:7" ht="33.6" customHeight="1" x14ac:dyDescent="0.15">
      <c r="A21" s="9">
        <v>18</v>
      </c>
      <c r="B21" s="9" t="s">
        <v>26</v>
      </c>
      <c r="C21" s="10" t="s">
        <v>76</v>
      </c>
      <c r="D21" s="9" t="str">
        <f>"骞金侠"</f>
        <v>骞金侠</v>
      </c>
      <c r="E21" s="11" t="s">
        <v>20</v>
      </c>
      <c r="F21" s="12">
        <v>53</v>
      </c>
      <c r="G21" s="9"/>
    </row>
    <row r="22" spans="1:7" ht="33.6" customHeight="1" x14ac:dyDescent="0.15">
      <c r="A22" s="9">
        <v>19</v>
      </c>
      <c r="B22" s="9" t="s">
        <v>28</v>
      </c>
      <c r="C22" s="10" t="s">
        <v>77</v>
      </c>
      <c r="D22" s="9" t="str">
        <f>"魏秀芝"</f>
        <v>魏秀芝</v>
      </c>
      <c r="E22" s="11" t="s">
        <v>23</v>
      </c>
      <c r="F22" s="12">
        <v>71</v>
      </c>
      <c r="G22" s="9"/>
    </row>
    <row r="23" spans="1:7" ht="33.6" customHeight="1" x14ac:dyDescent="0.15">
      <c r="A23" s="9">
        <v>20</v>
      </c>
      <c r="B23" s="9" t="s">
        <v>29</v>
      </c>
      <c r="C23" s="10" t="s">
        <v>78</v>
      </c>
      <c r="D23" s="9" t="str">
        <f>"刘洁"</f>
        <v>刘洁</v>
      </c>
      <c r="E23" s="11" t="s">
        <v>22</v>
      </c>
      <c r="F23" s="12">
        <v>66</v>
      </c>
      <c r="G23" s="9"/>
    </row>
    <row r="24" spans="1:7" ht="33.6" customHeight="1" x14ac:dyDescent="0.15">
      <c r="A24" s="9">
        <v>21</v>
      </c>
      <c r="B24" s="9" t="s">
        <v>29</v>
      </c>
      <c r="C24" s="10" t="s">
        <v>79</v>
      </c>
      <c r="D24" s="9" t="str">
        <f>"文明"</f>
        <v>文明</v>
      </c>
      <c r="E24" s="11" t="s">
        <v>15</v>
      </c>
      <c r="F24" s="12">
        <v>71</v>
      </c>
      <c r="G24" s="9"/>
    </row>
    <row r="25" spans="1:7" ht="33.6" customHeight="1" x14ac:dyDescent="0.15">
      <c r="A25" s="9">
        <v>22</v>
      </c>
      <c r="B25" s="9" t="s">
        <v>30</v>
      </c>
      <c r="C25" s="10" t="s">
        <v>80</v>
      </c>
      <c r="D25" s="9" t="str">
        <f>"李继斌"</f>
        <v>李继斌</v>
      </c>
      <c r="E25" s="11" t="s">
        <v>9</v>
      </c>
      <c r="F25" s="12">
        <v>60.67</v>
      </c>
      <c r="G25" s="9"/>
    </row>
    <row r="26" spans="1:7" ht="33.6" customHeight="1" x14ac:dyDescent="0.15">
      <c r="A26" s="9">
        <v>23</v>
      </c>
      <c r="B26" s="9" t="s">
        <v>31</v>
      </c>
      <c r="C26" s="10" t="s">
        <v>81</v>
      </c>
      <c r="D26" s="9" t="str">
        <f>"于瑞华"</f>
        <v>于瑞华</v>
      </c>
      <c r="E26" s="11" t="s">
        <v>17</v>
      </c>
      <c r="F26" s="12">
        <v>63.67</v>
      </c>
      <c r="G26" s="9"/>
    </row>
    <row r="27" spans="1:7" ht="33.6" customHeight="1" x14ac:dyDescent="0.15">
      <c r="A27" s="9">
        <v>24</v>
      </c>
      <c r="B27" s="9" t="s">
        <v>32</v>
      </c>
      <c r="C27" s="10" t="s">
        <v>82</v>
      </c>
      <c r="D27" s="9" t="str">
        <f>"刘晶"</f>
        <v>刘晶</v>
      </c>
      <c r="E27" s="11" t="s">
        <v>17</v>
      </c>
      <c r="F27" s="12">
        <v>65.83</v>
      </c>
      <c r="G27" s="9"/>
    </row>
    <row r="28" spans="1:7" ht="33.6" customHeight="1" x14ac:dyDescent="0.15">
      <c r="A28" s="9">
        <v>25</v>
      </c>
      <c r="B28" s="10" t="s">
        <v>33</v>
      </c>
      <c r="C28" s="10" t="s">
        <v>83</v>
      </c>
      <c r="D28" s="10" t="str">
        <f>"吴娟"</f>
        <v>吴娟</v>
      </c>
      <c r="E28" s="11" t="s">
        <v>9</v>
      </c>
      <c r="F28" s="12">
        <v>68.67</v>
      </c>
      <c r="G28" s="9"/>
    </row>
    <row r="29" spans="1:7" ht="33.6" customHeight="1" x14ac:dyDescent="0.15">
      <c r="A29" s="9">
        <v>26</v>
      </c>
      <c r="B29" s="10" t="s">
        <v>33</v>
      </c>
      <c r="C29" s="10" t="s">
        <v>84</v>
      </c>
      <c r="D29" s="10" t="str">
        <f>"肖志敏"</f>
        <v>肖志敏</v>
      </c>
      <c r="E29" s="11" t="s">
        <v>23</v>
      </c>
      <c r="F29" s="12">
        <v>66</v>
      </c>
      <c r="G29" s="9"/>
    </row>
    <row r="30" spans="1:7" ht="33.6" customHeight="1" x14ac:dyDescent="0.15">
      <c r="A30" s="9">
        <v>27</v>
      </c>
      <c r="B30" s="10" t="s">
        <v>33</v>
      </c>
      <c r="C30" s="10" t="s">
        <v>85</v>
      </c>
      <c r="D30" s="10" t="str">
        <f>"陈泽华"</f>
        <v>陈泽华</v>
      </c>
      <c r="E30" s="11" t="s">
        <v>12</v>
      </c>
      <c r="F30" s="12">
        <v>64.67</v>
      </c>
      <c r="G30" s="9"/>
    </row>
    <row r="31" spans="1:7" ht="33.6" customHeight="1" x14ac:dyDescent="0.15">
      <c r="A31" s="9">
        <v>28</v>
      </c>
      <c r="B31" s="10" t="s">
        <v>33</v>
      </c>
      <c r="C31" s="10" t="s">
        <v>86</v>
      </c>
      <c r="D31" s="10" t="str">
        <f>"赵福兵"</f>
        <v>赵福兵</v>
      </c>
      <c r="E31" s="11" t="s">
        <v>22</v>
      </c>
      <c r="F31" s="12">
        <v>80.17</v>
      </c>
      <c r="G31" s="9"/>
    </row>
    <row r="32" spans="1:7" ht="33.6" customHeight="1" x14ac:dyDescent="0.15">
      <c r="A32" s="9">
        <v>29</v>
      </c>
      <c r="B32" s="10" t="s">
        <v>33</v>
      </c>
      <c r="C32" s="10" t="s">
        <v>87</v>
      </c>
      <c r="D32" s="10" t="str">
        <f>"牛仁武"</f>
        <v>牛仁武</v>
      </c>
      <c r="E32" s="11"/>
      <c r="F32" s="12"/>
      <c r="G32" s="9" t="s">
        <v>34</v>
      </c>
    </row>
    <row r="33" spans="1:7" ht="33.6" customHeight="1" x14ac:dyDescent="0.15">
      <c r="A33" s="9">
        <v>30</v>
      </c>
      <c r="B33" s="10" t="s">
        <v>35</v>
      </c>
      <c r="C33" s="10" t="s">
        <v>88</v>
      </c>
      <c r="D33" s="10" t="str">
        <f>"黄佳敏"</f>
        <v>黄佳敏</v>
      </c>
      <c r="E33" s="11" t="s">
        <v>27</v>
      </c>
      <c r="F33" s="12">
        <v>86.5</v>
      </c>
      <c r="G33" s="9"/>
    </row>
    <row r="34" spans="1:7" ht="33.6" customHeight="1" x14ac:dyDescent="0.15">
      <c r="A34" s="9">
        <v>31</v>
      </c>
      <c r="B34" s="10" t="s">
        <v>35</v>
      </c>
      <c r="C34" s="10" t="s">
        <v>89</v>
      </c>
      <c r="D34" s="10" t="str">
        <f>"詹其多"</f>
        <v>詹其多</v>
      </c>
      <c r="E34" s="11" t="s">
        <v>36</v>
      </c>
      <c r="F34" s="12">
        <v>75.67</v>
      </c>
      <c r="G34" s="9"/>
    </row>
    <row r="35" spans="1:7" ht="33.6" customHeight="1" x14ac:dyDescent="0.15">
      <c r="A35" s="9">
        <v>32</v>
      </c>
      <c r="B35" s="10" t="s">
        <v>35</v>
      </c>
      <c r="C35" s="10" t="s">
        <v>90</v>
      </c>
      <c r="D35" s="10" t="str">
        <f>"孙中佩"</f>
        <v>孙中佩</v>
      </c>
      <c r="E35" s="11" t="s">
        <v>8</v>
      </c>
      <c r="F35" s="12">
        <v>72.67</v>
      </c>
      <c r="G35" s="9"/>
    </row>
    <row r="36" spans="1:7" ht="33.6" customHeight="1" x14ac:dyDescent="0.15">
      <c r="A36" s="9">
        <v>33</v>
      </c>
      <c r="B36" s="10" t="s">
        <v>35</v>
      </c>
      <c r="C36" s="10" t="s">
        <v>91</v>
      </c>
      <c r="D36" s="10" t="str">
        <f>"陈晓珍"</f>
        <v>陈晓珍</v>
      </c>
      <c r="E36" s="11" t="s">
        <v>18</v>
      </c>
      <c r="F36" s="12">
        <v>75</v>
      </c>
      <c r="G36" s="9"/>
    </row>
    <row r="37" spans="1:7" ht="33.6" customHeight="1" x14ac:dyDescent="0.15">
      <c r="A37" s="9">
        <v>34</v>
      </c>
      <c r="B37" s="10" t="s">
        <v>35</v>
      </c>
      <c r="C37" s="10" t="s">
        <v>92</v>
      </c>
      <c r="D37" s="10" t="str">
        <f>"陈平治"</f>
        <v>陈平治</v>
      </c>
      <c r="E37" s="11" t="s">
        <v>11</v>
      </c>
      <c r="F37" s="12">
        <v>81.67</v>
      </c>
      <c r="G37" s="9"/>
    </row>
    <row r="38" spans="1:7" ht="33.6" customHeight="1" x14ac:dyDescent="0.15">
      <c r="A38" s="9">
        <v>35</v>
      </c>
      <c r="B38" s="10" t="s">
        <v>35</v>
      </c>
      <c r="C38" s="10" t="s">
        <v>93</v>
      </c>
      <c r="D38" s="10" t="str">
        <f>"薛桂娜"</f>
        <v>薛桂娜</v>
      </c>
      <c r="E38" s="11" t="s">
        <v>15</v>
      </c>
      <c r="F38" s="12">
        <v>72.33</v>
      </c>
      <c r="G38" s="9"/>
    </row>
    <row r="39" spans="1:7" ht="33.6" customHeight="1" x14ac:dyDescent="0.15">
      <c r="A39" s="9">
        <v>36</v>
      </c>
      <c r="B39" s="10" t="s">
        <v>35</v>
      </c>
      <c r="C39" s="10" t="s">
        <v>94</v>
      </c>
      <c r="D39" s="10" t="str">
        <f>"林有李"</f>
        <v>林有李</v>
      </c>
      <c r="E39" s="11" t="s">
        <v>20</v>
      </c>
      <c r="F39" s="12">
        <v>71</v>
      </c>
      <c r="G39" s="9"/>
    </row>
    <row r="40" spans="1:7" ht="33.6" customHeight="1" x14ac:dyDescent="0.15">
      <c r="A40" s="9">
        <v>37</v>
      </c>
      <c r="B40" s="10" t="s">
        <v>35</v>
      </c>
      <c r="C40" s="10" t="s">
        <v>95</v>
      </c>
      <c r="D40" s="10" t="str">
        <f>"王明雅"</f>
        <v>王明雅</v>
      </c>
      <c r="E40" s="11" t="s">
        <v>13</v>
      </c>
      <c r="F40" s="12">
        <v>79.83</v>
      </c>
      <c r="G40" s="9"/>
    </row>
    <row r="41" spans="1:7" ht="33.6" customHeight="1" x14ac:dyDescent="0.15">
      <c r="A41" s="9">
        <v>38</v>
      </c>
      <c r="B41" s="10" t="s">
        <v>35</v>
      </c>
      <c r="C41" s="10" t="s">
        <v>96</v>
      </c>
      <c r="D41" s="10" t="str">
        <f>"张利科"</f>
        <v>张利科</v>
      </c>
      <c r="E41" s="11" t="s">
        <v>37</v>
      </c>
      <c r="F41" s="12">
        <v>73</v>
      </c>
      <c r="G41" s="9"/>
    </row>
    <row r="42" spans="1:7" ht="33.6" customHeight="1" x14ac:dyDescent="0.15">
      <c r="A42" s="9">
        <v>39</v>
      </c>
      <c r="B42" s="10" t="s">
        <v>35</v>
      </c>
      <c r="C42" s="10" t="s">
        <v>97</v>
      </c>
      <c r="D42" s="10" t="str">
        <f>"羊玉桂"</f>
        <v>羊玉桂</v>
      </c>
      <c r="E42" s="11" t="s">
        <v>17</v>
      </c>
      <c r="F42" s="12">
        <v>79.67</v>
      </c>
      <c r="G42" s="9"/>
    </row>
    <row r="43" spans="1:7" ht="33.6" customHeight="1" x14ac:dyDescent="0.15">
      <c r="A43" s="9">
        <v>40</v>
      </c>
      <c r="B43" s="10" t="s">
        <v>35</v>
      </c>
      <c r="C43" s="10" t="s">
        <v>98</v>
      </c>
      <c r="D43" s="10" t="str">
        <f>"李凯露"</f>
        <v>李凯露</v>
      </c>
      <c r="E43" s="11"/>
      <c r="F43" s="12"/>
      <c r="G43" s="9" t="s">
        <v>34</v>
      </c>
    </row>
    <row r="44" spans="1:7" ht="33.6" customHeight="1" x14ac:dyDescent="0.15">
      <c r="A44" s="9">
        <v>41</v>
      </c>
      <c r="B44" s="10" t="s">
        <v>38</v>
      </c>
      <c r="C44" s="10" t="s">
        <v>99</v>
      </c>
      <c r="D44" s="10" t="str">
        <f>"陈晨"</f>
        <v>陈晨</v>
      </c>
      <c r="E44" s="11" t="s">
        <v>39</v>
      </c>
      <c r="F44" s="12">
        <v>63</v>
      </c>
      <c r="G44" s="9"/>
    </row>
    <row r="45" spans="1:7" ht="33.6" customHeight="1" x14ac:dyDescent="0.15">
      <c r="A45" s="9">
        <v>42</v>
      </c>
      <c r="B45" s="10" t="s">
        <v>38</v>
      </c>
      <c r="C45" s="10" t="s">
        <v>100</v>
      </c>
      <c r="D45" s="10" t="str">
        <f>"林建爱"</f>
        <v>林建爱</v>
      </c>
      <c r="E45" s="11" t="s">
        <v>8</v>
      </c>
      <c r="F45" s="12">
        <v>85</v>
      </c>
      <c r="G45" s="9"/>
    </row>
    <row r="46" spans="1:7" ht="33.6" customHeight="1" x14ac:dyDescent="0.15">
      <c r="A46" s="9">
        <v>43</v>
      </c>
      <c r="B46" s="10" t="s">
        <v>38</v>
      </c>
      <c r="C46" s="10" t="s">
        <v>101</v>
      </c>
      <c r="D46" s="10" t="str">
        <f>"汪莹"</f>
        <v>汪莹</v>
      </c>
      <c r="E46" s="11" t="s">
        <v>40</v>
      </c>
      <c r="F46" s="12">
        <v>71.3</v>
      </c>
      <c r="G46" s="9"/>
    </row>
    <row r="47" spans="1:7" ht="33.6" customHeight="1" x14ac:dyDescent="0.15">
      <c r="A47" s="9">
        <v>44</v>
      </c>
      <c r="B47" s="10" t="s">
        <v>38</v>
      </c>
      <c r="C47" s="10" t="s">
        <v>102</v>
      </c>
      <c r="D47" s="10" t="str">
        <f>"唐香云"</f>
        <v>唐香云</v>
      </c>
      <c r="E47" s="11" t="s">
        <v>27</v>
      </c>
      <c r="F47" s="12">
        <v>74.03</v>
      </c>
      <c r="G47" s="9"/>
    </row>
    <row r="48" spans="1:7" ht="33.6" customHeight="1" x14ac:dyDescent="0.15">
      <c r="A48" s="9">
        <v>45</v>
      </c>
      <c r="B48" s="10" t="s">
        <v>38</v>
      </c>
      <c r="C48" s="10" t="s">
        <v>103</v>
      </c>
      <c r="D48" s="10" t="str">
        <f>"符美丽"</f>
        <v>符美丽</v>
      </c>
      <c r="E48" s="11" t="s">
        <v>22</v>
      </c>
      <c r="F48" s="12">
        <v>71.599999999999994</v>
      </c>
      <c r="G48" s="9"/>
    </row>
    <row r="49" spans="1:7" ht="33.6" customHeight="1" x14ac:dyDescent="0.15">
      <c r="A49" s="9">
        <v>46</v>
      </c>
      <c r="B49" s="10" t="s">
        <v>38</v>
      </c>
      <c r="C49" s="10" t="s">
        <v>104</v>
      </c>
      <c r="D49" s="10" t="str">
        <f>"郑海英"</f>
        <v>郑海英</v>
      </c>
      <c r="E49" s="11" t="s">
        <v>16</v>
      </c>
      <c r="F49" s="12">
        <v>72</v>
      </c>
      <c r="G49" s="9"/>
    </row>
    <row r="50" spans="1:7" ht="33.6" customHeight="1" x14ac:dyDescent="0.15">
      <c r="A50" s="9">
        <v>47</v>
      </c>
      <c r="B50" s="10" t="s">
        <v>38</v>
      </c>
      <c r="C50" s="10" t="s">
        <v>105</v>
      </c>
      <c r="D50" s="10" t="str">
        <f>"杨雅欣"</f>
        <v>杨雅欣</v>
      </c>
      <c r="E50" s="11" t="s">
        <v>41</v>
      </c>
      <c r="F50" s="12">
        <v>77.900000000000006</v>
      </c>
      <c r="G50" s="9"/>
    </row>
    <row r="51" spans="1:7" ht="33.6" customHeight="1" x14ac:dyDescent="0.15">
      <c r="A51" s="9">
        <v>48</v>
      </c>
      <c r="B51" s="10" t="s">
        <v>38</v>
      </c>
      <c r="C51" s="10" t="s">
        <v>106</v>
      </c>
      <c r="D51" s="10" t="str">
        <f>"陈彩玲"</f>
        <v>陈彩玲</v>
      </c>
      <c r="E51" s="11" t="s">
        <v>42</v>
      </c>
      <c r="F51" s="12">
        <v>82.97</v>
      </c>
      <c r="G51" s="9"/>
    </row>
    <row r="52" spans="1:7" ht="33.6" customHeight="1" x14ac:dyDescent="0.15">
      <c r="A52" s="9">
        <v>49</v>
      </c>
      <c r="B52" s="10" t="s">
        <v>38</v>
      </c>
      <c r="C52" s="10" t="s">
        <v>107</v>
      </c>
      <c r="D52" s="10" t="str">
        <f>"刘慧婷"</f>
        <v>刘慧婷</v>
      </c>
      <c r="E52" s="11" t="s">
        <v>23</v>
      </c>
      <c r="F52" s="12">
        <v>76.5</v>
      </c>
      <c r="G52" s="9"/>
    </row>
    <row r="53" spans="1:7" ht="33.6" customHeight="1" x14ac:dyDescent="0.15">
      <c r="A53" s="9">
        <v>50</v>
      </c>
      <c r="B53" s="10" t="s">
        <v>38</v>
      </c>
      <c r="C53" s="10" t="s">
        <v>108</v>
      </c>
      <c r="D53" s="10" t="str">
        <f>"殷远秀"</f>
        <v>殷远秀</v>
      </c>
      <c r="E53" s="11" t="s">
        <v>43</v>
      </c>
      <c r="F53" s="12">
        <v>72.599999999999994</v>
      </c>
      <c r="G53" s="9"/>
    </row>
    <row r="54" spans="1:7" ht="33.6" customHeight="1" x14ac:dyDescent="0.15">
      <c r="A54" s="9">
        <v>51</v>
      </c>
      <c r="B54" s="10" t="s">
        <v>38</v>
      </c>
      <c r="C54" s="10" t="s">
        <v>109</v>
      </c>
      <c r="D54" s="10" t="str">
        <f>"王骊"</f>
        <v>王骊</v>
      </c>
      <c r="E54" s="11" t="s">
        <v>20</v>
      </c>
      <c r="F54" s="12">
        <v>55.13</v>
      </c>
      <c r="G54" s="9"/>
    </row>
    <row r="55" spans="1:7" ht="33.6" customHeight="1" x14ac:dyDescent="0.15">
      <c r="A55" s="9">
        <v>52</v>
      </c>
      <c r="B55" s="10" t="s">
        <v>38</v>
      </c>
      <c r="C55" s="10" t="s">
        <v>110</v>
      </c>
      <c r="D55" s="10" t="str">
        <f>"邢仙"</f>
        <v>邢仙</v>
      </c>
      <c r="E55" s="11"/>
      <c r="F55" s="12"/>
      <c r="G55" s="9" t="s">
        <v>34</v>
      </c>
    </row>
    <row r="56" spans="1:7" ht="33.6" customHeight="1" x14ac:dyDescent="0.15">
      <c r="A56" s="9">
        <v>53</v>
      </c>
      <c r="B56" s="10" t="s">
        <v>38</v>
      </c>
      <c r="C56" s="10" t="s">
        <v>111</v>
      </c>
      <c r="D56" s="10" t="str">
        <f>"冼国媛"</f>
        <v>冼国媛</v>
      </c>
      <c r="E56" s="11" t="s">
        <v>44</v>
      </c>
      <c r="F56" s="12">
        <v>79.33</v>
      </c>
      <c r="G56" s="9"/>
    </row>
    <row r="57" spans="1:7" ht="33.6" customHeight="1" x14ac:dyDescent="0.15">
      <c r="A57" s="9">
        <v>54</v>
      </c>
      <c r="B57" s="10" t="s">
        <v>38</v>
      </c>
      <c r="C57" s="10" t="s">
        <v>112</v>
      </c>
      <c r="D57" s="10" t="str">
        <f>"刘超"</f>
        <v>刘超</v>
      </c>
      <c r="E57" s="11" t="s">
        <v>18</v>
      </c>
      <c r="F57" s="12">
        <v>69.67</v>
      </c>
      <c r="G57" s="9"/>
    </row>
    <row r="58" spans="1:7" ht="33.6" customHeight="1" x14ac:dyDescent="0.15">
      <c r="A58" s="9">
        <v>55</v>
      </c>
      <c r="B58" s="10" t="s">
        <v>38</v>
      </c>
      <c r="C58" s="10" t="s">
        <v>113</v>
      </c>
      <c r="D58" s="10" t="str">
        <f>"羊焕彩"</f>
        <v>羊焕彩</v>
      </c>
      <c r="E58" s="11" t="s">
        <v>14</v>
      </c>
      <c r="F58" s="12">
        <v>73.87</v>
      </c>
      <c r="G58" s="9"/>
    </row>
    <row r="59" spans="1:7" ht="33.6" customHeight="1" x14ac:dyDescent="0.15">
      <c r="A59" s="9">
        <v>56</v>
      </c>
      <c r="B59" s="10" t="s">
        <v>38</v>
      </c>
      <c r="C59" s="10" t="s">
        <v>114</v>
      </c>
      <c r="D59" s="10" t="str">
        <f>"叶慧丽"</f>
        <v>叶慧丽</v>
      </c>
      <c r="E59" s="11" t="s">
        <v>36</v>
      </c>
      <c r="F59" s="12">
        <v>69.73</v>
      </c>
      <c r="G59" s="9"/>
    </row>
    <row r="60" spans="1:7" ht="33.6" customHeight="1" x14ac:dyDescent="0.15">
      <c r="A60" s="9">
        <v>57</v>
      </c>
      <c r="B60" s="10" t="s">
        <v>38</v>
      </c>
      <c r="C60" s="10" t="s">
        <v>115</v>
      </c>
      <c r="D60" s="10" t="str">
        <f>"周婕"</f>
        <v>周婕</v>
      </c>
      <c r="E60" s="11"/>
      <c r="F60" s="12"/>
      <c r="G60" s="9" t="s">
        <v>34</v>
      </c>
    </row>
    <row r="61" spans="1:7" ht="33.6" customHeight="1" x14ac:dyDescent="0.15">
      <c r="A61" s="9">
        <v>58</v>
      </c>
      <c r="B61" s="10" t="s">
        <v>38</v>
      </c>
      <c r="C61" s="10" t="s">
        <v>116</v>
      </c>
      <c r="D61" s="10" t="str">
        <f>"陈英联"</f>
        <v>陈英联</v>
      </c>
      <c r="E61" s="11" t="s">
        <v>45</v>
      </c>
      <c r="F61" s="12"/>
      <c r="G61" s="9" t="s">
        <v>46</v>
      </c>
    </row>
    <row r="62" spans="1:7" ht="33.6" customHeight="1" x14ac:dyDescent="0.15">
      <c r="A62" s="9">
        <v>59</v>
      </c>
      <c r="B62" s="10" t="s">
        <v>47</v>
      </c>
      <c r="C62" s="10" t="s">
        <v>117</v>
      </c>
      <c r="D62" s="10" t="str">
        <f>"洪美花"</f>
        <v>洪美花</v>
      </c>
      <c r="E62" s="11" t="s">
        <v>48</v>
      </c>
      <c r="F62" s="12">
        <v>83.47</v>
      </c>
      <c r="G62" s="9"/>
    </row>
    <row r="63" spans="1:7" ht="33.6" customHeight="1" x14ac:dyDescent="0.15">
      <c r="A63" s="9">
        <v>60</v>
      </c>
      <c r="B63" s="10" t="s">
        <v>47</v>
      </c>
      <c r="C63" s="10" t="s">
        <v>118</v>
      </c>
      <c r="D63" s="10" t="str">
        <f>"王方霞"</f>
        <v>王方霞</v>
      </c>
      <c r="E63" s="11" t="s">
        <v>9</v>
      </c>
      <c r="F63" s="12">
        <v>89.27</v>
      </c>
      <c r="G63" s="9"/>
    </row>
    <row r="64" spans="1:7" ht="33.6" customHeight="1" x14ac:dyDescent="0.15">
      <c r="A64" s="9">
        <v>61</v>
      </c>
      <c r="B64" s="10" t="s">
        <v>47</v>
      </c>
      <c r="C64" s="10" t="s">
        <v>119</v>
      </c>
      <c r="D64" s="10" t="str">
        <f>"符秋菊"</f>
        <v>符秋菊</v>
      </c>
      <c r="E64" s="11" t="s">
        <v>13</v>
      </c>
      <c r="F64" s="12">
        <v>82.1</v>
      </c>
      <c r="G64" s="9"/>
    </row>
    <row r="65" spans="1:7" ht="33.6" customHeight="1" x14ac:dyDescent="0.15">
      <c r="A65" s="9">
        <v>62</v>
      </c>
      <c r="B65" s="10" t="s">
        <v>47</v>
      </c>
      <c r="C65" s="10" t="s">
        <v>120</v>
      </c>
      <c r="D65" s="10" t="str">
        <f>"薛俊英"</f>
        <v>薛俊英</v>
      </c>
      <c r="E65" s="11" t="s">
        <v>49</v>
      </c>
      <c r="F65" s="12">
        <v>78.83</v>
      </c>
      <c r="G65" s="9"/>
    </row>
    <row r="66" spans="1:7" ht="33.6" customHeight="1" x14ac:dyDescent="0.15">
      <c r="A66" s="9">
        <v>63</v>
      </c>
      <c r="B66" s="10" t="s">
        <v>47</v>
      </c>
      <c r="C66" s="10" t="s">
        <v>121</v>
      </c>
      <c r="D66" s="10" t="str">
        <f>"羊连艳"</f>
        <v>羊连艳</v>
      </c>
      <c r="E66" s="11" t="s">
        <v>17</v>
      </c>
      <c r="F66" s="12">
        <v>76.67</v>
      </c>
      <c r="G66" s="9"/>
    </row>
    <row r="67" spans="1:7" ht="33.6" customHeight="1" x14ac:dyDescent="0.15">
      <c r="A67" s="9">
        <v>64</v>
      </c>
      <c r="B67" s="10" t="s">
        <v>47</v>
      </c>
      <c r="C67" s="10" t="s">
        <v>122</v>
      </c>
      <c r="D67" s="10" t="str">
        <f>"羊玉香"</f>
        <v>羊玉香</v>
      </c>
      <c r="E67" s="11" t="s">
        <v>15</v>
      </c>
      <c r="F67" s="12">
        <v>69.77</v>
      </c>
      <c r="G67" s="9"/>
    </row>
    <row r="68" spans="1:7" ht="33.6" customHeight="1" x14ac:dyDescent="0.15">
      <c r="A68" s="9">
        <v>65</v>
      </c>
      <c r="B68" s="10" t="s">
        <v>47</v>
      </c>
      <c r="C68" s="10" t="s">
        <v>123</v>
      </c>
      <c r="D68" s="10" t="str">
        <f>"符华梅"</f>
        <v>符华梅</v>
      </c>
      <c r="E68" s="11" t="s">
        <v>11</v>
      </c>
      <c r="F68" s="12">
        <v>69.63</v>
      </c>
      <c r="G68" s="9"/>
    </row>
    <row r="69" spans="1:7" ht="33.6" customHeight="1" x14ac:dyDescent="0.15">
      <c r="A69" s="9">
        <v>66</v>
      </c>
      <c r="B69" s="10" t="s">
        <v>47</v>
      </c>
      <c r="C69" s="10" t="s">
        <v>124</v>
      </c>
      <c r="D69" s="10" t="str">
        <f>"陈如花"</f>
        <v>陈如花</v>
      </c>
      <c r="E69" s="11" t="s">
        <v>50</v>
      </c>
      <c r="F69" s="12">
        <v>82.27</v>
      </c>
      <c r="G69" s="9"/>
    </row>
    <row r="70" spans="1:7" ht="33.6" customHeight="1" x14ac:dyDescent="0.15">
      <c r="A70" s="9">
        <v>67</v>
      </c>
      <c r="B70" s="10" t="s">
        <v>47</v>
      </c>
      <c r="C70" s="10" t="s">
        <v>125</v>
      </c>
      <c r="D70" s="10" t="str">
        <f>"符苏贞"</f>
        <v>符苏贞</v>
      </c>
      <c r="E70" s="11" t="s">
        <v>51</v>
      </c>
      <c r="F70" s="12">
        <v>77.77</v>
      </c>
      <c r="G70" s="9"/>
    </row>
    <row r="71" spans="1:7" ht="33.6" customHeight="1" x14ac:dyDescent="0.15">
      <c r="A71" s="9">
        <v>68</v>
      </c>
      <c r="B71" s="10" t="s">
        <v>47</v>
      </c>
      <c r="C71" s="10" t="s">
        <v>126</v>
      </c>
      <c r="D71" s="10" t="str">
        <f>"李微玉"</f>
        <v>李微玉</v>
      </c>
      <c r="E71" s="11" t="s">
        <v>52</v>
      </c>
      <c r="F71" s="12"/>
      <c r="G71" s="9" t="s">
        <v>46</v>
      </c>
    </row>
    <row r="72" spans="1:7" ht="33.6" customHeight="1" x14ac:dyDescent="0.15">
      <c r="A72" s="9">
        <v>69</v>
      </c>
      <c r="B72" s="10" t="s">
        <v>47</v>
      </c>
      <c r="C72" s="10" t="s">
        <v>127</v>
      </c>
      <c r="D72" s="10" t="str">
        <f>"羊丽妃"</f>
        <v>羊丽妃</v>
      </c>
      <c r="E72" s="11" t="s">
        <v>53</v>
      </c>
      <c r="F72" s="12"/>
      <c r="G72" s="9" t="s">
        <v>46</v>
      </c>
    </row>
    <row r="73" spans="1:7" ht="33.6" customHeight="1" x14ac:dyDescent="0.15">
      <c r="A73" s="9">
        <v>70</v>
      </c>
      <c r="B73" s="10" t="s">
        <v>47</v>
      </c>
      <c r="C73" s="10" t="s">
        <v>128</v>
      </c>
      <c r="D73" s="10" t="str">
        <f>"郑精燕"</f>
        <v>郑精燕</v>
      </c>
      <c r="E73" s="11" t="s">
        <v>37</v>
      </c>
      <c r="F73" s="12">
        <v>69.930000000000007</v>
      </c>
      <c r="G73" s="9"/>
    </row>
    <row r="74" spans="1:7" ht="33.6" customHeight="1" x14ac:dyDescent="0.15">
      <c r="A74" s="9">
        <v>71</v>
      </c>
      <c r="B74" s="10" t="s">
        <v>47</v>
      </c>
      <c r="C74" s="10" t="s">
        <v>129</v>
      </c>
      <c r="D74" s="10" t="str">
        <f>"李茂川"</f>
        <v>李茂川</v>
      </c>
      <c r="E74" s="11" t="s">
        <v>54</v>
      </c>
      <c r="F74" s="12">
        <v>67.27</v>
      </c>
      <c r="G74" s="9"/>
    </row>
    <row r="75" spans="1:7" ht="33.6" customHeight="1" x14ac:dyDescent="0.15">
      <c r="A75" s="9">
        <v>72</v>
      </c>
      <c r="B75" s="10" t="s">
        <v>47</v>
      </c>
      <c r="C75" s="10" t="s">
        <v>130</v>
      </c>
      <c r="D75" s="10" t="str">
        <f>"梁小洁"</f>
        <v>梁小洁</v>
      </c>
      <c r="E75" s="11" t="s">
        <v>55</v>
      </c>
      <c r="F75" s="12">
        <v>77.63</v>
      </c>
      <c r="G75" s="9"/>
    </row>
    <row r="76" spans="1:7" ht="33.6" customHeight="1" x14ac:dyDescent="0.15">
      <c r="A76" s="9">
        <v>73</v>
      </c>
      <c r="B76" s="10" t="s">
        <v>47</v>
      </c>
      <c r="C76" s="10" t="s">
        <v>131</v>
      </c>
      <c r="D76" s="10" t="str">
        <f>"刘桂花"</f>
        <v>刘桂花</v>
      </c>
      <c r="E76" s="11" t="s">
        <v>56</v>
      </c>
      <c r="F76" s="12">
        <v>35.5</v>
      </c>
      <c r="G76" s="9"/>
    </row>
  </sheetData>
  <mergeCells count="2">
    <mergeCell ref="A2:G2"/>
    <mergeCell ref="A1:B1"/>
  </mergeCells>
  <phoneticPr fontId="4" type="noConversion"/>
  <printOptions horizontalCentered="1"/>
  <pageMargins left="3.937007874015748E-2" right="3.937007874015748E-2" top="0.27559055118110237" bottom="0.19685039370078741" header="0.19685039370078741" footer="7.874015748031496E-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技能考核成绩</vt:lpstr>
      <vt:lpstr>技能考核成绩!Print_Titles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2023-10-24T01:29:32Z</cp:lastPrinted>
  <dcterms:created xsi:type="dcterms:W3CDTF">2023-10-18T07:50:00Z</dcterms:created>
  <dcterms:modified xsi:type="dcterms:W3CDTF">2023-10-24T01:29:34Z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F19F4FC081D348DF9AFDCA5A827B2131_11</vt:lpwstr>
  </property>
  <property fmtid="{D5CDD505-2E9C-101B-9397-08002B2CF9AE}" pid="3" name="KSOProductBuildVer">
    <vt:lpwstr>2052-12.1.0.15712</vt:lpwstr>
  </property>
</Properties>
</file>