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olors1.xml" ContentType="application/vnd.ms-office.chartcolorstyle+xml"/>
  <Override PartName="/xl/charts/colors2.xml" ContentType="application/vnd.ms-office.chartcolorstyle+xml"/>
  <Override PartName="/xl/charts/colors3.xml" ContentType="application/vnd.ms-office.chartcolorstyle+xml"/>
  <Override PartName="/xl/charts/colors4.xml" ContentType="application/vnd.ms-office.chartcolorstyle+xml"/>
  <Override PartName="/xl/charts/style1.xml" ContentType="application/vnd.ms-office.chartstyle+xml"/>
  <Override PartName="/xl/charts/style2.xml" ContentType="application/vnd.ms-office.chartstyle+xml"/>
  <Override PartName="/xl/charts/style3.xml" ContentType="application/vnd.ms-office.chartstyle+xml"/>
  <Override PartName="/xl/charts/style4.xml" ContentType="application/vnd.ms-office.chartsty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theme/themeOverride1.xml" ContentType="application/vnd.openxmlformats-officedocument.themeOverrid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2" windowHeight="9825" tabRatio="681" firstSheet="1"/>
  </bookViews>
  <sheets>
    <sheet name="各岗位报名人数" sheetId="1" r:id="rId1"/>
    <sheet name="国考报名统计" sheetId="5" r:id="rId2"/>
    <sheet name="数据情况" sheetId="15" r:id="rId3"/>
    <sheet name="热门报名及无人报名岗位" sheetId="7" r:id="rId4"/>
    <sheet name="各城市同期对比" sheetId="10" r:id="rId5"/>
    <sheet name="每天审查通过人数情况" sheetId="12" r:id="rId6"/>
  </sheets>
  <definedNames>
    <definedName name="_xlnm._FilterDatabase" localSheetId="0" hidden="1">各岗位报名人数!$A$4:$AG$1331</definedName>
    <definedName name="_xlnm._FilterDatabase" localSheetId="3" hidden="1">热门报名及无人报名岗位!$A$28:$Q$28</definedName>
  </definedNames>
  <calcPr calcId="144525"/>
</workbook>
</file>

<file path=xl/sharedStrings.xml><?xml version="1.0" encoding="utf-8"?>
<sst xmlns="http://schemas.openxmlformats.org/spreadsheetml/2006/main" count="34301" uniqueCount="2403">
  <si>
    <t>报考
指导</t>
  </si>
  <si>
    <t>职位库</t>
  </si>
  <si>
    <t>https://gd.huatu.com/gkzwb/</t>
  </si>
  <si>
    <t>证件照拍摄</t>
  </si>
  <si>
    <t>https://mypta.cn/6ka</t>
  </si>
  <si>
    <t>备考
指导</t>
  </si>
  <si>
    <t>粤考全学礼包</t>
  </si>
  <si>
    <t>https://htjy.cc/5/oNCt</t>
  </si>
  <si>
    <t>国考备考教材合集</t>
  </si>
  <si>
    <t>https://htjy.cc/5/rxvo</t>
  </si>
  <si>
    <t>公告解读直播</t>
  </si>
  <si>
    <t>https://xue.huatu.com/v/185211</t>
  </si>
  <si>
    <t>进群领取报考指导</t>
  </si>
  <si>
    <t>https://gd.huatu.com/zt/2024gkbkq/</t>
  </si>
  <si>
    <t>国考考霸笔记合集</t>
  </si>
  <si>
    <t>https://htjy.cc/5/rMGU</t>
  </si>
  <si>
    <t>国考模块宝典</t>
  </si>
  <si>
    <t>https://htjy.cc/5/oTHo</t>
  </si>
  <si>
    <t>18日18:00</t>
  </si>
  <si>
    <t>城市</t>
  </si>
  <si>
    <t>部委</t>
  </si>
  <si>
    <t>部门代码</t>
  </si>
  <si>
    <t>部门名称</t>
  </si>
  <si>
    <t>用人司局</t>
  </si>
  <si>
    <t>机构性质</t>
  </si>
  <si>
    <t>招考职位</t>
  </si>
  <si>
    <t>职位属性</t>
  </si>
  <si>
    <t>职位分布</t>
  </si>
  <si>
    <t>职位简介</t>
  </si>
  <si>
    <t>职位代码</t>
  </si>
  <si>
    <t>机构层级</t>
  </si>
  <si>
    <t>考试类别</t>
  </si>
  <si>
    <t>招考人数</t>
  </si>
  <si>
    <t>待审查人数</t>
  </si>
  <si>
    <t>审查通过人数</t>
  </si>
  <si>
    <t>报名人数</t>
  </si>
  <si>
    <t>竞争比</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</si>
  <si>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</si>
  <si>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</si>
  <si>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</si>
  <si>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</si>
  <si>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</si>
  <si>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</si>
  <si>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</si>
  <si>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</si>
  <si>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</si>
  <si>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</si>
  <si>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</si>
  <si>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部门网站</t>
  </si>
  <si>
    <t>咨询电话1</t>
  </si>
  <si>
    <t>咨询电话2</t>
  </si>
  <si>
    <t>咨询电话3</t>
  </si>
  <si>
    <t>广州</t>
  </si>
  <si>
    <t>综合岗</t>
  </si>
  <si>
    <t>广东省通信管理局</t>
  </si>
  <si>
    <t>信息通信管理处</t>
  </si>
  <si>
    <t>中央国家行政机关省级以下直属机构</t>
  </si>
  <si>
    <t>一级主任科员及以下</t>
  </si>
  <si>
    <t>普通职位</t>
  </si>
  <si>
    <t>其他职位</t>
  </si>
  <si>
    <t>从事所在地信息通信行业市场监管相关工作</t>
  </si>
  <si>
    <t>省（副省）级</t>
  </si>
  <si>
    <t>中央机关及其省级直属机构综合管理类</t>
  </si>
  <si>
    <t>电子科学与技术(0809)、信息与通信工程(0810)、计算机科学与技术(0812)</t>
  </si>
  <si>
    <t>硕士研究生及以上</t>
  </si>
  <si>
    <t>与最高学历相对应的学位</t>
  </si>
  <si>
    <t>不限</t>
  </si>
  <si>
    <t>二年</t>
  </si>
  <si>
    <t>无限制</t>
  </si>
  <si>
    <t>否</t>
  </si>
  <si>
    <t>5:1</t>
  </si>
  <si>
    <t>广东省广州市</t>
  </si>
  <si>
    <t>本科及以上学习阶段均要求取得毕业证和学位证；职位要求专业为报考者研究生所学专业，专业分类参照《研究生教育学科专业目录》，含相应的专业硕士专业。</t>
  </si>
  <si>
    <t>https://gdca.miit.gov.cn/</t>
  </si>
  <si>
    <t>010-68208718</t>
  </si>
  <si>
    <t>010-68207836</t>
  </si>
  <si>
    <t>深圳</t>
  </si>
  <si>
    <t>公安部</t>
  </si>
  <si>
    <t>直属司局二</t>
  </si>
  <si>
    <t>中央国家行政机关（本级）</t>
  </si>
  <si>
    <t>一处一级警长及以下</t>
  </si>
  <si>
    <t>公安机关人民警察职位</t>
  </si>
  <si>
    <t>主要从事案件侦办和调查研究等工作</t>
  </si>
  <si>
    <t>市（地）级</t>
  </si>
  <si>
    <t>行政执法类</t>
  </si>
  <si>
    <t>0301J6国家安全法学、030103宪法学与行政法学、030104刑法学</t>
  </si>
  <si>
    <t>中共党员</t>
  </si>
  <si>
    <t>3:1</t>
  </si>
  <si>
    <t>广东省深圳市</t>
  </si>
  <si>
    <t>1.咨询电话：0755-84451826。2.职位要求专业为报考者最高学历对应专业。3.招考对象为2024届高校毕业生。4.工作强度大、任务重，限男性。5.按照招录人民警察要求开展体能测评。6.符合公安部网站补充公告有关要求。</t>
  </si>
  <si>
    <t>http://www.mps.gov.cn/</t>
  </si>
  <si>
    <t>010-66261515</t>
  </si>
  <si>
    <t>铁路公安</t>
  </si>
  <si>
    <t>广州铁路公安局</t>
  </si>
  <si>
    <t>广州铁路公安处基层所队民警</t>
  </si>
  <si>
    <t>主要从事基层所队执法执勤工作</t>
  </si>
  <si>
    <t>大学本科：0301法学类；研究生：0301法学</t>
  </si>
  <si>
    <t>本科及以上</t>
  </si>
  <si>
    <t>中共党员或共青团员</t>
  </si>
  <si>
    <t>1.咨询电话：020-61323488。2.职位要求专业为报考者最高学历对应专业。3.招考对象为应届高校毕业生。4.工作强度大、任务重，限男性。5.按照招录人民警察要求开展体能测评。6.符合公安部网站补充公告有关要求。7.服从处内二次分配。</t>
  </si>
  <si>
    <t>无</t>
  </si>
  <si>
    <t>020-61323488</t>
  </si>
  <si>
    <t>清远</t>
  </si>
  <si>
    <t>广东省清远市</t>
  </si>
  <si>
    <t>韶关</t>
  </si>
  <si>
    <t>广东省韶关市</t>
  </si>
  <si>
    <t>珠海</t>
  </si>
  <si>
    <t>广东省珠海市</t>
  </si>
  <si>
    <t>主要从事基层所队执法执勤及文秘工作</t>
  </si>
  <si>
    <t>大学本科：0501中国语言文学类；研究生：0501中国语言文学</t>
  </si>
  <si>
    <t>大学本科：0501中国语言文学类、0301法学类；研究生：0501中国语言文学</t>
  </si>
  <si>
    <t>主要从事基层所队执法执勤及相关工作</t>
  </si>
  <si>
    <t>大学本科：0711心理学类、1202工商管理类、1205图书情报与档案管理类；研究生：0402心理学</t>
  </si>
  <si>
    <t>主要从事基层所队执法执勤及宣传工作</t>
  </si>
  <si>
    <t>大学本科：0503新闻传播学类、1303戏剧与影视学类；研究生：0503新闻传播学</t>
  </si>
  <si>
    <t>佛山</t>
  </si>
  <si>
    <t>主要从事基层所队执法执勤及计算机相关工作</t>
  </si>
  <si>
    <t>大学本科：0809计算机类；研究生：0809电子科学与技术</t>
  </si>
  <si>
    <t>广东省佛山市</t>
  </si>
  <si>
    <t>大学本科：0501中国语言文学类、0807电子信息类、0809计算机类、0301法学类；研究生：0501中国语言文学</t>
  </si>
  <si>
    <t>五年以上</t>
  </si>
  <si>
    <t>在军队服役5年（含）以上的高校毕业生退役士兵</t>
  </si>
  <si>
    <t>1.咨询电话：020-61323488。2.职位要求专业为报考者最高学历对应专业。3.要求服务期满、考核合格，报考年龄不超过30周岁。4.工作强度大、任务重，限男性。5.按照招录人民警察要求开展体能测评。6.符合公安部网站补充公告有关要求。7.服从处内二次分配。</t>
  </si>
  <si>
    <t>1.咨询电话：020-61323488。2.职位要求专业为报考者最高学历对应专业。3.要求服务期满、考核合格，报考年龄不超过30周岁。4.按照招录人民警察要求开展体能测评。5.符合公安部网站补充公告有关要求。6.服从处内二次分配。</t>
  </si>
  <si>
    <t>中山</t>
  </si>
  <si>
    <t>大学本科：0305马克思主义理论类；研究生：1204公共管理学、0305马克思主义理论</t>
  </si>
  <si>
    <t>广东省中山市</t>
  </si>
  <si>
    <t>1.咨询电话：020-61323488。2.职位要求专业为报考者最高学历对应专业。3.招考对象为应届高校毕业生。4.按照招录人民警察要求开展体能测评。5.符合公安部网站补充公告有关要求。6.服从处内二次分配。</t>
  </si>
  <si>
    <t>大学本科：0711心理学类；研究生：0454应用心理</t>
  </si>
  <si>
    <t>大学本科：1202工商管理类；研究生：1253会计</t>
  </si>
  <si>
    <t>大学本科：0809计算机类；研究生：0812计算机科学与技术</t>
  </si>
  <si>
    <t>江门</t>
  </si>
  <si>
    <t>大学本科：1009法医学类、1010医学技术类；研究生：1012法医学</t>
  </si>
  <si>
    <t>广东省江门市</t>
  </si>
  <si>
    <t>大学本科：0301法学类、0502外国语言文学类、0825环境科学与工程类；研究生：0830环境科学与工程</t>
  </si>
  <si>
    <t>深圳铁路公安处基层所队民警</t>
  </si>
  <si>
    <t>东莞</t>
  </si>
  <si>
    <t>广东省东莞市</t>
  </si>
  <si>
    <t>大学本科：0503新闻传播学类；研究生：0503新闻传播学</t>
  </si>
  <si>
    <t>大学本科：0807电子信息类；研究生：0810信息与通信工程</t>
  </si>
  <si>
    <t>大学本科：0828建筑类、0810土木类；研究生：0814土木工程</t>
  </si>
  <si>
    <t>主要从事基层所队执法执勤及警体训练工作</t>
  </si>
  <si>
    <t>大学本科：0402体育学类；研究生：0403体育学</t>
  </si>
  <si>
    <t>主要从事基层所队执法执勤及法医工作</t>
  </si>
  <si>
    <t>大学本科：1009法医学类；研究生：1012法医学</t>
  </si>
  <si>
    <t>大学本科：0305马克思主义理论类；研究生：0305马克思主义理论</t>
  </si>
  <si>
    <t>大学本科：1205图书情报与档案管理类；研究生：1204公共管理学</t>
  </si>
  <si>
    <t>大学本科：1202工商管理类；研究生：1257审计</t>
  </si>
  <si>
    <t>潮州</t>
  </si>
  <si>
    <t>惠州铁路公安处基层所队民警</t>
  </si>
  <si>
    <t>广东省潮州市</t>
  </si>
  <si>
    <t>广东省惠州市</t>
  </si>
  <si>
    <t>河源</t>
  </si>
  <si>
    <t>广东省河源市</t>
  </si>
  <si>
    <t>大学本科：0711心理学类；研究生：0402心理学</t>
  </si>
  <si>
    <t>揭阳</t>
  </si>
  <si>
    <t>广东省揭阳市</t>
  </si>
  <si>
    <t>大学本科：0809计算机类；研究生：0835软件工程</t>
  </si>
  <si>
    <t>梅州</t>
  </si>
  <si>
    <t>大学本科：0809计算机类、0503新闻传播学类；研究生：0503新闻传播学</t>
  </si>
  <si>
    <t>广东省梅州市</t>
  </si>
  <si>
    <t>佛山铁路公安处基层所队民警</t>
  </si>
  <si>
    <t>云浮</t>
  </si>
  <si>
    <t>广东省云浮市</t>
  </si>
  <si>
    <t>湛江</t>
  </si>
  <si>
    <t>大学本科：1202工商管理类、0203金融学类；研究生：1253会计</t>
  </si>
  <si>
    <t>广东省湛江市</t>
  </si>
  <si>
    <t>阳江</t>
  </si>
  <si>
    <t>广东省阳江市</t>
  </si>
  <si>
    <t>大学本科：0810土木类、0818交通运输类、0802机械类；研究生：0814土木工程</t>
  </si>
  <si>
    <t>广东省湛江市吴川市</t>
  </si>
  <si>
    <t>茂名</t>
  </si>
  <si>
    <t>大学本科：0825环境科学与工程类；研究生：0830环境科学与工程</t>
  </si>
  <si>
    <t>广东省茂名市信宜市</t>
  </si>
  <si>
    <t>广东省茂名市</t>
  </si>
  <si>
    <t>广东省云浮市新兴县</t>
  </si>
  <si>
    <t>大学本科：0711心理学类、1304美术学类；研究生：0402心理学</t>
  </si>
  <si>
    <t>广东省江门市恩平市</t>
  </si>
  <si>
    <t>肇庆</t>
  </si>
  <si>
    <t>广东省肇庆市</t>
  </si>
  <si>
    <t>大学本科：0204经济与贸易类；研究生：1253会计</t>
  </si>
  <si>
    <t>海关</t>
  </si>
  <si>
    <t>广州海关缉私局</t>
  </si>
  <si>
    <t>番禺海关缉私分局一级警长及以下</t>
  </si>
  <si>
    <t>主要从事缉私侦查法制情报等工作</t>
  </si>
  <si>
    <t>研究生：0301法学 大学本科：030101K法学、030102T知识产权、030109TK国际法、030110TK司法鉴定学</t>
  </si>
  <si>
    <t>广东省广州市荔湾区</t>
  </si>
  <si>
    <t>1.咨询电话：020-87596839。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</si>
  <si>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http://guangzhou.customs.gov.cn/</t>
  </si>
  <si>
    <t>020-87596839</t>
  </si>
  <si>
    <t>020-81102145</t>
  </si>
  <si>
    <t>广州白云机场海关缉私分局一级警长及以下</t>
  </si>
  <si>
    <t>大学生村官、农村义务教育阶段学校教师特设岗位计划、“三支一扶”计划、大学生志愿服务西部计划、在军队服役5年（含）以上的高校毕业生退役士兵</t>
  </si>
  <si>
    <t>1.咨询电话：020-87596839。
2.职位要求专业为报考者最高学历对应专业。
3.非应届高校毕业生应为具有2年以上工作经历的国有企事业单位在职人员。
4.按照招录人民警察要求开展体能测评。
5.符合公安部网站补充公告有关要求。
6.本科学历要求大学英语四级425分及以上，研究生学历要求大学英语六级425分及以上。</t>
  </si>
  <si>
    <t>广州海关佛山缉私分局一级警长及以下</t>
  </si>
  <si>
    <t>主要从事缉私办公综合等工作</t>
  </si>
  <si>
    <t>研究生：1253会计、1257审计、0252应用统计、0503新闻传播学、0701数学 大学本科：会计学、财务管理、审计学、档案学、信息资源管理、新闻学、网络与新媒体、数学与应用数学、信息与计算科学、统计学、应用统计学</t>
  </si>
  <si>
    <t>1.咨询电话：020-87596839。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t>
  </si>
  <si>
    <t>大铲海关缉私分局一级警长及以下</t>
  </si>
  <si>
    <t>研究生：0824船舶与海洋工程 大学本科：081803K航海技术、081804K轮机工程、081807T救助与打捞工程、081808TK船舶电子电气工程</t>
  </si>
  <si>
    <t>广州海关南海缉私分局一级警长及以下</t>
  </si>
  <si>
    <t>研究生：0810信息与通信工程、0812计算机科学与技术、0835软件工程、0839网络空间安全 大学本科：电子信息工程、电子科学与技术、人工智能、电子信息科学与技术、计算机科学与技术、信息安全、数据科学与大数据技术、网络空间安全</t>
  </si>
  <si>
    <t>深圳海关缉私局</t>
  </si>
  <si>
    <t>蛇口海关缉私分局一级警长及以下</t>
  </si>
  <si>
    <t>主要从事缉私侦查、法制工作</t>
  </si>
  <si>
    <t>研究生：0301法学、0701数学、0714统计学、120201会计学 大学本科：会计学、120204财务管理、120207审计学、精算学、071201统计学、071202应用统计学、030101K法学、070101数学与应用数学</t>
  </si>
  <si>
    <t>本科或硕士研究生</t>
  </si>
  <si>
    <t>1.咨询电话：0755-84399710。
2.职位要求专业为报考者最高学历对应专业。
3.招考对象为2024届高校毕业生。
4.按照招录人民警察要求开展体能测评。
5.符合公安部网站补充公告有关要求。
6.本科学历要求大学英语四级425分及以上，研究生学历要求大学英语六级425分及以上。</t>
  </si>
  <si>
    <t>https://www.mps.gov.cn/</t>
  </si>
  <si>
    <t>0755-84399710</t>
  </si>
  <si>
    <t>0755-84396469</t>
  </si>
  <si>
    <t>文锦渡海关缉私分局一级警长及以下</t>
  </si>
  <si>
    <t>主要从事相关政策研究、起草文稿等工作</t>
  </si>
  <si>
    <t>研究生：050100中国语言文学、050102语言学及应用语言学、050106中国现当代文学、0503新闻传播学 大学本科：050101汉语言文学、050102汉语言、050301新闻学</t>
  </si>
  <si>
    <t>深圳湾海关缉私分局一级警长及以下</t>
  </si>
  <si>
    <t>1.咨询电话：0755-84399710。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</si>
  <si>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深圳机场海关缉私分局一级警长及以下</t>
  </si>
  <si>
    <t>研究生：0301法学、0305马克思主义理论、0771心理学、020206国际贸易学、050201英语语言文学 大学本科：马克思主义理论类、050201英语、030101K法学、心理学、应用心理学、国际经贸规则、国际经济与贸易、海关管理</t>
  </si>
  <si>
    <t>1.咨询电话：0755-84399710。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7.本科学历要求大学英语四级425分及以上，其中英语专业仅需具有专业英语四级及以上证书；研究生学历要求大学英语六级425分及以上，其中英语语言文学专业仅需具有专业英语八级证书。</t>
  </si>
  <si>
    <t>研究生：080900电子科学与技术、081000信息与通信工程、0812计算机科学与技术、0835软件工程、0839网络空间安全 大学本科：通信工程、计算机科学与技术、软件工程、网络工程、信息工程、信息安全、080909T电子与计算机工程</t>
  </si>
  <si>
    <t>惠州海关缉私分局一级警长及以下</t>
  </si>
  <si>
    <t>研究生：0301法学 大学本科：030101K法学</t>
  </si>
  <si>
    <t>1.咨询电话：0755-84399710。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t>
  </si>
  <si>
    <t>沙湾海关缉私分局一级警长及以下</t>
  </si>
  <si>
    <t>南头海关缉私分局一级警长及以下</t>
  </si>
  <si>
    <t>拱北海关缉私局</t>
  </si>
  <si>
    <t>横琴海关缉私分局一级警长及以下</t>
  </si>
  <si>
    <t>030101K法学、050101汉语言文学、050102汉语言、050201英语、120502档案学</t>
  </si>
  <si>
    <t>仅限本科</t>
  </si>
  <si>
    <t>学士</t>
  </si>
  <si>
    <t>1.咨询电话：0756-8164680。
2.职位要求专业为报考者最高学历对应专业。
3.招考对象为2024届高校毕业生。
4.按照招录人民警察要求开展体能测评。
5.符合公安部网站补充公告有关要求。
6.本科学历要求大学英语四级425分及以上，其中英语专业仅需具有专业英语四级及以上证书。</t>
  </si>
  <si>
    <t>0756-8164680</t>
  </si>
  <si>
    <t>九洲海关缉私分局一级警长及以下</t>
  </si>
  <si>
    <t>研究生：0301法学、0351法律 大学本科：030101K法学、050101汉语言文学、050102汉语言、0809计算机类、120207审计学</t>
  </si>
  <si>
    <t>1.咨询电话：0756-8164680。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</si>
  <si>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030101K法学、0306公安学类、050101汉语言文学、050102汉语言、0809计算机类、0831公安技术类、120207审计学</t>
  </si>
  <si>
    <t>农村义务教育阶段学校教师特设岗位计划、“三支一扶”计划、大学生志愿服务西部计划</t>
  </si>
  <si>
    <t>1.咨询电话：0756-8164680。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7.本科学历要求大学英语四级425分及以上。</t>
  </si>
  <si>
    <t>081803K航海技术、081804K轮机工程、081807T救助与打捞工程、081808TK船舶电子电气工程、081901船舶与海洋工程</t>
  </si>
  <si>
    <t>1.咨询电话：0756-8164680。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t>
  </si>
  <si>
    <t>黄埔海关缉私局</t>
  </si>
  <si>
    <t>办公室一级警长及以下</t>
  </si>
  <si>
    <t>主要从事办公行政、信息指挥等工作</t>
  </si>
  <si>
    <t>120201会计学、0812计算机科学与技术、0835软件工程</t>
  </si>
  <si>
    <t>“三支一扶”计划</t>
  </si>
  <si>
    <t>广东省广州市黄埔区</t>
  </si>
  <si>
    <t>1.咨询电话：020-62268022。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7.研究生学历要求大学英语六级425分及以上。</t>
  </si>
  <si>
    <t>http://huangpu.customs.gov.cn/</t>
  </si>
  <si>
    <t>020-62268022</t>
  </si>
  <si>
    <t>020-62268023</t>
  </si>
  <si>
    <t>黄埔老港海关缉私分局一级警长及以下</t>
  </si>
  <si>
    <t>主要从事水上缉私侦查工作</t>
  </si>
  <si>
    <t>研究生：0824船舶与海洋工程 大学本科：081803K航海技术、081804K轮机工程、081808TK船舶电子电气工程、081807T救助与打捞工程、081901船舶与海洋工程</t>
  </si>
  <si>
    <t>1.咨询电话：020-62268022。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</si>
  <si>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江门海关缉私局</t>
  </si>
  <si>
    <t>新会海关缉私分局一级警长及以下</t>
  </si>
  <si>
    <t>主要从事水上缉私等工作</t>
  </si>
  <si>
    <t>大学本科：081803K航海技术、081804K轮机工程</t>
  </si>
  <si>
    <t>广东省江门市新会区</t>
  </si>
  <si>
    <t>广东省江门市蓬江区</t>
  </si>
  <si>
    <t>1.咨询电话：0750-3263598。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t>
  </si>
  <si>
    <t>0750-3263598</t>
  </si>
  <si>
    <t>0750-3263540</t>
  </si>
  <si>
    <t>主要从事缉私科技信息化管理等工作</t>
  </si>
  <si>
    <t>研究生：0812计算机科学与技术、0835软件工程、0837安全科学与工程、0839网络空间安全 大学本科：0809计算机类</t>
  </si>
  <si>
    <t>1.咨询电话：0750-3263598。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</si>
  <si>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主要从事缉私财务管理等工作</t>
  </si>
  <si>
    <t>研究生：1253会计、1257审计 大学本科：120203K会计学、120204财务管理、120207审计学</t>
  </si>
  <si>
    <t>1.咨询电话：0750-3263598。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t>
  </si>
  <si>
    <t>湛江海关缉私局</t>
  </si>
  <si>
    <t>主要从事办公综合、财务预算、基建装备管理、案件管理中心监督管理等工作</t>
  </si>
  <si>
    <t>研究生：0301法学（宪法学与行政法学、刑法学、诉讼法学、经济法学）大学本科：会计学、审计学、财务管理、030101K法学</t>
  </si>
  <si>
    <t>大学生村官</t>
  </si>
  <si>
    <t>1.咨询电话：0759-3251683。
2.职位要求专业为报考者最高学历对应专业。
3.非应届高校毕业生应为具有2年以上工作经历的国有企事业单位在职人员。
4.按照招录人民警察要求开展体能测评。
5.符合公安部网站补充公告有关要求。
6.本科学历要求大学英语四级425分及以上，研究生学历要求大学英语六级425分及以上。</t>
  </si>
  <si>
    <t>http://zhanjiang.customs.gov.cn/</t>
  </si>
  <si>
    <t>0759-3251683</t>
  </si>
  <si>
    <t>0759-3251607</t>
  </si>
  <si>
    <t>0759-3251548</t>
  </si>
  <si>
    <t>财政部广东监管局</t>
  </si>
  <si>
    <t>广东监管局</t>
  </si>
  <si>
    <t>从事财政预算监管业务工作</t>
  </si>
  <si>
    <t>财政学、经济学、金融学、统计学、数量经济学、法学、计算机科学与技术、会计学、管理科学与工程、财务管理、审计学</t>
  </si>
  <si>
    <t>仅限硕士研究生</t>
  </si>
  <si>
    <t>职位要求专业为最高学历对应专业</t>
  </si>
  <si>
    <t>http://www.mof.gov.cn</t>
  </si>
  <si>
    <t>020-38762082</t>
  </si>
  <si>
    <t>国家自然资源督察广州局</t>
  </si>
  <si>
    <t>督察室一级主任科员及以下</t>
  </si>
  <si>
    <t>从事自然资源督察工作。</t>
  </si>
  <si>
    <t>本科：土地资源管理（120404）、法学（030101K）、测绘类（0812）；研究生：土地资源管理（120405）、法学（0301）、测绘科学与技术（0816）</t>
  </si>
  <si>
    <t>http://www.mnr.gov.cn/</t>
  </si>
  <si>
    <t>020-83904806</t>
  </si>
  <si>
    <t>自然资源部南海局</t>
  </si>
  <si>
    <t>办公室一级主任科员以下</t>
  </si>
  <si>
    <t>从事涉海政策研究、综合管理、公文写作、新闻信息专业审核等工作，参加出海、值班、应急等任务。</t>
  </si>
  <si>
    <t>物理海洋学（070701）、海洋地质（070704）、生态学（0713）</t>
  </si>
  <si>
    <t>具备政策研究或综合管理等工作经历。</t>
  </si>
  <si>
    <t>scs.mnr.gov.cn</t>
  </si>
  <si>
    <t>02084290476</t>
  </si>
  <si>
    <t>海洋自然资源管理处一级主任科员以下</t>
  </si>
  <si>
    <t>从事海洋经济运行监测评估、海洋自然资源资产核算及价值评估，编制相关报告等。</t>
  </si>
  <si>
    <t>人口、资源与环境经济学（020106）、产业经济学（020205）、资产评估（0256）</t>
  </si>
  <si>
    <t>具备2年以上经济类相关工作经验。</t>
  </si>
  <si>
    <t>海域海岛管理处（海洋国土空间规划处）一级主任科员以下</t>
  </si>
  <si>
    <t>从事海域海岛管理、海洋国土空间规划管理和公文写作工作。</t>
  </si>
  <si>
    <t>测绘科学与技术（0816）、 海洋地质（070704）</t>
  </si>
  <si>
    <t>具备海洋自然资源管理或海洋国土空间规划等工作经历。</t>
  </si>
  <si>
    <t>海洋预警监测处一级主任科员以下</t>
  </si>
  <si>
    <t>从事海洋观测预报减灾和公文写作工作，参加台风应急等任务。</t>
  </si>
  <si>
    <t>大气科学（0706）、物理海洋学（070701）</t>
  </si>
  <si>
    <t>具备海洋观测预报减灾等工作经历。</t>
  </si>
  <si>
    <t>海洋督察室一级主任科员以下</t>
  </si>
  <si>
    <t>从事海洋督察业务和公文写作工作，参加野外现场勘察等任务。</t>
  </si>
  <si>
    <t>海洋科学（0707）、生态学（0713）、环境科学（083001）</t>
  </si>
  <si>
    <t>具备海洋自然资源管理或海洋生态保护修复或政策研究等工作经历。本科所学专业为海洋相关专业。</t>
  </si>
  <si>
    <t>生态环境部华南核与辐射安全监督站</t>
  </si>
  <si>
    <t>中央国家行政机关参照公务员法管理事业单位</t>
  </si>
  <si>
    <t>核与辐射安全监督岗位一级主任科员及以下</t>
  </si>
  <si>
    <t>核与辐射安全监督相关工作，在华南五省（区）核设施现场常驻监督，需长期出差</t>
  </si>
  <si>
    <t>本科：0822核工程类、0805能源动力类、080601电气工程及其自动化、070203核物理； 研究生及以上：0827核科学与技术、0807动力工程及工程热物理、0808电气工程、0858能源动力、070202粒子物理与原子核物理</t>
  </si>
  <si>
    <t>职位要求专业条件为报考者最高学历对应的专业</t>
  </si>
  <si>
    <t>https://scro.mee.gov.cn</t>
  </si>
  <si>
    <t>075523619212</t>
  </si>
  <si>
    <t>生态环境部珠江流域南海海域生态环境监督管理局</t>
  </si>
  <si>
    <t>生态环境监管一级主任科员及以下</t>
  </si>
  <si>
    <t>从事辖区内流域海域生态环境监督管理工作，需经常前往珠江流域、南海海域生态环境污染现场开展工作。</t>
  </si>
  <si>
    <t>环境科学、环境工程、环境科学与工程、水文水资源、应用化学、化学工程与工艺、海洋科学</t>
  </si>
  <si>
    <t>1.职位要求专业条件为报考者最高学历对应的专业；2.基层工作经历要与所学专业相关。</t>
  </si>
  <si>
    <t>https://zjnhjg.mee.gov.cn/</t>
  </si>
  <si>
    <t>020-85116089</t>
  </si>
  <si>
    <t>020-85116106</t>
  </si>
  <si>
    <t>汕头</t>
  </si>
  <si>
    <t>海事</t>
  </si>
  <si>
    <t>广东海事局</t>
  </si>
  <si>
    <t>汕头海事局</t>
  </si>
  <si>
    <t>汕头海事局一级行政执法员（一）</t>
  </si>
  <si>
    <t>主要从事基层海事执法工作</t>
  </si>
  <si>
    <t>航海技术</t>
  </si>
  <si>
    <t>广东省汕头市龙湖区</t>
  </si>
  <si>
    <t>广东省汕头市金平区</t>
  </si>
  <si>
    <t>全国大学英语四级考试成绩达到425分及以上；2024届高校毕业生需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其他考生需持有有效的无限航区三副及以上船员适任证书；考生报名前，请查看海事局官网www.msa.gov.cn人事信息专栏中有关本次公务员招考的具体说明。</t>
  </si>
  <si>
    <t>https://www.gd.msa.gov.cn/</t>
  </si>
  <si>
    <t>020-89098360</t>
  </si>
  <si>
    <t>汕头海事局一级行政执法员（二）</t>
  </si>
  <si>
    <t>轮机工程</t>
  </si>
  <si>
    <t>全国大学英语四级考试成绩达到425分及以上；2024届高校毕业生需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其他考生需持有有效的无限航区三管轮及以上船员适任证书；考生报名前，请查看海事局官网www.msa.gov.cn人事信息专栏中有关本次公务员招考的具体说明。</t>
  </si>
  <si>
    <t>汕头海事局一级行政执法员（三）</t>
  </si>
  <si>
    <t>海事管理、交通管理、船舶与海洋工程</t>
  </si>
  <si>
    <t>全国大学英语四级考试成绩达到425分及以上；限应届高校毕业生报考；考生报名前，请查看海事局官网www.msa.gov.cn人事信息专栏中有关本次公务员招考的具体说明。</t>
  </si>
  <si>
    <t>汕头海事局一级行政执法员（四）</t>
  </si>
  <si>
    <t>法学</t>
  </si>
  <si>
    <t>汕头海事局一级行政执法员（五）</t>
  </si>
  <si>
    <t>主要从事海事综合管理工作</t>
  </si>
  <si>
    <t>新闻学、马克思主义理论、政治学与行政学、行政管理</t>
  </si>
  <si>
    <t>广东省汕头市濠江区</t>
  </si>
  <si>
    <t>汕头海事局一级行政执法员（六）</t>
  </si>
  <si>
    <t>计算机科学与技术、网络工程、信息安全、网络空间安全</t>
  </si>
  <si>
    <t>汕头海事局一级行政执法员（七）</t>
  </si>
  <si>
    <t>审计学、国际经济与贸易</t>
  </si>
  <si>
    <t>广东省汕头市潮阳区</t>
  </si>
  <si>
    <t>汕头海事局一级行政执法员（八）</t>
  </si>
  <si>
    <t>交通运输类、海洋工程类、环境科学与工程类、法学</t>
  </si>
  <si>
    <t>全国大学英语四级考试成绩达到425分及以上；考生报名前，请查看海事局官网www.msa.gov.cn人事信息专栏中有关本次公务员招考的具体说明。</t>
  </si>
  <si>
    <t>湛江海事局</t>
  </si>
  <si>
    <t>湛江海事局一级行政执法员（一）</t>
  </si>
  <si>
    <t>广东省湛江市霞山区</t>
  </si>
  <si>
    <t>湛江海事局一级行政执法员（二）</t>
  </si>
  <si>
    <t>海事管理、船舶与海洋工程、公共事业管理</t>
  </si>
  <si>
    <t>湛江海事局一级行政执法员（三）</t>
  </si>
  <si>
    <t>土木工程、工程管理</t>
  </si>
  <si>
    <t>湛江海事局一级行政执法员（四）</t>
  </si>
  <si>
    <t>湛江海事局一级行政执法员（五）</t>
  </si>
  <si>
    <t>化学类</t>
  </si>
  <si>
    <t>湛江海事局一级行政执法员（六）</t>
  </si>
  <si>
    <t>海洋科学类</t>
  </si>
  <si>
    <t>湛江海事局一级行政执法员（七）</t>
  </si>
  <si>
    <t>广东省湛江市徐闻县</t>
  </si>
  <si>
    <t>湛江海事局一级行政执法员（八）</t>
  </si>
  <si>
    <t>湛江海事局一级行政执法员（九）</t>
  </si>
  <si>
    <t>湛江海事局一级行政执法员（十）</t>
  </si>
  <si>
    <t>交通运输类、船舶与海洋工程</t>
  </si>
  <si>
    <t>广州海事局</t>
  </si>
  <si>
    <t>广州海事局一级行政执法员（一）</t>
  </si>
  <si>
    <t>广东省广州市海珠区</t>
  </si>
  <si>
    <t>广州海事局一级行政执法员（二）</t>
  </si>
  <si>
    <t>广州海事局一级行政执法员（三）</t>
  </si>
  <si>
    <t>广州海事局一级行政执法员（五）</t>
  </si>
  <si>
    <t>广东省广州市番禺区</t>
  </si>
  <si>
    <t>广州海事局一级行政执法员（六）</t>
  </si>
  <si>
    <t>广州海事局一级行政执法员（七）</t>
  </si>
  <si>
    <t>主要从事海事业务管理和电子信息管理相关工作</t>
  </si>
  <si>
    <t>网络工程、信息安全、网络空间安全、保密技术、网络安全与执法</t>
  </si>
  <si>
    <t>全国大学英语六级考试成绩达到425分及以上；限应届高校毕业生报考；考生报名前，请查看海事局官网www.msa.gov.cn人事信息专栏中有关本次公务员招考的具体说明。</t>
  </si>
  <si>
    <t>广州海事局一级行政执法员（八）</t>
  </si>
  <si>
    <t>主要从事海事业务管理工作</t>
  </si>
  <si>
    <t>电气工程及自动化、电气工程与智能控制</t>
  </si>
  <si>
    <t>全国大学英语六级考试成绩达到425分及以上；限应届高校毕业生报考；此职位为海巡船艇管理职位，入职后安排在海巡船艇工作；考生报名前，请查看海事局官网www.msa.gov.cn人事信息专栏中有关本次公务员招考的具体说明。</t>
  </si>
  <si>
    <t>广州海事局一级行政执法员（九）</t>
  </si>
  <si>
    <t>土木类</t>
  </si>
  <si>
    <t>全国大学英语四级考试成绩达到425分及以上；持有有效的二级及以上建造师执业资格证书（请考生在报名备注栏中填写证书名称及编号），具有全国建筑市场监管公共服务平台可查询的任工程项目经理从业经历且无不良记录；考生报名前，请查看海事局官网www.msa.gov.cn人事信息专栏中有关本次公务员招考的具体说明。</t>
  </si>
  <si>
    <t>广州海事局一级行政执法员（十）</t>
  </si>
  <si>
    <t>法学门类</t>
  </si>
  <si>
    <t>广州海事局一级行政执法员（十一）</t>
  </si>
  <si>
    <t>主要从事海事综合管理和新闻宣传相关工作</t>
  </si>
  <si>
    <t>广播电视学、广告学、传播学、网络与新媒体</t>
  </si>
  <si>
    <t>全国大学英语六级考试成绩达到425分及以上；考生报名前，请查看海事局官网www.msa.gov.cn人事信息专栏中有关本次公务员招考的具体说明。</t>
  </si>
  <si>
    <t>广州海事局一级行政执法员（十二）</t>
  </si>
  <si>
    <t>材料与化工硕士</t>
  </si>
  <si>
    <t>广州海事局一级行政执法员（十三）</t>
  </si>
  <si>
    <t>交通运输类、海洋工程类、环境科学与工程类</t>
  </si>
  <si>
    <t>广州海事局一级行政执法员（十四）</t>
  </si>
  <si>
    <t>广东省广州市南沙区</t>
  </si>
  <si>
    <t>广州海事局一级行政执法员（十五）</t>
  </si>
  <si>
    <t>广州海事局一级行政执法员（十六）</t>
  </si>
  <si>
    <t>环境科学与工程类、安全科学与工程类、管理科学与工程类、食品科学与工程类</t>
  </si>
  <si>
    <t>广州海事局一级行政执法员（十七）</t>
  </si>
  <si>
    <t>海事管理、交通管理、交通运输、交通工程、船舶与海洋工程</t>
  </si>
  <si>
    <t>广州海事局一级行政执法员（十八）</t>
  </si>
  <si>
    <t>主要从事海事综合管理和财务会计管理相关工作</t>
  </si>
  <si>
    <t>会计学、财务管理、金融学</t>
  </si>
  <si>
    <t>广州海事局一级行政执法员（十九）</t>
  </si>
  <si>
    <t>计算机类、电子信息类、自动化类</t>
  </si>
  <si>
    <t>广州海事局一级行政执法员（二十）</t>
  </si>
  <si>
    <t>广东省广州市花都区</t>
  </si>
  <si>
    <t>广州海事局一级行政执法员（二十二）</t>
  </si>
  <si>
    <t>计算机类、电子信息类</t>
  </si>
  <si>
    <t>广州海事局一级行政执法员（二十三）</t>
  </si>
  <si>
    <t>中国语言文学类、图书情报与档案管理类、公共管理类</t>
  </si>
  <si>
    <t>广州海事局一级行政执法员（二十四）</t>
  </si>
  <si>
    <t>广东省广州市增城区</t>
  </si>
  <si>
    <t>广州海事局一级行政执法员（二十五）</t>
  </si>
  <si>
    <t>广州海事局一级行政执法员（二十六）</t>
  </si>
  <si>
    <t>新闻传播学类、公共管理类</t>
  </si>
  <si>
    <t>广州海事局一级行政执法员（二十七）</t>
  </si>
  <si>
    <t>广州海事局一级行政执法员（二十八）</t>
  </si>
  <si>
    <t>广州海事局一级行政执法员（二十九）</t>
  </si>
  <si>
    <t>船舶与海洋工程、机械工程</t>
  </si>
  <si>
    <t>广州海事局一级行政执法员（三十）</t>
  </si>
  <si>
    <t>广州海事局一级行政执法员（三十一）</t>
  </si>
  <si>
    <t>会计学、审计学</t>
  </si>
  <si>
    <t>全国大学英语六级考试成绩达到425分及以上；持有中级会计专业技术资格证书；需有2年以上财务会计基层工作经历；考生报名前，请查看海事局官网www.msa.gov.cn人事信息专栏中有关本次公务员招考的具体说明。</t>
  </si>
  <si>
    <t>广州海事局一级行政执法员（三十二）</t>
  </si>
  <si>
    <t>新闻学、新闻与传播</t>
  </si>
  <si>
    <t>广州海事局一级行政执法员（三十三）</t>
  </si>
  <si>
    <t>法学门类、管理学门类、哲学门类</t>
  </si>
  <si>
    <t>广州海事局一级行政执法员（四）</t>
  </si>
  <si>
    <t>广州海事局一级行政执法员（二十一）</t>
  </si>
  <si>
    <t>主要从事海事执法和国际履约工作</t>
  </si>
  <si>
    <t>法语</t>
  </si>
  <si>
    <t>持有法语专业八级证书；限应届高校毕业生报考；考生报名前，请查看海事局官网www.msa.gov.cn人事信息专栏中有关本次公务员招考的具体说明。</t>
  </si>
  <si>
    <t>广州海事局一级行政执法员（三十五）</t>
  </si>
  <si>
    <t>西班牙语</t>
  </si>
  <si>
    <t>持有西班牙语专业八级证书；限应届高校毕业生报考；考生报名前，请查看海事局官网www.msa.gov.cn人事信息专栏中有关本次公务员招考的具体说明。</t>
  </si>
  <si>
    <t>东莞海事局</t>
  </si>
  <si>
    <t>东莞海事局一级行政执法员（一）</t>
  </si>
  <si>
    <t>东莞海事局一级行政执法员（二）</t>
  </si>
  <si>
    <t>东莞海事局一级行政执法员（三）</t>
  </si>
  <si>
    <t>航海技术、轮机工程</t>
  </si>
  <si>
    <t>全国大学英语四级考试成绩达到425分及以上；持有有效的无限航区三副（三管轮）及以上船员适任证书；并具有该证书所记载范围相应的不少于6个月的海上服务资历，且任职表现和安全记录良好；考生报名前，请查看海事局官网www.msa.gov.cn人事信息专栏中有关本次公务员招考的具体说明。</t>
  </si>
  <si>
    <t>东莞海事局一级行政执法员（四）</t>
  </si>
  <si>
    <t>海事管理、交通运输、交通工程</t>
  </si>
  <si>
    <t>东莞海事局一级行政执法员（五）</t>
  </si>
  <si>
    <t>全国大学英语四级考试成绩达到425分及以上；限应届高校毕业生报考；通过国家司法考试或国家统一法律职业资格考试；考生报名前，请查看海事局官网www.msa.gov.cn人事信息专栏中有关本次公务员招考的具体说明。</t>
  </si>
  <si>
    <t>东莞海事局一级行政执法员（六）</t>
  </si>
  <si>
    <t>全国大学英语六级考试成绩达到425分及以上；通过国家司法考试或国家统一法律职业资格考试；需有2年以上法律相关基层工作经历；考生报名前，请查看海事局官网www.msa.gov.cn人事信息专栏中有关本次公务员招考的具体说明。</t>
  </si>
  <si>
    <t>东莞海事局一级行政执法员（七）</t>
  </si>
  <si>
    <t>主要从事财务会计管理工作</t>
  </si>
  <si>
    <t>会计学、财务管理、审计学</t>
  </si>
  <si>
    <t>东莞海事局一级行政执法员（八）</t>
  </si>
  <si>
    <t>中国语言文学类</t>
  </si>
  <si>
    <t>珠海海事局</t>
  </si>
  <si>
    <t>珠海海事局一级行政执法员（一）</t>
  </si>
  <si>
    <t>广东省珠海市金湾区</t>
  </si>
  <si>
    <t>广东省珠海市香洲区</t>
  </si>
  <si>
    <t>全国大学英语四级考试成绩达到425分及以上；持有有效的无限航区二管轮及以上船员适任证书；考生报名前，请查看海事局官网www.msa.gov.cn人事信息专栏中有关本次公务员招考的具体说明。</t>
  </si>
  <si>
    <t>珠海海事局一级行政执法员（二）</t>
  </si>
  <si>
    <t>广东省珠海市斗门区</t>
  </si>
  <si>
    <t>全国大学英语四级考试成绩达到425分及以上；持有有效的无限航区三管轮及以上船员适任证书；考生报名前，请查看海事局官网www.msa.gov.cn人事信息专栏中有关本次公务员招考的具体说明。</t>
  </si>
  <si>
    <t>珠海海事局一级行政执法员（三）</t>
  </si>
  <si>
    <t>全国大学英语四级考试成绩达到425分及以上；持有有效的无限航区二副及以上船员适任证书；考生报名前，请查看海事局官网www.msa.gov.cn人事信息专栏中有关本次公务员招考的具体说明。</t>
  </si>
  <si>
    <t>珠海海事局一级行政执法员（五）</t>
  </si>
  <si>
    <t>新闻学、传播学、汉语言文学</t>
  </si>
  <si>
    <t>珠海海事局一级行政执法员（六）</t>
  </si>
  <si>
    <t>交通工程、船舶与海洋工程</t>
  </si>
  <si>
    <t>珠海海事局一级行政执法员（七）</t>
  </si>
  <si>
    <t>土木工程、建筑学</t>
  </si>
  <si>
    <t>全国大学英语六级考试成绩达到425分及以上；持有有效的二级及以上建造师执业资格证书（请考生在报名备注栏中填写证书名称及编号）；考生报名前，请查看海事局官网www.msa.gov.cn人事信息专栏中有关本次公务员招考的具体说明。</t>
  </si>
  <si>
    <t>珠海海事局一级行政执法员（八）</t>
  </si>
  <si>
    <t>主要从事海事综合管理和电子信息管理相关工作</t>
  </si>
  <si>
    <t>计算机科学与技术、网络工程</t>
  </si>
  <si>
    <t>全国大学英语六级考试成绩达到425分及以上；持有人力资源和社会保障部、工业和信息化部联合认证的计算机技术与软件专业技术资格（水平）考试中级及以上证书，或通过HCIP/HCIE认证考试（成绩在有效期内）；考生报名前，请查看海事局官网www.msa.gov.cn人事信息专栏中有关本次公务员招考的具体说明。</t>
  </si>
  <si>
    <t>珠海海事局一级行政执法员（九）</t>
  </si>
  <si>
    <t>新闻传播学类</t>
  </si>
  <si>
    <t>珠海海事局一级行政执法员（四）</t>
  </si>
  <si>
    <t>全国大学英语四级考试成绩达到425分及以上；持有有效的无限航区三副及以上船员适任证书；考生报名前，请查看海事局官网www.msa.gov.cn人事信息专栏中有关本次公务员招考的具体说明。</t>
  </si>
  <si>
    <t>惠州</t>
  </si>
  <si>
    <t>惠州海事局</t>
  </si>
  <si>
    <t>惠州海事局一级行政执法员（一）</t>
  </si>
  <si>
    <t>广东省惠州市惠东县</t>
  </si>
  <si>
    <t>广东省惠州市惠阳区</t>
  </si>
  <si>
    <t>惠州海事局一级行政执法员（二）</t>
  </si>
  <si>
    <t>环境科学与工程类、化学类、化学工程与技术类</t>
  </si>
  <si>
    <t>惠州海事局一级行政执法员（三）</t>
  </si>
  <si>
    <t>海事管理、船舶与海洋工程</t>
  </si>
  <si>
    <t>广东省惠州市惠城区</t>
  </si>
  <si>
    <t>河源海事局</t>
  </si>
  <si>
    <t>河源海事局一级行政执法员（一）</t>
  </si>
  <si>
    <t>中国语言文学类、船舶与海洋工程</t>
  </si>
  <si>
    <t>广东省河源市东源县</t>
  </si>
  <si>
    <t>广东省河源市源城区</t>
  </si>
  <si>
    <t>河源海事局一级行政执法员（二）</t>
  </si>
  <si>
    <t>公共管理类</t>
  </si>
  <si>
    <t>汕尾</t>
  </si>
  <si>
    <t>汕尾海事局</t>
  </si>
  <si>
    <t>汕尾海事局一级行政执法员</t>
  </si>
  <si>
    <t>广东省汕尾市城区</t>
  </si>
  <si>
    <t>江门海事局</t>
  </si>
  <si>
    <t>江门海事局一级行政执法员（一）</t>
  </si>
  <si>
    <t>广东省江门市江海区</t>
  </si>
  <si>
    <t>江门海事局一级行政执法员（二）</t>
  </si>
  <si>
    <t>广东省江门市台山市</t>
  </si>
  <si>
    <t>江门海事局一级行政执法员（三）</t>
  </si>
  <si>
    <t>江门海事局一级行政执法员（四）</t>
  </si>
  <si>
    <t>广东省江门市开平市</t>
  </si>
  <si>
    <t>江门海事局一级行政执法员（五）</t>
  </si>
  <si>
    <t>计算机类</t>
  </si>
  <si>
    <t>江门海事局一级行政执法员（六）</t>
  </si>
  <si>
    <t>中国语言文学类、哲学类</t>
  </si>
  <si>
    <t>江门海事局一级行政执法员（七）</t>
  </si>
  <si>
    <t>海事管理、海洋工程类</t>
  </si>
  <si>
    <t>阳江海事局</t>
  </si>
  <si>
    <t>阳江海事局一级行政执法员（一）</t>
  </si>
  <si>
    <t>广东省阳江市阳西县</t>
  </si>
  <si>
    <t>广东省阳江市江城区</t>
  </si>
  <si>
    <t>阳江海事局一级行政执法员（二）</t>
  </si>
  <si>
    <t>中山海事局</t>
  </si>
  <si>
    <t>中山海事局一级行政执法员（一）</t>
  </si>
  <si>
    <t>中山海事局一级行政执法员（二）</t>
  </si>
  <si>
    <t>经济学门类</t>
  </si>
  <si>
    <t>佛山海事局</t>
  </si>
  <si>
    <t>佛山海事局一级行政执法员（一）</t>
  </si>
  <si>
    <t>图书情报与档案管理类</t>
  </si>
  <si>
    <t>广东省佛山市顺德区</t>
  </si>
  <si>
    <t>广东省佛山市禅城区</t>
  </si>
  <si>
    <t>佛山海事局一级行政执法员（二）</t>
  </si>
  <si>
    <t>佛山海事局一级行政执法员（三）</t>
  </si>
  <si>
    <t>广东省佛山市三水区</t>
  </si>
  <si>
    <t>佛山海事局一级行政执法员（四）</t>
  </si>
  <si>
    <t>广东省佛山市南海区</t>
  </si>
  <si>
    <t>全国大学英语四级考试成绩达到425分及以上；2024届高校毕业生需通过无限航区三副（三管轮）及以上船员适任考试（成绩在有效期内）或持有有效的无限航区三副（三管轮）及以上船员适任证书或参加国家海事管理机构航海教育培训质量评估结果为优异的高校组织的无限航区二副（二管轮）对应的全部理论科目考试成绩均为合格，其他考生需持有有效的无限航区三副（三管轮）及以上船员适任证书；考生报名前，请查看海事局官网www.msa.gov.cn人事信息专栏中有关本次公务员招考的具体说明。</t>
  </si>
  <si>
    <t>佛山海事局一级行政执法员（五）</t>
  </si>
  <si>
    <t>广东省佛山市高明区</t>
  </si>
  <si>
    <t>佛山海事局一级行政执法员（六）</t>
  </si>
  <si>
    <t>佛山海事局一级行政执法员（七）</t>
  </si>
  <si>
    <t>佛山海事局一级行政执法员（八）</t>
  </si>
  <si>
    <t>工学门类</t>
  </si>
  <si>
    <t>佛山海事局一级行政执法员（九）</t>
  </si>
  <si>
    <t>自动化类</t>
  </si>
  <si>
    <t>肇庆海事局</t>
  </si>
  <si>
    <t>肇庆海事局一级行政执法员（一）</t>
  </si>
  <si>
    <t>广东省肇庆市端州区</t>
  </si>
  <si>
    <t>肇庆海事局一级行政执法员（二）</t>
  </si>
  <si>
    <t>肇庆海事局一级行政执法员（三）</t>
  </si>
  <si>
    <t>广东省肇庆市鼎湖区</t>
  </si>
  <si>
    <t>肇庆海事局一级行政执法员（四）</t>
  </si>
  <si>
    <t>广东省肇庆市四会市</t>
  </si>
  <si>
    <t>肇庆海事局一级行政执法员（五）</t>
  </si>
  <si>
    <t>广东省肇庆市封开县</t>
  </si>
  <si>
    <t>肇庆海事局一级行政执法员（六）</t>
  </si>
  <si>
    <t>会计学、财务管理、经济学</t>
  </si>
  <si>
    <t>广东省肇庆市德庆县</t>
  </si>
  <si>
    <t>肇庆海事局一级行政执法员（七）</t>
  </si>
  <si>
    <t>肇庆海事局一级行政执法员（八）</t>
  </si>
  <si>
    <t>云浮海事局</t>
  </si>
  <si>
    <t>云浮海事局一级行政执法员（一）</t>
  </si>
  <si>
    <t>广东省云浮市云安区</t>
  </si>
  <si>
    <t>广东省云浮市云城区</t>
  </si>
  <si>
    <t>云浮海事局一级行政执法员（二）</t>
  </si>
  <si>
    <t>广东省云浮市郁南县</t>
  </si>
  <si>
    <t>清远海事局</t>
  </si>
  <si>
    <t>清远海事局一级行政执法员（一）</t>
  </si>
  <si>
    <t>新闻学、秘书学、档案学、汉语言文学</t>
  </si>
  <si>
    <t>广东省清远市清城区</t>
  </si>
  <si>
    <t>清远海事局一级行政执法员（二）</t>
  </si>
  <si>
    <t>人力资源管理、劳动关系、劳动与社会保障、劳动经济学</t>
  </si>
  <si>
    <t>清远海事局一级行政执法员（三）</t>
  </si>
  <si>
    <t>清远海事局一级行政执法员（四）</t>
  </si>
  <si>
    <t>广东省清远市英德市</t>
  </si>
  <si>
    <t>清远海事局一级行政执法员（五）</t>
  </si>
  <si>
    <t>清远海事局一级行政执法员（六）</t>
  </si>
  <si>
    <t>清远海事局一级行政执法员（七）</t>
  </si>
  <si>
    <t>清远海事局一级行政执法员（八）</t>
  </si>
  <si>
    <t>清远海事局一级行政执法员（九）</t>
  </si>
  <si>
    <t>清远海事局一级行政执法员（十）</t>
  </si>
  <si>
    <t>广东省清远市阳山县</t>
  </si>
  <si>
    <t>韶关海事局</t>
  </si>
  <si>
    <t>韶关海事局一级行政执法员</t>
  </si>
  <si>
    <t>广东省韶关市曲江区</t>
  </si>
  <si>
    <t>广东省韶关市浈江区</t>
  </si>
  <si>
    <t>茂名海事局</t>
  </si>
  <si>
    <t>茂名海事局一级行政执法员</t>
  </si>
  <si>
    <t>应急管理、安全工程、应急技术与管理</t>
  </si>
  <si>
    <t>广东省茂名市茂南区</t>
  </si>
  <si>
    <t>潮州海事局</t>
  </si>
  <si>
    <t>潮州海事局一级行政执法员</t>
  </si>
  <si>
    <t>交通运输类</t>
  </si>
  <si>
    <t>广东省潮州市饶平县</t>
  </si>
  <si>
    <t>广东省潮州市湘桥区</t>
  </si>
  <si>
    <t>揭阳海事局</t>
  </si>
  <si>
    <t>揭阳海事局一级行政执法员（一）</t>
  </si>
  <si>
    <t>广东省揭阳市惠来县</t>
  </si>
  <si>
    <t>广东省揭阳市榕城区</t>
  </si>
  <si>
    <t>持有有效的无限航区二管轮及以上船员适任证书；考生报名前，请查看海事局官网www.msa.gov.cn人事信息专栏中有关本次公务员招考的具体说明。</t>
  </si>
  <si>
    <t>揭阳海事局一级行政执法员（二）</t>
  </si>
  <si>
    <t>持有有效的无限航区二副及以上船员适任证书；考生报名前，请查看海事局官网www.msa.gov.cn人事信息专栏中有关本次公务员招考的具体说明。</t>
  </si>
  <si>
    <t>揭阳海事局一级行政执法员（三）</t>
  </si>
  <si>
    <t>全国大学英语四级考试成绩达到425分及以上；通过无限航区三副（三管轮）及以上船员适任考试（成绩在有效期内）或持有有效的无限航区三副（三管轮）及以上船员适任证书或参加国家海事管理机构航海教育培训质量评估结果为优异的高校组织的无限航区二副（二管轮）对应的全部理论科目考试成绩均为合格；限2024届高校毕业生报考；考生报名前，请查看海事局官网www.msa.gov.cn人事信息专栏中有关本次公务员招考的具体说明。</t>
  </si>
  <si>
    <t>揭阳海事局一级行政执法员（四）</t>
  </si>
  <si>
    <t>广东省揭阳市揭东区</t>
  </si>
  <si>
    <t>港珠澳大桥海事局</t>
  </si>
  <si>
    <t>港珠澳大桥海事局一级行政执法员</t>
  </si>
  <si>
    <t>全国大学英语六级考试成绩达到425分及以上；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限2024届高校毕业生报考；考生报名前，请查看海事局官网www.msa.gov.cn人事信息专栏中有关本次公务员招考的具体说明。</t>
  </si>
  <si>
    <t>湛江海事局四级主办（一）</t>
  </si>
  <si>
    <t>特殊专业职位</t>
  </si>
  <si>
    <t>大专及以上</t>
  </si>
  <si>
    <t>无要求</t>
  </si>
  <si>
    <t>要求社保缴费已满24个月，持有有效的无限航区一等大副及以上船员适任证书；考生报名前，请查看海事局官网www.msa.gov.cn人事信息专栏中有关本次公务员招考的具体说明。</t>
  </si>
  <si>
    <t>湛江海事局四级主办（二）</t>
  </si>
  <si>
    <t>要求社保缴费已满24个月，持有有效的无限航区一等大管轮及以上船员适任证书；考生报名前，请查看海事局官网www.msa.gov.cn人事信息专栏中有关本次公务员招考的具体说明。</t>
  </si>
  <si>
    <t>广州海事局一级行政执法员（三十四）</t>
  </si>
  <si>
    <t>持有有效的内河船舶一类船长适任证书；考生报名前，请查看海事局官网www.msa.gov.cn人事信息专栏中有关本次公务员招考的具体说明。</t>
  </si>
  <si>
    <t>广州海事局三级主办（一）</t>
  </si>
  <si>
    <t>要求社保缴费已满48个月，持有有效的无限航区一等船长适任证书，年龄放宽到40周岁以下，报考前请与招考部门联系；此职位为海巡船艇高级船员职位，入职后安排在海巡船艇工作3年以上；考生报名前，请查看海事局官网www.msa.gov.cn人事信息专栏中有关本次公务员招考的具体说明。</t>
  </si>
  <si>
    <t>广州海事局三级主办（二）</t>
  </si>
  <si>
    <t>要求社保缴费已满48个月，持有有效的无限航区一等轮机长适任证书，年龄放宽到40周岁以下，报考前请与招考部门联系；此职位为海巡船艇高级船员职位，入职后安排在海巡船艇工作3年以上；考生报名前，请查看海事局官网www.msa.gov.cn人事信息专栏中有关本次公务员招考的具体说明。</t>
  </si>
  <si>
    <t>广州海事局四级主办（一）</t>
  </si>
  <si>
    <t>要求社保缴费已满24个月，持有有效的无限航区一等大副及以上船员适任证书；此职位为海巡船艇高级船员职位，入职后安排在海巡船艇工作3年以上；考生报名前，请查看海事局官网www.msa.gov.cn人事信息专栏中有关本次公务员招考的具体说明。</t>
  </si>
  <si>
    <t>广州海事局四级主办（二）</t>
  </si>
  <si>
    <t>要求社保缴费已满24个月，持有有效的无限航区一等大管轮及以上船员适任证书；此职位为海巡船艇高级船员职位，入职后安排在海巡船艇工作3年以上；考生报名前，请查看海事局官网www.msa.gov.cn人事信息专栏中有关本次公务员招考的具体说明。</t>
  </si>
  <si>
    <t>南海海巡执法总队一级主任科员（一）</t>
  </si>
  <si>
    <t>主要从事大型海巡船航海管理工作</t>
  </si>
  <si>
    <t>要求社保缴费已满96个月，持有有效的无限航区一等船长适任证书并具有该证书所记载范围相应的不少于6个月的海上服务资历，且任职表现和安全记录良好，年龄放宽到40周岁以下，报考前请与招考部门联系；考生报名前，请查看海事局官网www.msa.gov.cn人事信息专栏中有关本次公务员招考的具体说明。</t>
  </si>
  <si>
    <t>南海海巡执法总队一级主任科员（二）</t>
  </si>
  <si>
    <t>要求社保缴费已满96个月，持有有效的无限航区一等轮机长适任证书并具有该证书所记载范围相应的不少于6个月的海上服务资历，且任职表现和安全记录良好，年龄放宽到40周岁以下，报考前请与招考部门联系；考生报名前，请查看海事局官网www.msa.gov.cn人事信息专栏中有关本次公务员招考的具体说明。</t>
  </si>
  <si>
    <t>深圳海事局</t>
  </si>
  <si>
    <t>蛇口海事局</t>
  </si>
  <si>
    <t>蛇口海事局一级行政执法员（一）</t>
  </si>
  <si>
    <t>从事基层海事执法和综合管理相关工作。</t>
  </si>
  <si>
    <t>交通运输规划与管理（水运方向）、交通运输（水运方向）</t>
  </si>
  <si>
    <t>硕士</t>
  </si>
  <si>
    <t>限2024届高校毕业生报考；取得交通运输类（水运方向）专业本科学历及与之相对应的学位；全国大学英语六级考试成绩达到425分及以上；基层一线岗位，服从深圳海事局内二次分配；考生报名前，请查看海事局官网www.msa.gov.cn人事信息专栏中有关本次公务员招考的具体说明。</t>
  </si>
  <si>
    <t>www.sz.msa.gov.cn</t>
  </si>
  <si>
    <t>0755-83797091</t>
  </si>
  <si>
    <t>蛇口海事局一级行政执法员（二）</t>
  </si>
  <si>
    <t>从事基层海事执法、法制建设及其他综合管理相关工作。</t>
  </si>
  <si>
    <t>海商法、国际法学、宪法学与行政法学、民商法学、诉讼法学、经济法学</t>
  </si>
  <si>
    <t>限2024届高校毕业生报考；全国大学英语六级考试成绩达到425分及以上；通过国家司法考试或国家统一法律职业资格考试（A类）；基层一线岗位，服从深圳海事局内二次分配；考生报名前，请查看海事局官网www.msa.gov.cn人事信息专栏中有关本次公务员招考的具体说明。</t>
  </si>
  <si>
    <t>蛇口海事局一级行政执法员（三）</t>
  </si>
  <si>
    <t>法学（030101K）</t>
  </si>
  <si>
    <t>蛇口海事局一级行政执法员（四）</t>
  </si>
  <si>
    <t>从事基层海事执法、财务审计管理及其他综合管理相关工作。</t>
  </si>
  <si>
    <t>审计学</t>
  </si>
  <si>
    <t>限2024届高校毕业生报考；全国大学英语六级考试成绩达到425分及以上；基层一线岗位，服从深圳海事局内二次分配；考生报名前，请查看海事局官网www.msa.gov.cn人事信息专栏中有关本次公务员招考的具体说明。</t>
  </si>
  <si>
    <t>蛇口海事局一级行政执法员（五）</t>
  </si>
  <si>
    <t>从事基层海事执法和海事国际履约相关工作。</t>
  </si>
  <si>
    <t>英语口译、英语笔译</t>
  </si>
  <si>
    <t>限2024届高校毕业生报考；全国高等学校英语专业八级考试成绩合格及以上；通过全国翻译专业资格（水平）考试英语口译二级考试或英语笔译二级考试；基层一线岗位，服从深圳海事局内二次分配；考生报名前，请查看海事局官网www.msa.gov.cn人事信息专栏中有关本次公务员招考的具体说明。</t>
  </si>
  <si>
    <t>南山海事局</t>
  </si>
  <si>
    <t>南山海事局一级行政执法员（一）</t>
  </si>
  <si>
    <t>从事基层海事执法相关工作。</t>
  </si>
  <si>
    <t>交通信息工程及控制、载运工具运用工程、航海科学与技术、导航与信息工程</t>
  </si>
  <si>
    <t>限2024届高校毕业生报考；取得航海技术专业本科学历及与之相对应的学位；全国大学英语六级考试成绩达到425分及以上；基层一线岗位，服从深圳海事局内二次分配；考生报名前，请查看海事局官网www.msa.gov.cn人事信息专栏中有关本次公务员招考的具体说明。</t>
  </si>
  <si>
    <t>南山海事局一级行政执法员（二）</t>
  </si>
  <si>
    <t>限2024届高校毕业生报考；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全国大学英语六级考试成绩达到425分及以上；基层一线岗位，服从深圳海事局内二次分配；考生报名前，请查看海事局官网www.msa.gov.cn人事信息专栏中有关本次公务员招考的具体说明。</t>
  </si>
  <si>
    <t>南山海事局一级行政执法员（三）</t>
  </si>
  <si>
    <t>海事管理</t>
  </si>
  <si>
    <t>限2024届高校毕业生报考；全国大学英语四级考试成绩达到425分及以上；基层一线岗位，服从深圳海事局内二次分配；考生报名前，请查看海事局官网www.msa.gov.cn人事信息专栏中有关本次公务员招考的具体说明。</t>
  </si>
  <si>
    <t>宝安海事局</t>
  </si>
  <si>
    <t>宝安海事局一级行政执法员（一）</t>
  </si>
  <si>
    <t>海上安全与环境管理</t>
  </si>
  <si>
    <t>全国大学英语四级考试成绩达到425分及以上；基层一线岗位，服从深圳海事局内二次分配；考生报名前，请查看海事局官网www.msa.gov.cn人事信息专栏中有关本次公务员招考的具体说明。</t>
  </si>
  <si>
    <t>宝安海事局一级行政执法员（二）</t>
  </si>
  <si>
    <t>船舶与海洋工程、船舶与海洋结构物设计制造</t>
  </si>
  <si>
    <t>盐田海事局</t>
  </si>
  <si>
    <t>盐田海事局一级行政执法员（一）</t>
  </si>
  <si>
    <t>限2024届高校毕业生报考；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全国大学英语六级考试成绩达到425分及以上；基层一线岗位，服从深圳海事局内二次分配；考生报名前，请查看海事局官网www.msa.gov.cn人事信息专栏中有关本次公务员招考的具体说明。</t>
  </si>
  <si>
    <t>盐田海事局一级行政执法员（二）</t>
  </si>
  <si>
    <t>船舶电子电气工程</t>
  </si>
  <si>
    <t>盐田海事局一级行政执法员（三）</t>
  </si>
  <si>
    <t>一年</t>
  </si>
  <si>
    <t>持有有效的无限航区二副或二管轮及以上船员适任证书并具有该证书所记载范围相应的不少于12个月的海上服务资历，且任职表现和安全记录良好；全国大学英语四级考试成绩达到425分及以上；基层一线岗位，服从深圳海事局内二次分配；考生报名前，请查看海事局官网www.msa.gov.cn人事信息专栏中有关本次公务员招考的具体说明。</t>
  </si>
  <si>
    <t>大铲海事局</t>
  </si>
  <si>
    <t>大铲海事局一级行政执法员</t>
  </si>
  <si>
    <t>航海技术、轮机工程、船舶与海洋工程、船舶电子电气工程、海事管理、导航与信息工程</t>
  </si>
  <si>
    <t>以航海技术、轮机工程专业报考的，要求通过无限航区三副（三管轮）及以上船员适任考试（成绩在有效期内）或持有有效的无限航区三副（三管轮）及以上船员适任证书或参加国家海事管理机构航海教育培训质量评估结果为优异的高校组织的无限航区二副（二管轮）对应的全部理论科目考试成绩均为合格；全国大学英语四级考试成绩达到425分及以上；基层一线岗位，服从深圳海事局内二次分配；考生报名前，请查看海事局官网www.msa.gov.cn人事信息专栏中有关本次公务员招考的具体说明。</t>
  </si>
  <si>
    <t>大亚湾海事局</t>
  </si>
  <si>
    <t>大亚湾海事局一级行政执法员</t>
  </si>
  <si>
    <t>轮机工程、船舶电子电气工程、油气储运工程</t>
  </si>
  <si>
    <t>限2024届高校毕业生报考；以轮机工程、船舶电子电气工程专业报考者要求取得轮机工程或船舶电子电气工程专业本科学历及与之对应的学位；全国大学英语六级考试成绩达到425分及以上；基层一线岗位，服从深圳海事局内二次分配；考生报名前，请查看海事局官网www.msa.gov.cn人事信息专栏中有关本次公务员招考的具体说明。</t>
  </si>
  <si>
    <t>水利部珠江水利委员会</t>
  </si>
  <si>
    <t>综合管理岗一级主任科员及以下</t>
  </si>
  <si>
    <t>从事综合政务、人事、党建、群团和精神文明建设等方面工作</t>
  </si>
  <si>
    <t>市（地）级及以下直属机构综合管理类</t>
  </si>
  <si>
    <t>马克思主义哲学（010101）、中国语言文学（0501）、新闻学（050301）、管理科学与工程（1201）、企业管理（120202）、行政管理（120401）</t>
  </si>
  <si>
    <t>1.2024届高校毕业生；
2.本科阶段所学专业需同时满足专业要求；
3.最低服务年限要求五年（含试用期）；
4.与报考职位所在单位工作人员有夫妻关系、直系血亲关系、三代以内旁系血亲关系以及近姻亲关系的人员不得报考同一机关。</t>
  </si>
  <si>
    <t>http://www.pearlwater.gov.cn/</t>
  </si>
  <si>
    <t>020-87117420</t>
  </si>
  <si>
    <t>020-87117770</t>
  </si>
  <si>
    <t>执纪执法岗一级主任科员及以下</t>
  </si>
  <si>
    <t>从事政策法规、水行政执法、水政监察、水事矛盾纠纷调处、纪检等方面工作</t>
  </si>
  <si>
    <t>法学（0301）</t>
  </si>
  <si>
    <t>智慧水利岗一级主任科员及以下</t>
  </si>
  <si>
    <t>从事水利信息化、智慧水利等方面工作</t>
  </si>
  <si>
    <t>水利工程（0815）、水利工程（085902）</t>
  </si>
  <si>
    <t>1.2024届高校毕业生；
2.本科阶段所学专业需同时满足专业要求；
3.取得全国计算机等级考试（简称NCRE）三级、四级证书之一或取得国家信息安全水平考试（简称NISP）二级、三级证书之一；
4.最低服务年限要求五年（含试用期）；
5.与报考职位所在单位工作人员有夫妻关系、直系血亲关系、三代以内旁系血亲关系以及近姻亲关系的人员不得报考同一机关。</t>
  </si>
  <si>
    <t>业务管理岗1一级主任科员及以下</t>
  </si>
  <si>
    <t>从事水利工程建设管理、水旱灾害防御、水土保持预防监督等方面工作</t>
  </si>
  <si>
    <t>水工结构工程（081503）、 水利水电工程（081504）、水利工程（085902）、水土保持与荒漠化防治（090707）</t>
  </si>
  <si>
    <t>1.2024届高校毕业生；
2.本科阶段所学专业需同时满足专业要求；
3.最低服务年限要求五年（含试用期）；
4.需常赴水利工程建设一线、防汛抗旱一线以及偏远地区、山区开展监督、检查工作，工作强度大，条件艰苦；
5.与报考职位所在单位工作人员有夫妻关系、直系血亲关系、三代以内旁系血亲关系以及近姻亲关系的人员不得报考同一机关。</t>
  </si>
  <si>
    <t>业务管理岗2一级主任科员及以下</t>
  </si>
  <si>
    <t>从事水利规划、水资源管理、水资源节约与保护等方面工作</t>
  </si>
  <si>
    <t>水文学及水资源（081501）、水力学及河流动力学（081502）、水利工程（085902）</t>
  </si>
  <si>
    <t>财务审计岗一级主任科员及以下</t>
  </si>
  <si>
    <t>从事财务管理、物资采购、固定资产、审计等方面工作</t>
  </si>
  <si>
    <t>应用经济学（0202）、会计学（120201）、审计（1257）</t>
  </si>
  <si>
    <t>金融监管</t>
  </si>
  <si>
    <t>中国人民银行广东省分行</t>
  </si>
  <si>
    <t>中国人民银行潮州市分行</t>
  </si>
  <si>
    <t>综合业务部门一级主任科员及以下</t>
  </si>
  <si>
    <t>主要从事货币政策、金融稳定、金融服务、外汇管理、综合管理等工作</t>
  </si>
  <si>
    <t>经济金融类（不含统计、国际商务、资产评估、经济与贸易类、国际贸易等专业）</t>
  </si>
  <si>
    <t>1.高等学历教育各阶段均需同时取得相应学历学位；2.职位要求专业条件为报考者最高学历对应专业；3.限应届高校毕业生报考。</t>
  </si>
  <si>
    <t>www.pbc.gov.cn</t>
  </si>
  <si>
    <t>020-81870853</t>
  </si>
  <si>
    <t>020-81920702</t>
  </si>
  <si>
    <t>主要从事会计财务、会计核算、综合管理等工作</t>
  </si>
  <si>
    <t>会计、财务管理、审计</t>
  </si>
  <si>
    <t>主要从事综合管理等工作</t>
  </si>
  <si>
    <t>大学本科：人力资源管理、公共事业管理、行政管理、劳动与社会保障；研究生：公共管理学（1204）</t>
  </si>
  <si>
    <t>中国人民银行东莞市分行</t>
  </si>
  <si>
    <t>主要从事金融科技建设和管理、综合管理等工作</t>
  </si>
  <si>
    <t>大学本科：电子信息类（0807）、计算机类（0809）；研究生：电子科学与技术（0809）、信息与通信工程（0810）、计算机科学与技术（0812）、软件工程（0835）、网络空间安全（0839）、电子信息（0854）</t>
  </si>
  <si>
    <t>1.高等学历教育各阶段均需同时取得相应学历学位；2.职位要求专业条件为报考者最高学历对应专业；3.非应届高校毕业生报考，应具有2年以上商业性金融机构、经济部门或相关专业工作经历。</t>
  </si>
  <si>
    <t>主要从事经济金融信息统计分析、综合管理等工作</t>
  </si>
  <si>
    <t>数学、统计</t>
  </si>
  <si>
    <t>中国人民银行佛山市分行</t>
  </si>
  <si>
    <t>主要从事相关金融法律法规事务、综合管理等工作</t>
  </si>
  <si>
    <t>大学本科：法学类（030101K）；研究生：法学（0301）、法律（0351）</t>
  </si>
  <si>
    <t>中国人民银行河源市分行</t>
  </si>
  <si>
    <t>中国人民银行惠州市分行</t>
  </si>
  <si>
    <t>公共管理学（1204）</t>
  </si>
  <si>
    <t>中国人民银行江门市分行</t>
  </si>
  <si>
    <t>1.高等学历教育各阶段均需同时取得相应学历学位；2.职位要求专业条件为报考者最高学历对应专业；3.服务期满、考核合格。</t>
  </si>
  <si>
    <t>中国人民银行揭阳市分行</t>
  </si>
  <si>
    <t>中国人民银行茂名市分行</t>
  </si>
  <si>
    <t>法学（0301）、法律（0351）</t>
  </si>
  <si>
    <t>中国人民银行梅州市分行</t>
  </si>
  <si>
    <t>中国人民银行清远市分行</t>
  </si>
  <si>
    <t>中国人民银行汕头市分行</t>
  </si>
  <si>
    <t>广东省汕头市</t>
  </si>
  <si>
    <t>主要从事文字材料撰写、综合管理等工作</t>
  </si>
  <si>
    <t>中国语言文学类、新闻传播学类</t>
  </si>
  <si>
    <t>中国人民银行汕尾市分行</t>
  </si>
  <si>
    <t>广东省汕尾市</t>
  </si>
  <si>
    <t>中国人民银行韶关市分行</t>
  </si>
  <si>
    <t>中国人民银行阳江市分行</t>
  </si>
  <si>
    <t>1.高等学历教育各阶段均需同时取得相应学历学位；2.职位要求专业条件为报考者最高学历对应专业；3.应具有2年以上商业性金融机构、经济部门或相关专业工作经历。</t>
  </si>
  <si>
    <t>中国人民银行云浮市分行</t>
  </si>
  <si>
    <t>中国人民银行湛江市分行</t>
  </si>
  <si>
    <t>主要从事货币发行、守库押运、综合管理等工作</t>
  </si>
  <si>
    <t>军校、警校及公安院校治安管理、安全防范等安全保卫相关专业</t>
  </si>
  <si>
    <t>中国人民银行肇庆市分行</t>
  </si>
  <si>
    <t>中国人民银行中山市分行</t>
  </si>
  <si>
    <t>中国人民银行珠海市分行</t>
  </si>
  <si>
    <t>中国人民银行深圳市分行</t>
  </si>
  <si>
    <t>国际金融、世界经济、西方经济学、金融学、货币银行学、计量经济学、数量经济学、金融工程、金融数学</t>
  </si>
  <si>
    <t>仅限博士研究生</t>
  </si>
  <si>
    <t>博士</t>
  </si>
  <si>
    <t>1.高等学历教育各阶段均需同时取得相应学历学位；2.职位要求专业条件为报考者最高学历对应专业；3.大学英语六级60分（100分制）或425分（710分制）及以上（雅思成绩在6.5分以上或托福成绩在90分以上符合），并在外语水平一栏注明已获得的英语等级证书及成绩；4.非应届高校毕业生报考，应具有2年以上商业性金融机构、经济部门或相关专业工作经历。</t>
  </si>
  <si>
    <t>0755-21870726</t>
  </si>
  <si>
    <t>1.高等学历教育各阶段均需同时取得相应学历学位；2.职位要求专业条件为报考者最高学历对应专业；3.大学英语六级60分（100分制）或425分（710分制）及以上（雅思成绩在6.5分以上或托福成绩在90分以上符合），并在外语水平一栏注明已获得的英语等级证书及成绩；4.应具有2年以上商业性金融机构、经济部门或相关专业工作经历。</t>
  </si>
  <si>
    <t>电子科学与技术（0809）、信息与通信工程（0810）、计算机科学与技术（0812）、软件工程（0835）、网络空间安全（0839）、电子信息（0854）</t>
  </si>
  <si>
    <t>大学本科为理工科专业，研究生为经济金融类专业（不含统计、国际商务、资产评估、经济与贸易类、国际贸易等专业）</t>
  </si>
  <si>
    <t>审计署驻广州特派员办事处</t>
  </si>
  <si>
    <t>审计业务处一级主任科员及以下</t>
  </si>
  <si>
    <t>从事国家审计工作</t>
  </si>
  <si>
    <t>会计学、财务管理、审计学、财政学、税收学、税务、金融学、统计学</t>
  </si>
  <si>
    <t>是</t>
  </si>
  <si>
    <t>限2024届高校毕业生；最高学历的主修专业符合本职位专业要求；获得与学历对应的学位；专业能力测试范围为审计人员履行职责必需的相关专业知识和技能，占综合总成绩10%；本单位提供宿舍或周转房。</t>
  </si>
  <si>
    <t>http://www.audit.gov.cn</t>
  </si>
  <si>
    <t>020-38990260</t>
  </si>
  <si>
    <t>020-38990450</t>
  </si>
  <si>
    <t>计算机科学与技术、计算机技术、计算机应用技术、软件工程、计算机软件与理论、数据科学与大数据技术、大数据管理与应用、大数据技术与工程、数据计算与应用</t>
  </si>
  <si>
    <t>工程管理、土木工程</t>
  </si>
  <si>
    <t>审计署驻深圳特派员办事处</t>
  </si>
  <si>
    <t>本科专业为计算机科学与技术、软件工程；硕士研究生专业为计算机科学与技术、计算机软件与理论、计算机应用技术、软件工程、金融、审计、会计</t>
  </si>
  <si>
    <t>2024届高校毕业生；硕士研究生学历考生本科专业须为计算机科学与技术、软件工程专业；能力测试范围为审计人员履行职责必需的相关专业知识和技能，占综合总成绩10%；本单位提供宿舍或周转房。</t>
  </si>
  <si>
    <t>0755-83940180</t>
  </si>
  <si>
    <t>0755-83947639</t>
  </si>
  <si>
    <t>广州海关</t>
  </si>
  <si>
    <t>广州白云机场海关</t>
  </si>
  <si>
    <t>监管二级主办及以下（一）</t>
  </si>
  <si>
    <t>从事海关口岸一线进出境货物、运输工具查验监管，以及智慧海关建设管理工作。</t>
  </si>
  <si>
    <t>本科：计算机科学与技术、软件工程、网络工程、物联网工程、智能科学与技术、空间信息与数字技术、电子与计算机工程、数据科学与大数据技术、网络空间安全；研究生：计算机科学与技术、软件工程、网络空间安全</t>
  </si>
  <si>
    <t>限2024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t>
  </si>
  <si>
    <t>http://guangzhou.customs.gov.cn</t>
  </si>
  <si>
    <t>020-81103636</t>
  </si>
  <si>
    <t>020-81101441</t>
  </si>
  <si>
    <t>监管二级主办及以下（二）</t>
  </si>
  <si>
    <t>本科：电子信息工程、电子科学与技术、通信工程、微电子科学与工程 、光电信息科学与工程 、信息工程、电子信息科学与技术、人工智能；研究生：电子科学与技术、信息与通信工程、电子信息</t>
  </si>
  <si>
    <t>法律二级主办及以下（一）</t>
  </si>
  <si>
    <t>从事海关行政处罚案件办理、法规研究等法律事务工作。</t>
  </si>
  <si>
    <t>本科：法学（030101K）、知识产权；研究生：法学（0301）、知识产权、法律</t>
  </si>
  <si>
    <t>限2024届高校毕业生；本科生大学英语四级考试425分及以上，研究生大学英语六级考试425分及以上；现场一线岗位；需24小时倒班；取得法律职业资格证书（A类）；本职位所指专业为具体专业名称；考生必须具备与填报学历及专业相应的学位；服从关区二次调配；限男性。</t>
  </si>
  <si>
    <t>法律二级主办及以下（二）</t>
  </si>
  <si>
    <t>限2024届高校毕业生；本科生大学英语四级考试425分及以上，研究生大学英语六级考试425分及以上；现场一线岗位；需24小时倒班；取得法律职业资格证书（A类）；本职位所指专业为具体专业名称；考生必须具备与填报学历及专业相应的学位；服从关区二次调配；限女性。</t>
  </si>
  <si>
    <t>动物检疫二级主办及以下（一）</t>
  </si>
  <si>
    <t>从事海关口岸一线动物检疫工作。</t>
  </si>
  <si>
    <t>本科：动物医学类、水产养殖学、水生动物医学；研究生：兽医学、水产、兽医</t>
  </si>
  <si>
    <t>限2024届高校毕业生；本科生大学英语四级考试425分及以上，研究生大学英语六级考试425分及以上；现场一线岗位；需24小时倒班；身体条件须符合《公务员录用体检特殊标准（试行）》；本职位所指类为专业类，本职位所指专业为具体专业名称；考生必须具备与填报学历及专业相应的学位；服从关区二次调配；限男性。</t>
  </si>
  <si>
    <t>动物检疫二级主办及以下（二）</t>
  </si>
  <si>
    <t>限2024届高校毕业生；本科生大学英语四级考试425分及以上，研究生大学英语六级考试425分及以上；现场一线岗位；需24小时倒班；身体条件须符合《公务员录用体检特殊标准（试行）》；本职位所指类为专业类，本职位所指专业为具体专业名称；考生必须具备与填报学历及专业相应的学位；服从关区二次调配；限女性。</t>
  </si>
  <si>
    <t>植物检疫二级主办及以下（一）</t>
  </si>
  <si>
    <t>从事海关口岸一线植物检疫工作。</t>
  </si>
  <si>
    <t>本科：农学（090101）、植物保护；研究生：植物保护、资源利用与植物保护</t>
  </si>
  <si>
    <t>限2024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限男性。</t>
  </si>
  <si>
    <t>植物检疫二级主办及以下（二）</t>
  </si>
  <si>
    <t>限2024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限女性。</t>
  </si>
  <si>
    <t>财务管理一级行政执法员</t>
  </si>
  <si>
    <t>从事海关财务管理工作。</t>
  </si>
  <si>
    <t>会计学、财务管理、审计学、财政学、金融学</t>
  </si>
  <si>
    <t>大学生村官、“三支一扶”计划、大学生志愿服务西部计划</t>
  </si>
  <si>
    <t>本职位定向招录服务基层项目人员，服务期满、考核合格；大学英语四级考试425分及以上；现场一线岗位；需24小时倒班；本职位所指专业为具体专业名称；考生必须具备与填报学历及专业相应的学位；服从关区二次调配。</t>
  </si>
  <si>
    <t>行邮监管一级行政执法员</t>
  </si>
  <si>
    <t>从事进出境旅客、行邮物品通关监管工作。</t>
  </si>
  <si>
    <t>医学影像学</t>
  </si>
  <si>
    <t>限应届高校毕业生；大学英语四级考试425分及以上；现场一线岗位；需24小时倒班；身体条件须符合《公务员录用体检特殊标准（试行）》；本职位所指专业为具体专业名称；考生必须具备与填报学历及专业相应的学位；服从关区二次调配。</t>
  </si>
  <si>
    <t>新闻宣传一级行政执法员</t>
  </si>
  <si>
    <t>从事海关新闻宣传工作。</t>
  </si>
  <si>
    <t>汉语言文学、汉语言、应用语言学、新闻学、传播学、网络与新媒体</t>
  </si>
  <si>
    <t>监管一级行政执法员（一）</t>
  </si>
  <si>
    <t>电子信息类、食品科学与工程类</t>
  </si>
  <si>
    <t>本职位定向招录服务基层项目人员，服务期满、考核合格；大学英语四级考试425分及以上；现场一线岗位；需24小时倒班；身体条件须符合《公务员录用体检特殊标准（试行）》；本职位所指类为专业类；考生必须具备与填报学历及专业相应的学位；服从关区二次调配。</t>
  </si>
  <si>
    <t>监管一级行政执法员（二）</t>
  </si>
  <si>
    <t>机械类、自动化类、生物医学工程</t>
  </si>
  <si>
    <t>本职位定向招录服务基层项目人员，服务期满、考核合格；大学英语四级考试425分及以上；现场一线岗位；需24小时倒班；身体条件须符合《公务员录用体检特殊标准（试行）》；本职位所指类为专业类，本职位所指专业为具体专业名称；考生必须具备与填报学历及专业相应的学位；服从关区二次调配。</t>
  </si>
  <si>
    <t>佛山海关</t>
  </si>
  <si>
    <t>本科：植物保护、园艺、植物科学与技术；研究生：植物保护、资源利用与植物保护</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</si>
  <si>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限男性。</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</si>
  <si>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限女性。</t>
  </si>
  <si>
    <t>本科：动物医学类、动物科学、水生动物医学；研究生：兽医学、兽医</t>
  </si>
  <si>
    <t>限2024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限男性。</t>
  </si>
  <si>
    <t>限2024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限女性。</t>
  </si>
  <si>
    <t>本科：机械工程、机械设计制造及其自动化、机械电子工程；研究生：机械工程</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</si>
  <si>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t>
  </si>
  <si>
    <t>限2024届高校毕业生；大学英语四级考试425分及以上；现场一线岗位；本职位所指专业为具体专业名称；考生必须具备与填报学历及专业相应的学位；服从关区二次调配。</t>
  </si>
  <si>
    <t>本科：统计学、应用统计学、数学与应用数学、信息与计算科学、数理基础科学、数据计算及应用；研究生：统计学、数学</t>
  </si>
  <si>
    <t>监管二级主办及以下（三）</t>
  </si>
  <si>
    <t>从事海关口岸一线进出境货物、运输工具查验监管，扫描图像智能分析和技术应用管理，以及智慧海关建设管理工作。</t>
  </si>
  <si>
    <t>本科：计算机科学与技术、软件工程、人工智能、智能科学与技术、空间信息与数字技术、物联网工程；研究生：计算机科学与技术</t>
  </si>
  <si>
    <t>监管一级行政执法员</t>
  </si>
  <si>
    <t>数学类、统计学类、数据科学与大数据技术</t>
  </si>
  <si>
    <t>本职位定向招录服务基层项目人员，服务期满、考核合格；大学英语四级考试425分及以上；现场一线岗位；身体条件须符合《公务员录用体检特殊标准（试行）》；本职位所指类为专业类，本职位所指专业为具体专业名称；考生必须具备与填报学历及专业相应的学位；服从关区二次调配。</t>
  </si>
  <si>
    <t>党建政工一级行政执法员</t>
  </si>
  <si>
    <t>从事海关办公综合、党建等工作。</t>
  </si>
  <si>
    <t>马克思主义理论类、中国语言文学类、新闻传播学类</t>
  </si>
  <si>
    <t>本职位定向招录服务基层项目人员，服务期满、考核合格；大学英语四级考试425分及以上；现场一线岗位；本职位所指类为专业类；考生必须具备与填报学历及专业相应的学位；服从关区二次调配。</t>
  </si>
  <si>
    <t>海关总署税收征管局（广州）</t>
  </si>
  <si>
    <t>关税管理二级主管及以下（一）</t>
  </si>
  <si>
    <t>从事海关税收风险防控、数据分析，以及智慧海关建设管理工作。</t>
  </si>
  <si>
    <t>本科：统计学、数学与应用数学、信息与计算科学、数据科学与大数据技术；研究生：统计学、计算数学、应用数学</t>
  </si>
  <si>
    <t>本科生大学英语四级考试425分及以上，研究生大学英语六级考试425分及以上；本职位所指专业为具体专业名称；考生必须具备与填报学历及专业相应的学位；服从关区二次调配；专业能力测试安排，详见海关总署网站（www.customs.gov.cn）。</t>
  </si>
  <si>
    <t>关税管理二级主管及以下（二）</t>
  </si>
  <si>
    <t>从事海关税收风险防控、关税技术支持及相关制度规则研究拟订工作。</t>
  </si>
  <si>
    <t>本科：法学（030101K）、国际经贸规则、国际法；研究生：国际法学</t>
  </si>
  <si>
    <t>广州车站海关</t>
  </si>
  <si>
    <t>县（区）级及以下</t>
  </si>
  <si>
    <t>机械工程、机械设计制造及其自动化、机械电子工程、自动化</t>
  </si>
  <si>
    <t>限2024届高校毕业生；大学英语四级考试425分及以上；现场一线岗位；身体条件须符合《公务员录用体检特殊标准（试行）》；本职位所指专业为具体专业名称；考生必须具备与填报学历及专业相应的学位；服从关区二次调配。</t>
  </si>
  <si>
    <t>计算机科学与技术、软件工程、网络工程、智能科学与技术、数据科学与大数据技术、网络空间安全、电子信息工程、电子科学与技术、通信工程、信息工程、电子信息科学与技术、人工智能</t>
  </si>
  <si>
    <t>广州邮局海关</t>
  </si>
  <si>
    <t>动植物检疫一级行政执法员（一）</t>
  </si>
  <si>
    <t>从事海关口岸一线动植物检疫工作。</t>
  </si>
  <si>
    <t>动物医学类、动物科学、植物保护、种子科学与工程、林学、园林</t>
  </si>
  <si>
    <t>限2024届高校毕业生；大学英语四级考试425分及以上；现场一线岗位；身体条件须符合《公务员录用体检特殊标准（试行）》；本职位所指类为专业类，本职位所指专业为具体专业名称；考生必须具备与填报学历及专业相应的学位；服从关区二次调配；限男性。</t>
  </si>
  <si>
    <t>动植物检疫一级行政执法员（二）</t>
  </si>
  <si>
    <t>限2024届高校毕业生；大学英语四级考试425分及以上；现场一线岗位；身体条件须符合《公务员录用体检特殊标准（试行）》；本职位所指类为专业类，本职位所指专业为具体专业名称；考生必须具备与填报学历及专业相应的学位；服从关区二次调配；限女性。</t>
  </si>
  <si>
    <t>法律一级行政执法员</t>
  </si>
  <si>
    <t>法学（030101K）、知识产权</t>
  </si>
  <si>
    <t>限应届高校毕业生；大学英语四级考试425分及以上；现场一线岗位；取得法律职业资格证书（A类）；本职位所指专业为具体专业名称；考生必须具备与填报学历及专业相应的学位；服从关区二次调配。</t>
  </si>
  <si>
    <t>广州会展中心海关</t>
  </si>
  <si>
    <t>卫生检疫一级行政执法员</t>
  </si>
  <si>
    <t>从事海关口岸一线卫生检疫工作。</t>
  </si>
  <si>
    <t>临床医学、预防医学</t>
  </si>
  <si>
    <t>天河海关</t>
  </si>
  <si>
    <t>法律四级主办及以下</t>
  </si>
  <si>
    <t>限2024届高校毕业生；本科生大学英语四级考试425分及以上，研究生大学英语六级考试425分及以上；现场一线岗位；取得法律职业资格证书（A类）；本职位所指专业为具体专业名称；考生必须具备与填报学历及专业相应的学位；服从关区二次调配。</t>
  </si>
  <si>
    <t>财务管理四级主办及以下</t>
  </si>
  <si>
    <t>本科：会计学、财务管理、审计学；研究生：会计学、会计</t>
  </si>
  <si>
    <t>限2024届高校毕业生；本科生大学英语四级考试425分及以上，研究生大学英语六级考试425分及以上；现场一线岗位；本职位所指专业为具体专业名称；考生必须具备与填报学历及专业相应的学位；服从关区二次调配。</t>
  </si>
  <si>
    <t>监管四级主办及以下</t>
  </si>
  <si>
    <t>越秀海关</t>
  </si>
  <si>
    <t>植物检疫一级行政执法员</t>
  </si>
  <si>
    <t>农学（090101）、园艺、植物保护、植物科学与技术、种子科学与工程、林学、园林</t>
  </si>
  <si>
    <t>本职位定向招录服务基层项目人员，服务期满、考核合格；大学英语四级考试425分及以上；现场一线岗位；身体条件须符合《公务员录用体检特殊标准（试行）》；本职位所指专业为具体专业名称；考生必须具备与填报学历及专业相应的学位；服从关区二次调配。</t>
  </si>
  <si>
    <t>海珠海关</t>
  </si>
  <si>
    <t>植物保护、烟草、植物科学与技术</t>
  </si>
  <si>
    <t>荔湾海关</t>
  </si>
  <si>
    <t>动物检疫一级行政执法员</t>
  </si>
  <si>
    <t>水产类</t>
  </si>
  <si>
    <t>限2024届高校毕业生；大学英语四级考试425分及以上；现场一线岗位；身体条件须符合《公务员录用体检特殊标准（试行）》；本职位所指类为专业类；考生必须具备与填报学历及专业相应的学位；服从关区二次调配。</t>
  </si>
  <si>
    <t>番禺海关</t>
  </si>
  <si>
    <t>植物检疫四级主办及以下</t>
  </si>
  <si>
    <t>本科：植物保护；研究生：植物保护、资源利用与植物保护</t>
  </si>
  <si>
    <t>南沙海关</t>
  </si>
  <si>
    <t>法律一级行政执法员（一）</t>
  </si>
  <si>
    <t>限应届高校毕业生；大学英语四级考试425分及以上；现场一线岗位；取得法律职业资格证书（A类）；本职位所指专业为具体专业名称；考生必须具备与填报学历及专业相应的学位；服从关区二次调配；限男性。</t>
  </si>
  <si>
    <t>法律一级行政执法员（二）</t>
  </si>
  <si>
    <t>限应届高校毕业生；大学英语四级考试425分及以上；现场一线岗位；取得法律职业资格证书（A类）；本职位所指专业为具体专业名称；考生必须具备与填报学历及专业相应的学位；服从关区二次调配；限女性。</t>
  </si>
  <si>
    <t>植物检疫一级行政执法员（一）</t>
  </si>
  <si>
    <t>农学（090101）、植物保护、植物科学与技术、林学、草业科学</t>
  </si>
  <si>
    <t>限2024届高校毕业生；大学英语四级考试425分及以上；现场一线岗位；身体条件须符合《公务员录用体检特殊标准（试行）》；本职位所指专业为具体专业名称；考生必须具备与填报学历及专业相应的学位；服从关区二次调配；限男性。</t>
  </si>
  <si>
    <t>植物检疫一级行政执法员（二）</t>
  </si>
  <si>
    <t>限2024届高校毕业生；大学英语四级考试425分及以上；现场一线岗位；身体条件须符合《公务员录用体检特殊标准（试行）》；本职位所指专业为具体专业名称；考生必须具备与填报学历及专业相应的学位；服从关区二次调配；限女性。</t>
  </si>
  <si>
    <t>动物检疫一级行政执法员（一）</t>
  </si>
  <si>
    <t>动物医学类、动物科学</t>
  </si>
  <si>
    <t>动物检疫一级行政执法员（二）</t>
  </si>
  <si>
    <t>从事海关财务管理、采购管理等工作。</t>
  </si>
  <si>
    <t>采购管理、供应链管理</t>
  </si>
  <si>
    <t>从事海关口岸一线进出境货物、运输工具查验监管工作。</t>
  </si>
  <si>
    <t>化工与制药类、矿业类</t>
  </si>
  <si>
    <t>本职位定向招录服务基层项目人员，服务期满、考核合格；大学英语四级考试425分及以上；现场一线岗位；身体条件须符合《公务员录用体检特殊标准（试行）》；本职位所指类为专业类；考生必须具备与填报学历及专业相应的学位；服从关区二次调配。</t>
  </si>
  <si>
    <t>食品监管一级行政执法员</t>
  </si>
  <si>
    <t>从事海关口岸一线食品监管工作。</t>
  </si>
  <si>
    <t>食品科学与工程、食品质量与安全、食品安全与检测</t>
  </si>
  <si>
    <t>税收征管一级行政执法员</t>
  </si>
  <si>
    <t>从事海关税收征管工作。</t>
  </si>
  <si>
    <t>财政学、税收学、经济学（020101）</t>
  </si>
  <si>
    <t>本职位定向招录服务基层项目人员，服务期满、考核合格；大学英语四级考试425分及以上；现场一线岗位；本职位所指专业为具体专业名称；考生必须具备与填报学历及专业相应的学位；服从关区二次调配。</t>
  </si>
  <si>
    <t>花都海关</t>
  </si>
  <si>
    <t>动物检疫四级主办及以下</t>
  </si>
  <si>
    <t>本科：动物医学类、动物科学；研究生：兽医学、畜牧学、兽医</t>
  </si>
  <si>
    <t>限2024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t>
  </si>
  <si>
    <t>肇庆海关</t>
  </si>
  <si>
    <t>动植物检疫四级主办及以下（一）</t>
  </si>
  <si>
    <t>本科：植物保护、植物科学与技术、园艺、动物医学类、动物科学；研究生：植物保护、资源利用与植物保护、兽医学、畜牧学、兽医</t>
  </si>
  <si>
    <t>动植物检疫四级主办及以下（二）</t>
  </si>
  <si>
    <t>食品监管四级主办及以下</t>
  </si>
  <si>
    <t>本科：食品科学与工程、食品质量与安全、食品安全与检测、化学、应用化学；研究生：食品科学与工程、生物与医药、化学</t>
  </si>
  <si>
    <t>监管四级主办及以下（一）</t>
  </si>
  <si>
    <t>监管四级主办及以下（二）</t>
  </si>
  <si>
    <t>本科：通信工程、光电信息科学与工程、信息工程、人工智能、计算机科学与技术、网络工程；研究生：信息与通信工程、计算机科学与技术</t>
  </si>
  <si>
    <t>限应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t>
  </si>
  <si>
    <t>韶关海关</t>
  </si>
  <si>
    <t>汉语言文学、汉语言、应用语言学、马克思主义理论类</t>
  </si>
  <si>
    <t>限2024届高校毕业生；大学英语四级考试425分及以上；现场一线岗位；本职位所指类为专业类，本职位所指专业为具体专业名称；考生必须具备与填报学历及专业相应的学位；服从关区二次调配。</t>
  </si>
  <si>
    <t>植物保护、植物科学与技术、林学、园林、草业科学</t>
  </si>
  <si>
    <t>限应届高校毕业生；大学英语四级考试425分及以上；现场一线岗位；身体条件须符合《公务员录用体检特殊标准（试行）》；本职位所指专业为具体专业名称；考生必须具备与填报学历及专业相应的学位；服从关区二次调配。</t>
  </si>
  <si>
    <t>限应届高校毕业生；大学英语四级考试425分及以上；现场一线岗位；本职位所指专业为具体专业名称；考生必须具备与填报学历及专业相应的学位；服从关区二次调配。</t>
  </si>
  <si>
    <t>清远海关</t>
  </si>
  <si>
    <t>大铲海关</t>
  </si>
  <si>
    <t>办公综合一级行政执法员</t>
  </si>
  <si>
    <t>从事海关办公综合工作。</t>
  </si>
  <si>
    <t>汉语言文学、汉语言、应用语言学、历史学、文物与博物馆学</t>
  </si>
  <si>
    <t>数学与应用数学、信息与计算科学、数理基础科学、数据计算及应用</t>
  </si>
  <si>
    <t>航海技术、船舶与海洋工程</t>
  </si>
  <si>
    <t>云浮海关</t>
  </si>
  <si>
    <t>罗定海关</t>
  </si>
  <si>
    <t>广东省云浮市罗定市</t>
  </si>
  <si>
    <t>统计学、应用统计学、数据科学与大数据技术</t>
  </si>
  <si>
    <t>动物生产类、动物医学类</t>
  </si>
  <si>
    <t>限应届高校毕业生；大学英语四级考试425分及以上；现场一线岗位；身体条件须符合《公务员录用体检特殊标准（试行）》；本职位所指类为专业类；考生必须具备与填报学历及专业相应的学位；服从关区二次调配；限男性。</t>
  </si>
  <si>
    <t>限应届高校毕业生；大学英语四级考试425分及以上；现场一线岗位；身体条件须符合《公务员录用体检特殊标准（试行）》；本职位所指类为专业类；考生必须具备与填报学历及专业相应的学位；服从关区二次调配；限女性。</t>
  </si>
  <si>
    <t>食品科学与工程、食品质量与安全、食品安全与检测、生物科学、生物技术、生物工程</t>
  </si>
  <si>
    <t>广州海关风险防控分局</t>
  </si>
  <si>
    <t>风险分析二级主管及以下</t>
  </si>
  <si>
    <t>从事海关风险防控，以及智慧海关建设管理工作。</t>
  </si>
  <si>
    <t>本科：统计学、数学与应用数学、信息与计算科学；研究生：统计学、计算数学、应用数学</t>
  </si>
  <si>
    <t>隶属海关</t>
  </si>
  <si>
    <t>海关业务二级主办及以下（一）</t>
  </si>
  <si>
    <t>从事海关口岸一线监管工作。</t>
  </si>
  <si>
    <t>海关管理</t>
  </si>
  <si>
    <t>广东省</t>
  </si>
  <si>
    <t>限应届高校毕业生；本科生大学英语四级考试425分及以上，研究生大学英语六级考试425分及以上；现场一线岗位；本职位所指专业为具体专业名称；考生必须具备与填报学历及专业相应的学位；服从关区二次调配。</t>
  </si>
  <si>
    <t>海关业务二级主办及以下（二）</t>
  </si>
  <si>
    <t>行邮监管二级主办及以下</t>
  </si>
  <si>
    <t>非通用语职位（其他）</t>
  </si>
  <si>
    <t>本科：法语；研究生：法语语言文学</t>
  </si>
  <si>
    <t>深圳海关</t>
  </si>
  <si>
    <t>从事进出境运输工具、货物和物品的监管，及智慧海关建设工作。</t>
  </si>
  <si>
    <t>机械类、仪器类、材料类、电子信息类、自动化类</t>
  </si>
  <si>
    <t>1.本职位定向招录服务基层项目人员，服务期满、考核合格；2.大学英语四级考试425分及以上；3.身体条件须符合《公务员录用体检特殊标准（试行）》；4.现场一线岗位，须节假日值班及24小时倒班工作，室外作业，条件艰苦，须服从关区二次调配；5.考生必须具备与填报学历及专业相应的学位。</t>
  </si>
  <si>
    <t>http://shenzhen.customs.gov.cn</t>
  </si>
  <si>
    <t>0755-84398653</t>
  </si>
  <si>
    <t>0755-84398385</t>
  </si>
  <si>
    <t>监管一级行政执法员（三）</t>
  </si>
  <si>
    <t>从事进出境运输工具、货物和物品的监管工作，进出境卫生检疫、进出境动植物及其产品检验检疫，以及进出口商品法定检验等工作。</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</si>
  <si>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t>
  </si>
  <si>
    <t>海关业务二级主办及以下（三）</t>
  </si>
  <si>
    <t>卫生检疫一级行政执法员（一）</t>
  </si>
  <si>
    <t>从事进出境卫生检疫等工作。</t>
  </si>
  <si>
    <t>基础医学类、临床医学类、口腔医学类、公共卫生与预防医学类、中医学类、中西医结合类、药学类、中药学类、医学技术类、护理学类</t>
  </si>
  <si>
    <t>1.限2024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限男性。</t>
  </si>
  <si>
    <t>卫生检疫一级行政执法员（二）</t>
  </si>
  <si>
    <t>1.限2024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限女性。</t>
  </si>
  <si>
    <t>动物检疫四级主办及以下（一）</t>
  </si>
  <si>
    <t>从事进出境动物及其产品检验检疫等工作。</t>
  </si>
  <si>
    <t>动物生产类、动物医学类、水产类</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</si>
  <si>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男性。</t>
  </si>
  <si>
    <t>动物检疫四级主办及以下（二）</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</si>
  <si>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女性。</t>
  </si>
  <si>
    <t>动物检疫四级主办及以下（三）</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</si>
  <si>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t>
  </si>
  <si>
    <t>植物检疫四级主办及以下（一）</t>
  </si>
  <si>
    <t>从事进出境植物及其产品检验检疫等工作。</t>
  </si>
  <si>
    <t>植物生产类、林学类、草学类</t>
  </si>
  <si>
    <t>1.限2024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男性。</t>
  </si>
  <si>
    <t>植物检疫四级主办及以下（二）</t>
  </si>
  <si>
    <t>1.限2024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女性。</t>
  </si>
  <si>
    <t>植物检疫四级主办及以下（三）</t>
  </si>
  <si>
    <t>植物检疫四级主办及以下（四）</t>
  </si>
  <si>
    <t>1.本职位定向招录港澳居民中的中国公民；2.限2024届高校毕业生；3.身体条件须符合《公务员录用体检特殊标准（试行）》；4.现场一线岗位，须节假日值班及24小时倒班工作，室外作业，条件艰苦，须服从关区二次调配；5.考生必须具备与填报学历及专业相应的学位。</t>
  </si>
  <si>
    <t>食品监管一级行政执法员（一）</t>
  </si>
  <si>
    <t>从事进出境食品检验监管等工作。</t>
  </si>
  <si>
    <t>食品科学与工程类</t>
  </si>
  <si>
    <t>食品监管一级行政执法员（二）</t>
  </si>
  <si>
    <t>商品检验一级行政执法员</t>
  </si>
  <si>
    <t>从事进出境化工产品检验监管等工作。</t>
  </si>
  <si>
    <t>1.限2024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t>
  </si>
  <si>
    <t>稽查、财务四级主办及以下（一）</t>
  </si>
  <si>
    <t>从事稽查、财务、审计等工作。</t>
  </si>
  <si>
    <t>1.限应届高校毕业生；2.本科生大学英语四级考试425分及以上，研究生大学英语六级考试425分及以上；3.现场一线岗位，须节假日值班及24小时倒班工作，条件艰苦，须服从关区二次调配；4.考生必须具备与填报学历及专业相应的学位；5.限男性。</t>
  </si>
  <si>
    <t>稽查、财务四级主办及以下（二）</t>
  </si>
  <si>
    <t>1.限应届高校毕业生；2.本科生大学英语四级考试425分及以上，研究生大学英语六级考试425分及以上；3.现场一线岗位，须节假日值班及24小时倒班工作，条件艰苦，须服从关区二次调配；4.考生必须具备与填报学历及专业相应的学位；5.限女性。</t>
  </si>
  <si>
    <t>稽查、财务四级主办及以下（三）</t>
  </si>
  <si>
    <t>1.限应届高校毕业生；2.本科生大学英语四级考试425分及以上，研究生大学英语六级考试425分及以上；3.现场一线岗位，须节假日值班及24小时倒班工作，条件艰苦，须服从关区二次调配；4.考生必须具备与填报学历及专业相应的学位；5.本职位定向安排至惠州海关、惠州港海关或惠东海关工作。</t>
  </si>
  <si>
    <t>法规管理四级主办及以下（一）</t>
  </si>
  <si>
    <t>从事法规管理、知识产权海关保护等工作。</t>
  </si>
  <si>
    <t>法学、知识产权</t>
  </si>
  <si>
    <t>法规管理四级主办及以下（二）</t>
  </si>
  <si>
    <t>法规管理四级主办及以下（三）</t>
  </si>
  <si>
    <t>监管一级行政执法员（四）</t>
  </si>
  <si>
    <t>计算机科学与技术、信息管理与信息系统、软件工程、信息与计算科学、信息安全、网络工程、电子与计算机工程、网络空间安全</t>
  </si>
  <si>
    <t>监管一级行政执法员（五）</t>
  </si>
  <si>
    <t>数学类、大数据管理与应用、数据科学与大数据技术、物联网工程、智能科学与技术</t>
  </si>
  <si>
    <t>监管一级行政执法员（六）</t>
  </si>
  <si>
    <t>通信工程、电子信息工程、人工智能、信息工程、智能装备与系统</t>
  </si>
  <si>
    <t>监管一级行政执法员（七）</t>
  </si>
  <si>
    <t>从事进出境运输工具、货物和物品的监管工作。</t>
  </si>
  <si>
    <t>机械类、仪器类、材料类</t>
  </si>
  <si>
    <t>监管一级行政执法员（八）</t>
  </si>
  <si>
    <t>监管一级行政执法员（九）</t>
  </si>
  <si>
    <t>监管一级行政执法员（十）</t>
  </si>
  <si>
    <t>监管一级行政执法员（十一）</t>
  </si>
  <si>
    <t>人工智能、智能科学与技术、智能无人系统技术、软件工程、电子科学与技术、计算机科学与技术、空间信息与数字技术、物联网工程、数学与应用数学、数据计算及应用</t>
  </si>
  <si>
    <t>监管一级行政执法员（十二）</t>
  </si>
  <si>
    <t>档案学</t>
  </si>
  <si>
    <t>轻化工程、包装工程、印刷工程、香料香精技术与工程、化妆品技术与工程、核工程与核技术、自动化、土木工程、化工安全工程</t>
  </si>
  <si>
    <t>马克思主义理论类、中国语言文学类、新闻传播学类、心理学类、哲学、逻辑学、新媒体艺术</t>
  </si>
  <si>
    <t>监管四级主办及以下（三）</t>
  </si>
  <si>
    <t>国际商务、经济统计学、国际经济与贸易、国际经贸规则、国际经济发展合作、统计学、应用统计学、财政学类</t>
  </si>
  <si>
    <t>风险防控二级主管及以下</t>
  </si>
  <si>
    <t>从事海关风险防控及智慧海关建设工作。</t>
  </si>
  <si>
    <t>计算机科学与技术</t>
  </si>
  <si>
    <t>1.本科生大学英语四级考试425分及以上，研究生大学英语六级考试425分及以上；2.须服从关区二次调配；3.考生必须具备与填报学历及专业相应的学位。4.专业能力测试安排，详见海关总署网站（www.customs.gov.cn）。</t>
  </si>
  <si>
    <t>植物检疫二级主管及以下</t>
  </si>
  <si>
    <t>从事海关植物检疫相关工作。</t>
  </si>
  <si>
    <t>农学、植物保护</t>
  </si>
  <si>
    <t>1.本科生大学英语四级考试425分及以上，研究生大学英语六级考试425分及以上；2.身体条件须符合《公务员录用体检特殊标准（试行）》；3.须服从关区二次调配；4.考生必须具备与填报学历及专业相应的学位。5.专业能力测试安排，详见海关总署网站（www.customs.gov.cn）。</t>
  </si>
  <si>
    <t>监管一级行政执法员（十三）</t>
  </si>
  <si>
    <t>俄语、日语、德语、法语、西班牙语、阿拉伯语</t>
  </si>
  <si>
    <t>1.限2024届高校毕业生；2.身体条件须符合《公务员录用体检特殊标准（试行）》；3.现场一线岗位，须节假日值班及24小时倒班工作，室外作业，条件艰苦，须服从关区二次调配；4.考生必须具备与填报学历及专业相应的学位。</t>
  </si>
  <si>
    <t>拱北海关</t>
  </si>
  <si>
    <t>中山海关</t>
  </si>
  <si>
    <t>行政执法四级主办及以下（一）</t>
  </si>
  <si>
    <t>从事海关口岸一线监管、法制管理工作。</t>
  </si>
  <si>
    <t>本科：法学类（0301）；研究生：法学、法律</t>
  </si>
  <si>
    <t>限应届高校毕业生；本科生大学英语四级考试425分及以上，研究生大学英语六级考试425分及以上；取得法律职业资格证书（A类）；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</si>
  <si>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http://gongbei.customs.gov.cn/</t>
  </si>
  <si>
    <t>0756-8161791</t>
  </si>
  <si>
    <t>0756-8161519</t>
  </si>
  <si>
    <t>高栏海关</t>
  </si>
  <si>
    <t>行政执法一级行政执法员（一）</t>
  </si>
  <si>
    <t>从事海关口岸一线进出境货物查验和监管工作，以及智慧海关建设管理工作。</t>
  </si>
  <si>
    <t>矿业类（0815）、机械类（0802）、电气类（0806）、核工程类（0822）</t>
  </si>
  <si>
    <t>限2024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t>
  </si>
  <si>
    <t>九洲海关</t>
  </si>
  <si>
    <t>从事进出境货物、运输工具查验监管，以及扫描图像智能分析、技术应用和智慧海关建设管理工作。</t>
  </si>
  <si>
    <t>本科：专业见备注；研究生：电子科学与技术、计算机科学与技术、电子信息、智能科学与技术</t>
  </si>
  <si>
    <t>本科专业：数学与应用数学专业（070101）、数据计算及应用专业（070104T）、电子科学与技术专业（080702）、人工智能专业（080717T）、智能装备与系统专业（080806T）、计算机科学与技术专业（080901）、软件工程专业（080902）、物联网工程专业（080905）、智能科学与技术专业（080907T）、空间信息与数字技术专业（080908T）、智能无人系统技术专业（082108T）。
限应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</si>
  <si>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香洲海关</t>
  </si>
  <si>
    <t>统计四级主办及以下</t>
  </si>
  <si>
    <t>从事海关统计和进出境运输工具、货物和物品的监管等工作，以及智慧海关建设管理工作。</t>
  </si>
  <si>
    <t>本科：统计学类（0712）、经济统计学专业（020102）；研究生：应用经济学、统计学、应用统计</t>
  </si>
  <si>
    <t>限应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</si>
  <si>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横琴海关</t>
  </si>
  <si>
    <t>行政执法四级主办及以下（二）</t>
  </si>
  <si>
    <t>限2024届高校毕业生；本科生大学英语四级考试425分及以上，研究生大学英语六级考试425分及以上；取得法律职业资格证书（A类）；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</si>
  <si>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计算机技术一级行政执法员（一）</t>
  </si>
  <si>
    <t>从事进出境货物、运输工具查验监管，以及计算机硬件软件方面工作和智慧海关建设管理工作。</t>
  </si>
  <si>
    <t>电子信息类（0807）、自动化类（0808）、计算机类（0809）、信息与计算科学专业（070102）、大数据管理与应用专业（120108T）</t>
  </si>
  <si>
    <t>行政执法一级行政执法员（七）</t>
  </si>
  <si>
    <t>从事海关口岸一线财务管理、稽核查、审计及进出境运输工具、货物和物品的监管等工作。</t>
  </si>
  <si>
    <t>财政学类（0202）、金融学类（0203）、会计学专业（120203K）、财务管理专业（120204）、审计学专业（120207）</t>
  </si>
  <si>
    <t>限2024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限男性。</t>
  </si>
  <si>
    <t>行政执法一级行政执法员（八）</t>
  </si>
  <si>
    <t>限2024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限女性。</t>
  </si>
  <si>
    <t>海关业务二级主办及以下</t>
  </si>
  <si>
    <t>海关管理专业（120406TK）</t>
  </si>
  <si>
    <t>从事海关办公综合、新闻宣传工作。</t>
  </si>
  <si>
    <t>新闻传播学类（0503）</t>
  </si>
  <si>
    <t>限2024届高校毕业生；本科生大学英语四级考试425分及以上；职位要求本科专业参照《普通高等学校本科专业目录》；考生必须具备与填报学历及专业相应的学位；服从关区二次调配。</t>
  </si>
  <si>
    <t>行政执法一级行政执法员（四）</t>
  </si>
  <si>
    <t>经济与贸易类（0204）、电子商务类（1208）</t>
  </si>
  <si>
    <t>大学生村官、农村义务教育阶段学校教师特设岗位计划、“三支一扶”计划、大学生志愿服务西部计划</t>
  </si>
  <si>
    <t>本职位定向招录服务基层项目人员，服务期满、考核合格；本科生大学英语四级考试425分及以上；现场一线岗位；身体条件须符合《公务员录用体检特殊标准（试行）》；职位要求本科专业参照《普通高等学校本科专业目录》；考生必须具备与填报学历及专业相应的学位；服从关区二次调配。</t>
  </si>
  <si>
    <t>行政执法一级行政执法员（三）</t>
  </si>
  <si>
    <t>从事海关口岸一线卫生检疫相关工作。</t>
  </si>
  <si>
    <t>临床医学类（1002）、公共卫生与预防医学类（1004）</t>
  </si>
  <si>
    <t>行政执法一级行政执法员（五）</t>
  </si>
  <si>
    <t>从事海关口岸一线动植物检疫监管工作。</t>
  </si>
  <si>
    <t>动物医学类（0904）、水产类（0906）、植物生产类（0901）、林学类（0905）、食品科学与工程类（0827）、生物科学类（0710）</t>
  </si>
  <si>
    <t>限应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限男性。</t>
  </si>
  <si>
    <t>行政执法一级行政执法员（六）</t>
  </si>
  <si>
    <t>限应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限女性。</t>
  </si>
  <si>
    <t>行政执法四级主办及以下（三）</t>
  </si>
  <si>
    <t>从事海关口岸一线进出境货物查验及监管工作。</t>
  </si>
  <si>
    <t>本科：化学类（0703）、化工与制药类（0813）、药学类（1007）、材料类（0804）；研究生：化学工程与技术、材料科学与工程</t>
  </si>
  <si>
    <t>本职位定向招录服务基层项目人员，服务期满、考核合格；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</si>
  <si>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行政执法一级行政执法员（二）</t>
  </si>
  <si>
    <t>化学类（0703）、化工与制药类（0813）、药学类（1007）、材料类（0804）</t>
  </si>
  <si>
    <t>计算机技术一级行政执法员（二）</t>
  </si>
  <si>
    <t>中山港海关</t>
  </si>
  <si>
    <t>行政执法四级主办及以下（四）</t>
  </si>
  <si>
    <t>本科：动物医学类（0904）、水产类（0906）、植物生产类（0901）、林学类（0905）、食品科学与工程类（0827）、生物科学类（0710）；研究生：畜牧学、兽医学、水产、兽医、植物保护、林学、林业</t>
  </si>
  <si>
    <t>科技管理专业技术员</t>
  </si>
  <si>
    <t>从事海关国门安全信息技术以及智慧海关建设管理工作。</t>
  </si>
  <si>
    <t>本科生大学英语四级考试425分及以上；职位要求本科专业参照《普通高等学校本科专业目录》；考生必须具备与填报学历及专业相应的学位；服从关区二次调配。专业能力测试安排，详见海关总署网站（www.customs.gov.cn）。</t>
  </si>
  <si>
    <t>汕头海关</t>
  </si>
  <si>
    <t>政策研究四级主办</t>
  </si>
  <si>
    <t>从事海关政策研究等相关工作。</t>
  </si>
  <si>
    <t>政治学类、理论经济学类、马克思主义理论类</t>
  </si>
  <si>
    <t>限2024届高校毕业生；大学英语六级考试425分及以上；考生必须具备与填报学历及专业相应的学位；汕头海关关区范围为汕头市、潮州市、揭阳市、梅州市、汕尾市，服从关区二次调配。</t>
  </si>
  <si>
    <t>http://shantou.customs.gov.cn/</t>
  </si>
  <si>
    <t>0754-88198616</t>
  </si>
  <si>
    <t>0754-88198618</t>
  </si>
  <si>
    <t>统计应用四级主办</t>
  </si>
  <si>
    <t>从事海关业务统计、智慧海关建设等相关工作。</t>
  </si>
  <si>
    <t>数量经济学、国际贸易学、统计学、概率论与数理统计、应用数学、基础数学、计算数学</t>
  </si>
  <si>
    <t>限应届高校毕业生；大学英语六级考试425分及以上；考生必须具备与填报学历及专业相应的学位；汕头海关关区范围为汕头市、潮州市、揭阳市、梅州市、汕尾市，服从关区二次调配。</t>
  </si>
  <si>
    <t>会计应用一级行政执法员（一）</t>
  </si>
  <si>
    <t>从事会计核算、财务管理等相关工作。</t>
  </si>
  <si>
    <t>财务管理、会计学、审计学</t>
  </si>
  <si>
    <t>限应届高校毕业生；大学英语四级考试425分及以上；考生必须具备与填报学历及专业相应的学位；汕头海关关区范围为汕头市、潮州市、揭阳市、梅州市、汕尾市，服从关区二次调配。限男性。</t>
  </si>
  <si>
    <t>会计应用一级行政执法员（二）</t>
  </si>
  <si>
    <t>限应届高校毕业生；大学英语四级考试425分及以上；考生必须具备与填报学历及专业相应的学位；汕头海关关区范围为汕头市、潮州市、揭阳市、梅州市、汕尾市，服从关区二次调配。限女性。</t>
  </si>
  <si>
    <t>法律事务一级行政执法员（一）</t>
  </si>
  <si>
    <t>从事海关法律事务等相关工作。</t>
  </si>
  <si>
    <t>法学、知识产权、信用风险管理与法律防控</t>
  </si>
  <si>
    <t>限2024届高校毕业生；大学英语四级考试425分及以上；考生必须具备与填报学历及专业相应的学位；汕头海关关区范围为汕头市、潮州市、揭阳市、梅州市、汕尾市，服从关区二次调配。限男性。</t>
  </si>
  <si>
    <t>法律事务一级行政执法员（二）</t>
  </si>
  <si>
    <t>限2024届高校毕业生；大学英语四级考试425分及以上；考生必须具备与填报学历及专业相应的学位；汕头海关关区范围为汕头市、潮州市、揭阳市、梅州市、汕尾市，服从关区二次调配。限女性。</t>
  </si>
  <si>
    <t>文字综合一级行政执法员</t>
  </si>
  <si>
    <t>从事文字编辑、信息宣传等相关工作。</t>
  </si>
  <si>
    <t>马克思主义理论、汉语言文学、应用语言学</t>
  </si>
  <si>
    <t>限2024届高校毕业生；大学英语四级考试425分及以上；考生必须具备与填报学历及专业相应的学位；汕头海关关区范围为汕头市、潮州市、揭阳市、梅州市、汕尾市，服从关区二次调配。</t>
  </si>
  <si>
    <t>新媒体宣传一级行政执法员</t>
  </si>
  <si>
    <t>从事新闻宣传等相关工作。</t>
  </si>
  <si>
    <t>新闻学、传播学、网络与新媒体、国际新闻与传播、影视技术、影视摄影与制作</t>
  </si>
  <si>
    <t>贸易分析一级行政执法员</t>
  </si>
  <si>
    <t>从事大数据、贸易形势分析、智慧海关建设等相关工作。</t>
  </si>
  <si>
    <t>数据科学与大数据技术、大数据管理与应用、信息与计算科学、国际经济与贸易、经济学</t>
  </si>
  <si>
    <t>限应届高校毕业生；大学英语四级考试425分及以上；考生必须具备与填报学历及专业相应的学位；汕头海关关区范围为汕头市、潮州市、揭阳市、梅州市、汕尾市，服从关区二次调配。</t>
  </si>
  <si>
    <t>智能审图一级行政执法员</t>
  </si>
  <si>
    <t>从事扫描图像智能分析和技术应用管理、智慧海关建设等相关工作。</t>
  </si>
  <si>
    <t>信息管理与信息系统、软件工程、人工智能</t>
  </si>
  <si>
    <t>实验检测一级行政执法员</t>
  </si>
  <si>
    <t>从事实验检测、实验室仪器设备管理等相关工作。</t>
  </si>
  <si>
    <t>化学、应用化学、化学生物学、分子科学与工程、精密仪器</t>
  </si>
  <si>
    <t>货物监管一级行政执法员</t>
  </si>
  <si>
    <t>从事海关口岸一线进出境货物查验及监管等相关工作。</t>
  </si>
  <si>
    <t>车辆工程、智能车辆工程、新能源汽车工程、机械工程</t>
  </si>
  <si>
    <t>限应届高校毕业生；大学英语四级考试425分及以上；现场一线岗位，须户外作业；身体条件须符合《公务员录用体检特殊标准（试行）》；考生必须具备与填报学历及专业相应的学位；汕头海关关区范围为汕头市、潮州市、揭阳市、梅州市、汕尾市，服从关区二次调配。</t>
  </si>
  <si>
    <t>化工监管一级行政执法员</t>
  </si>
  <si>
    <t>从事海关口岸一线进出境货物、运输工具查验及监管等相关工作。</t>
  </si>
  <si>
    <t>材料化学、核工程与核技术、辐射防护与核安全、工程物理、核化工与核燃料工程、石油工程、化工安全工程、能源化学工程</t>
  </si>
  <si>
    <t>从事海关口岸一线商品检验及查验监管等相关工作。</t>
  </si>
  <si>
    <t>食品安全与检测、食品质量与安全、食品科学与工程、食品卫生与营养学、化妆品科学与技术</t>
  </si>
  <si>
    <t>限2024届高校毕业生；大学英语四级考试425分及以上；现场一线岗位，须户外作业；身体条件须符合《公务员录用体检特殊标准（试行）》；考生必须具备与填报学历及专业相应的学位；汕头海关关区范围为汕头市、潮州市、揭阳市、梅州市、汕尾市，服从关区二次调配。</t>
  </si>
  <si>
    <t>从事海关口岸一线动物检疫监管等相关工作。</t>
  </si>
  <si>
    <t>动物医学、基础兽医学、预防兽医学、临床兽医学</t>
  </si>
  <si>
    <t>限2024届高校毕业生；本科生大学英语四级考试425分及以上，研究生大学英语六级考试425分及以上；现场一线岗位，须户外作业；身体条件须符合《公务员录用体检特殊标准（试行）》；考生必须具备与填报学历及专业相应的学位；汕头海关关区范围为汕头市、潮州市、揭阳市、梅州市、汕尾市，服从关区二次调配。</t>
  </si>
  <si>
    <t>从事海关口岸一线植物检疫监管等相关工作。</t>
  </si>
  <si>
    <t>农学、植物保护、植物科学与技术、农业昆虫与害虫防治、植物病理学</t>
  </si>
  <si>
    <t>限2024届高校毕业生；本科生大学英语四级考试425分及以上，研究生大学英语六级考试425分及以上；现场一线岗位，须户外作业；身体条件须符合《公务员录用体检特殊标准（试行）》；考生必须具备与填报学历及专业相应的学位；汕头海关关区范围为汕头市、潮州市、揭阳市、梅州市、汕尾市，服从关区二次调配。限男性。</t>
  </si>
  <si>
    <t>限2024届高校毕业生；本科生大学英语四级考试425分及以上，研究生大学英语六级考试425分及以上；现场一线岗位，须户外作业；身体条件须符合《公务员录用体检特殊标准（试行）》；考生必须具备与填报学历及专业相应的学位；汕头海关关区范围为汕头市、潮州市、揭阳市、梅州市、汕尾市，服从关区二次调配。限女性。</t>
  </si>
  <si>
    <t>卫生检疫四级主办及以下（一）</t>
  </si>
  <si>
    <t>从事海关口岸一线进出境运输工具卫生检疫监管等相关工作。</t>
  </si>
  <si>
    <t>预防医学、卫生监督、卫生检验与检疫、流行病与卫生统计学</t>
  </si>
  <si>
    <t>限2024届高校毕业生；本科生大学英语四级考试425分及以上，研究生大学英语六级考试425分及以上；现场一线岗位，须到锚地进行进出境船舶登临作业；身体条件须符合《公务员录用体检特殊标准（试行）》；考生必须具备与填报学历及专业相应的学位；汕头海关关区范围为汕头市、潮州市、揭阳市、梅州市、汕尾市，服从关区二次调配。限男性。</t>
  </si>
  <si>
    <t>卫生检疫四级主办及以下（二）</t>
  </si>
  <si>
    <t>限2024届高校毕业生；本科生大学英语四级考试425分及以上，研究生大学英语六级考试425分及以上；现场一线岗位，须到锚地进行进出境船舶登临作业；身体条件须符合《公务员录用体检特殊标准（试行）》；考生必须具备与填报学历及专业相应的学位；汕头海关关区范围为汕头市、潮州市、揭阳市、梅州市、汕尾市，服从关区二次调配。限女性。</t>
  </si>
  <si>
    <t>从事海关业务等相关工作。</t>
  </si>
  <si>
    <t>限应届高校毕业生；本科生大学英语四级考试425分及以上，研究生大学英语六级考试425分及以上；现场一线岗位，须24小时倒班；考生必须具备与填报学历及专业相应的学位；汕头海关关区范围为汕头市、潮州市、揭阳市、梅州市、汕尾市，服从关区二次调配。</t>
  </si>
  <si>
    <t>行政综合一级行政执法员</t>
  </si>
  <si>
    <t>从事海关行政综合事务等相关工作。</t>
  </si>
  <si>
    <t>马克思主义理论、财务管理、会计学、法学</t>
  </si>
  <si>
    <t>“三支一扶”计划、在军队服役5年（含）以上的高校毕业生退役士兵</t>
  </si>
  <si>
    <t>本职位定向招录服务基层项目人员，服务期满、考核合格；大学英语四级考试425分及以上；考生必须具备与填报学历及专业相应的学位；汕头海关关区范围为汕头市、潮州市、揭阳市、梅州市、汕尾市，服从关区二次调配。</t>
  </si>
  <si>
    <t>综合业务一级行政执法员</t>
  </si>
  <si>
    <t>从事海关综合业务等相关工作。</t>
  </si>
  <si>
    <t>化学类、机械类、电气类、食品科学与工程类、植物生产类、动物生产类、水产类</t>
  </si>
  <si>
    <t>本职位定向招录服务基层项目人员，服务期满、考核合格；大学英语四级考试425分及以上；现场一线岗位；考生必须具备与填报学历及专业相应的学位；汕头海关关区范围为汕头市、潮州市、揭阳市、梅州市、汕尾市，服从关区二次调配。</t>
  </si>
  <si>
    <t>口岸旅检一级行政执法员</t>
  </si>
  <si>
    <t>从事海关口岸一线进出境行李物品和运输工具监管等相关工作。</t>
  </si>
  <si>
    <t>日语、马来语、泰语</t>
  </si>
  <si>
    <t>限应届高校毕业生；大学英语四级考试425分及以上；现场一线岗位，须24小时倒班；身体条件须符合《公务员录用体检特殊标准（试行）》；考生必须具备与填报学历及专业相应的学位；汕头海关关区范围为汕头市、潮州市、揭阳市、梅州市、汕尾市，服从关区二次调配。</t>
  </si>
  <si>
    <t>黄埔海关</t>
  </si>
  <si>
    <t>穗东海关</t>
  </si>
  <si>
    <t>综合四级主办及以下（一）</t>
  </si>
  <si>
    <t>从事海关综合管理工作。</t>
  </si>
  <si>
    <t>本科：思想政治教育、国民经济管理、经济统计学、国际经济与贸易、行政管理、工商管理、工程管理、应用心理学、教育学；硕士研究生：工商管理类，政治学理论、马克思主义哲学、政治经济学、行政管理、工程管理、应用心理学</t>
  </si>
  <si>
    <t>本职位定向招录服务基层项目人员，服务期满、考核合格；本科生大学英语四级考试425分及以上，研究生大学英语六级考试425分及以上，报名时请写明大学英语级别和具体分数；考生必须具备与填报学历及专业相应的学位；需24小时倒班；服从关区二次调配；现场一线岗位。</t>
  </si>
  <si>
    <t>huangpu.customs.gov.cn</t>
  </si>
  <si>
    <t>020-82130709</t>
  </si>
  <si>
    <t>020-82131067</t>
  </si>
  <si>
    <t>020-82132711</t>
  </si>
  <si>
    <t>法务管理四级主办（一）</t>
  </si>
  <si>
    <t>从事海关法务工作。</t>
  </si>
  <si>
    <t>法律类，宪法学与行政法学、刑法学、民商法学、诉讼法学、经济法学、国际法学</t>
  </si>
  <si>
    <t>限2024届高校毕业生；大学英语六级考试425分及以上，报名时请写明大学英语级别和具体分数；考生必须具备与填报学历及专业相应的学位；服从关区二次调配；现场一线岗位；限男性。</t>
  </si>
  <si>
    <t>法务管理四级主办（二）</t>
  </si>
  <si>
    <t>限2024届高校毕业生；大学英语六级考试425分及以上，报名时请写明大学英语级别和具体分数；考生必须具备与填报学历及专业相应的学位；服从关区二次调配；现场一线岗位；限女性。</t>
  </si>
  <si>
    <t>行政管理四级主办</t>
  </si>
  <si>
    <t>中国语言文学类、外国语言文学类、新闻传播学类，图书馆学、档案学、行政管理、马克思主义哲学、思想政治教育</t>
  </si>
  <si>
    <t>限2024届高校毕业生；大学英语六级考试425分及以上，报名时请写明大学英语级别和具体分数；考生必须具备与填报学历及专业相应的学位；服从关区二次调配；现场一线岗位。</t>
  </si>
  <si>
    <t>增城海关</t>
  </si>
  <si>
    <t>综合四级主办及以下（二）</t>
  </si>
  <si>
    <t>从事海关综合管理以及智慧海关建设工作。</t>
  </si>
  <si>
    <t>本科：应用物理学、生物制药、电机电器智能化、矿物资源工程、机械电子工程、自动化、化学；硕士研究生：化学类，机械电子工程</t>
  </si>
  <si>
    <t>财务四级主办及以下（一）</t>
  </si>
  <si>
    <t>从事海关财务工作。</t>
  </si>
  <si>
    <t>本科：会计学、审计学、财务管理、资产评估；硕士研究生：会计类、审计类，会计学</t>
  </si>
  <si>
    <t>限2024届高校毕业生；本科生大学英语四级考试425分及以上，研究生大学英语六级考试425分及以上，报名时请写明大学英语级别和具体分数；考生必须具备与填报学历及专业相应的学位；服从关区二次调配；现场一线岗位；限男性。</t>
  </si>
  <si>
    <t>财务四级主办及以下（二）</t>
  </si>
  <si>
    <t>限2024届高校毕业生；本科生大学英语四级考试425分及以上，研究生大学英语六级考试425分及以上，报名时请写明大学英语级别和具体分数；考生必须具备与填报学历及专业相应的学位；服从关区二次调配；现场一线岗位；限女性。</t>
  </si>
  <si>
    <t>新沙海关</t>
  </si>
  <si>
    <t>从事海关卫生检疫相关工作。</t>
  </si>
  <si>
    <t>本科：公共卫生与预防医学类，临床医学、基础医学、生物医学科学、卫生检验与检疫；硕士研究生：临床医学类、基础医学类、公共卫生与预防医学类</t>
  </si>
  <si>
    <t>限应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男性。</t>
  </si>
  <si>
    <t>限应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女性。</t>
  </si>
  <si>
    <t>商品检验四级主办及以下</t>
  </si>
  <si>
    <t>从事海关口岸一线进出境货物查验监管以及智慧海关建设工作。</t>
  </si>
  <si>
    <t>本科：油气储运工程、车辆工程、机械工程、机械设计制造及其自动化、材料化学、材料科学与工程、化学工程与工艺、电气工程及其自动化、化学生物学、精细化工；硕士研究生：机械工程类、材料科学与工程类，机械工程、油气储运工程、车辆工程</t>
  </si>
  <si>
    <t>限2024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t>
  </si>
  <si>
    <t>萝岗海关</t>
  </si>
  <si>
    <t>从事海关口岸一线动物检疫监管工作。</t>
  </si>
  <si>
    <t>本科：动植物检疫、生物科学、动物科学、动物医学、动物药学、实验动物学、中兽医学、兽医公共卫生、水产养殖学、水生动物医学、海洋渔业科学与技术、水族科学与技术；硕士研究生：兽医类，动物学、畜牧、基础兽医学</t>
  </si>
  <si>
    <t>限2024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男性。</t>
  </si>
  <si>
    <t>限2024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女性。</t>
  </si>
  <si>
    <t>黄埔新港海关</t>
  </si>
  <si>
    <t>从事海关口岸一线植物检疫监管工作。</t>
  </si>
  <si>
    <t>本科：应用生物科学、动植物检疫、植物保护、林学、农学、植物科学与技术、森林保护；硕士研究生：植物保护类，森林保护学、植物病理学、农业昆虫与害虫防治</t>
  </si>
  <si>
    <t>食品查验四级主办及以下（一）</t>
  </si>
  <si>
    <t>本科：食品科学与工程、食品质量与安全、食品安全与检测；硕士研究生：食品科学与工程类</t>
  </si>
  <si>
    <t>食品查验四级主办及以下（二）</t>
  </si>
  <si>
    <t>东江口海关</t>
  </si>
  <si>
    <t>数据分析四级主办及以下</t>
  </si>
  <si>
    <t>从事海关数据处理分析以及智慧海关建设工作。</t>
  </si>
  <si>
    <t>本科：数据科学与大数据技术、数学与应用数学、信息与计算科学、大数据管理与应用、数据计算及应用；硕士研究生：数学类，大数据技术与工程</t>
  </si>
  <si>
    <t>限应届高校毕业生；本科生大学英语四级考试425分及以上，研究生大学英语六级考试425分及以上，报名时请写明大学英语级别和具体分数；考生必须具备与填报学历及专业相应的学位；需24小时倒班；服从关区二次调配；现场一线岗位。</t>
  </si>
  <si>
    <t>智能审图四级主办及以下</t>
  </si>
  <si>
    <t>从事进出境货物、运输工具查验监管、扫描图像智能分析、技术应用管理以及智慧海关建设工作。</t>
  </si>
  <si>
    <t>本科：人工智能、核物理、核工程与核技术、智能科学与技术、智能无人系统技术、软件工程、电子科学与技术、计算机科学与技术、空间信息与数字技术、物联网工程；硕士研究生：电子科学与技术类、软件工程类，人工智能、软件工程</t>
  </si>
  <si>
    <t>限应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t>
  </si>
  <si>
    <t>黄埔老港海关</t>
  </si>
  <si>
    <t>科技一级行政执法员</t>
  </si>
  <si>
    <t>从事海关国门安全信息技术以及智慧海关建设工作。</t>
  </si>
  <si>
    <t>区块链工程、虚拟现实技术、物联网工程、信息安全、网络工程、电子信息工程、空间信息与数字技术</t>
  </si>
  <si>
    <t>限2024届高校毕业生；大学英语四级考试425分及以上，报名时请写明大学英语级别和具体分数；考生必须具备与填报学历及专业相应的学位；需24小时倒班；服从关区二次调配；现场一线岗位。</t>
  </si>
  <si>
    <t>科技四级主办</t>
  </si>
  <si>
    <t>计算机科学与技术类、电子科学与技术类、软件工程类，软件工程</t>
  </si>
  <si>
    <t>限2024届高校毕业生；大学英语六级考试425分及以上，报名时请写明大学英语级别和具体分数；考生必须具备与填报学历及专业相应的学位；需24小时倒班；服从关区二次调配；现场一线岗位。</t>
  </si>
  <si>
    <t>数据统计四级主办及以下</t>
  </si>
  <si>
    <t>从事海关监管数据统计工作。</t>
  </si>
  <si>
    <t>本科：经济学类、统计学类；硕士研究生：应用经济学类</t>
  </si>
  <si>
    <t>海关总署风险防控局（黄埔）</t>
  </si>
  <si>
    <t>风险防控专业技术员</t>
  </si>
  <si>
    <t>从事海关风险防控以及智慧海关建设工作。</t>
  </si>
  <si>
    <t>数学类，计算机科学与技术、数据科学与大数据技术、统计学</t>
  </si>
  <si>
    <t>大学英语四级考试425分及以上，报名时请写明大学英语级别和具体分数；考生必须具备与填报学历及专业相应的学位；需24小时倒班；服从关区二次调配；专业能力测试安排，详见海关总署网站（www.customs.gov.cn）。</t>
  </si>
  <si>
    <t>风险防控四级主管</t>
  </si>
  <si>
    <t>统计学类、数学类，大数据技术与工程</t>
  </si>
  <si>
    <t>大学英语六级考试425分及以上，报名时请写明大学英语级别和具体分数；考生必须具备与填报学历及专业相应的学位；需24小时倒班；服从关区二次调配；专业能力测试安排，详见海关总署网站（www.customs.gov.cn）。</t>
  </si>
  <si>
    <t>江门海关</t>
  </si>
  <si>
    <t>风险防控四级主管及以下</t>
  </si>
  <si>
    <t>从事海关风险防控、大数据分析以及智慧海关建设管理工作。</t>
  </si>
  <si>
    <t>人工智能、智能科学与技术、智能无人系统技术、软件工程、电子科学与技术、计算机科学与技术、空间信息与数字技术、物联网工程、数字信息处理技术、数学与控制科学、数学与应用数学、数据计算及应用</t>
  </si>
  <si>
    <t>http://jiangmen.customs.gov.cn/</t>
  </si>
  <si>
    <t>07503263253</t>
  </si>
  <si>
    <t>07503263243</t>
  </si>
  <si>
    <t>07503263397</t>
  </si>
  <si>
    <t>外海海关</t>
  </si>
  <si>
    <t>稽查四级主办及以下</t>
  </si>
  <si>
    <t>从事海关稽查工作。</t>
  </si>
  <si>
    <t>本科：财务管理、会计学、审计学； 研究生：会计学、审计</t>
  </si>
  <si>
    <t>档案管理四级主办及以下</t>
  </si>
  <si>
    <t>从事海关档案管理工作。</t>
  </si>
  <si>
    <t>本科：档案学； 研究生：档案学、图书情报、图书情报与档案管理</t>
  </si>
  <si>
    <t>人事管理四级主办及以下</t>
  </si>
  <si>
    <t>从事海关人事管理工作。</t>
  </si>
  <si>
    <t>本科：劳动与社会保障； 研究生：社会保障</t>
  </si>
  <si>
    <t>高沙海关</t>
  </si>
  <si>
    <t>计算机技术四级主办及以下</t>
  </si>
  <si>
    <t>本科：计算机科学与技术、软件工程、网络工程、网络空间安全； 研究生： 计算机科学与技术、计算机系统结构、计算机应用技术、软件工程、网络空间安全</t>
  </si>
  <si>
    <t>海关统计四级主办及以下</t>
  </si>
  <si>
    <t>从事海关统计分析以及智慧海关建设管理工作。</t>
  </si>
  <si>
    <t>本科：数学与应用数学、统计学、应用统计学、经济统计学、数据计算及应用； 研究生：数学、基础数学、计算数学、概率论与数理统计、应用数学、统计学、应用统计</t>
  </si>
  <si>
    <t>新会海关</t>
  </si>
  <si>
    <t>从事海关植物检疫监管工作。</t>
  </si>
  <si>
    <t>本科：植物保护、森林保护、植物科学与技术、动植物检疫（植检方向）； 研究生：植物保护、资源利用与植物保护、森林保护学、植物病理学</t>
  </si>
  <si>
    <t>从事海关口岸卫生检疫监管工作。</t>
  </si>
  <si>
    <t>本科：临床医学、预防医学、中西医临床医学、卫生检验与检疫； 研究生：临床医学、公共卫生与预防医学、中西医结合、中西医结合临床</t>
  </si>
  <si>
    <t>鹤山海关</t>
  </si>
  <si>
    <t>法律四级主办及以下（一）</t>
  </si>
  <si>
    <t>从事海关法律事务工作。</t>
  </si>
  <si>
    <t>本科：法学、知识产权； 研究生：法学、法律（法学）、宪法学与行政法学、诉讼法学</t>
  </si>
  <si>
    <t>限2024届高校毕业生；本科生大学英语四级考试425分及以上，研究生大学英语六级考试425分及以上；现场一线岗位；本职位所指专业为具体专业名称；考生必须具备与填报学历及专业相应的学位；服从关区二次调配。限男性。</t>
  </si>
  <si>
    <t>法律四级主办及以下（二）</t>
  </si>
  <si>
    <t>限2024届高校毕业生；本科生大学英语四级考试425分及以上，研究生大学英语六级考试425分及以上；现场一线岗位；本职位所指专业为具体专业名称；考生必须具备与填报学历及专业相应的学位；服从关区二次调配。限女性。</t>
  </si>
  <si>
    <t>食品监管四级主办及以下（一）</t>
  </si>
  <si>
    <t>从事海关食品检验监管工作。</t>
  </si>
  <si>
    <t>本科：食品科学与工程、食品质量与安全、食品安全与检测； 研究生：食品科学与工程、食品科学、食品工程</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</si>
  <si>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限男性。</t>
  </si>
  <si>
    <t>食品监管四级主办及以下（二）</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</si>
  <si>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限女性。</t>
  </si>
  <si>
    <t>开平海关</t>
  </si>
  <si>
    <t>海关货物查验四级主办及以下</t>
  </si>
  <si>
    <t>从事海关货物查验、现场查验以及智慧海关建设管理工作。</t>
  </si>
  <si>
    <t>理学门类、工学门类、农学门类、医学门类</t>
  </si>
  <si>
    <t>本职位定向招录服务基层项目人员，限大学生村官报考，服务期满、考核合格；本科生大学英语四级考试425分及以上，研究生大学英语六级考试425分及以上；现场一线岗位；身体条件须符合《公务员录用体检特殊标准（试行）》；考生必须具备与填报学历及专业相应的学位；服从关区二次调配。</t>
  </si>
  <si>
    <t>台山海关</t>
  </si>
  <si>
    <t>从事海关动物检疫监管工作。</t>
  </si>
  <si>
    <t>本科：动物医学、动物科学、水产养殖学、水生动物医学、动植物检疫（动检方向） 研究生：兽医、基础兽医学、预防兽医学、临床兽医学、水产养殖</t>
  </si>
  <si>
    <t>商品检验监管四级主办及以下</t>
  </si>
  <si>
    <t>从事海关机电、纺织品等检验监管以及智慧海关建设管理工作。</t>
  </si>
  <si>
    <t>本科：机械工程、纺织工程、电气工程及其自动化、轻化工程、包装工程 研究生：机械、机械工程、纺织工程、纺织科学与工程、电气工程、电子信息、轻化工程、控制工程、控制科学与工程</t>
  </si>
  <si>
    <t>恩平海关</t>
  </si>
  <si>
    <t>阳江海关</t>
  </si>
  <si>
    <t>新闻宣传四级主办及以下</t>
  </si>
  <si>
    <t>本科：新闻学 研究生：新闻学、新闻与传播</t>
  </si>
  <si>
    <t>税收征管四级主办及以下</t>
  </si>
  <si>
    <t>本科：税收学、国际税收、财政学 研究生：财政学、税务</t>
  </si>
  <si>
    <t>化矿检验监管四级主办及以下</t>
  </si>
  <si>
    <t>从事海关化工、化矿产品检验监管工作。</t>
  </si>
  <si>
    <t>本科：化学、应用化学、化学工程与工艺、化工安全工程、高分子材料与工程 研究生：化学、应用化学</t>
  </si>
  <si>
    <t>湛江海关</t>
  </si>
  <si>
    <t>湛江机场海关</t>
  </si>
  <si>
    <t>现场查验一级行政执法员</t>
  </si>
  <si>
    <t>从事进出境货物、运输工具查验监管、扫描图像智能分析和技术应用管理、智慧海关建设工作。</t>
  </si>
  <si>
    <t>人工智能、智能科学与技术、数据计算及应用</t>
  </si>
  <si>
    <t>限2024届高校毕业生；大学英语四级考试425分及以上；需24小时倒班；身体条件须符合《公务员录用体检特殊标准（试行）》；本职位所指专业为具体专业名称；考生必须具备与填报学历及专业相应的学位；服从关区二次调配。</t>
  </si>
  <si>
    <t>http://zhanjiang.customs.gov.cn</t>
  </si>
  <si>
    <t>0759-3251900</t>
  </si>
  <si>
    <t>0759-3251901</t>
  </si>
  <si>
    <t>霞山海关</t>
  </si>
  <si>
    <t>海关卫生检疫一级行政执法员</t>
  </si>
  <si>
    <t>从事海关登轮检疫工作。</t>
  </si>
  <si>
    <t>临床医学、预防医学、卫生检验与检疫</t>
  </si>
  <si>
    <t>限2024届高校毕业生；大学英语四级考试425分及以上；现场一线岗位；需24小时倒班；身体条件须符合《公务员录用体检特殊标准（试行）》；本职位所指专业为具体专业名称；考生必须具备与填报学历及专业相应的学位；服从关区二次调配。</t>
  </si>
  <si>
    <t>从事海关公文写作、新闻宣传工作。</t>
  </si>
  <si>
    <t>汉语言文学、新闻学、传播学、网络与新媒体</t>
  </si>
  <si>
    <t>限应届高校毕业生；大学英语四级考试425分及以上；本职位所指专业为具体专业名称；考生必须具备与填报学历及专业相应的学位；现场一线岗位；服从关区二次调配。</t>
  </si>
  <si>
    <t>东海岛海关</t>
  </si>
  <si>
    <t>化工、化矿产品检验监管一级行政执法员</t>
  </si>
  <si>
    <t>从事海关化工、化矿产品安全监管工作。</t>
  </si>
  <si>
    <t>应急技术与管理、化工安全工程、矿物加工工程、应用化学、石油工程</t>
  </si>
  <si>
    <t>霞海海关</t>
  </si>
  <si>
    <t>本科：动物医学、水生动物医学、水产养殖学、动植物检疫（动检方向）  研究生：基础兽医学、预防兽医学、临床兽医学、水产养殖</t>
  </si>
  <si>
    <t>限2024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t>
  </si>
  <si>
    <t>本科：植物保护、农学、动植物检疫（植检方向）  研究生：植物病理学、农业昆虫与害虫防治</t>
  </si>
  <si>
    <t>食品检验监管四级主办及以下</t>
  </si>
  <si>
    <t>本科：食品科学与工程、食品质量与安全  研究生：食品科学、水产品加工及贮藏工程</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</si>
  <si>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t>
  </si>
  <si>
    <t>茂名海关</t>
  </si>
  <si>
    <t>科技管理四级主办及以下</t>
  </si>
  <si>
    <t>从事海关安全信息技术以及智慧海关建设工作。</t>
  </si>
  <si>
    <t>本科：信息安全、计算机科学与技术、软件工程、网络工程、光电信息科学与工程、大数据管理与应用     研究生：计算机系统结构、计算机应用技术</t>
  </si>
  <si>
    <t>限2024届高校毕业生；本科生大学英语四级考试425分及以上,研究生大学英语六级考试425分及以上；本职位所指专业为具体专业名称；考生必须具备与填报学历及专业相应的学位；现场一线岗位；服从关区二次调配。</t>
  </si>
  <si>
    <t>从事海关综合业务工作。</t>
  </si>
  <si>
    <t>哲学、法学、会计学、审计学</t>
  </si>
  <si>
    <t>本职位定向招录服务基层项目人员，限大学生村官报考，服务期满、考核合格；大学英语四级考试425分及以上；考生必须具备与填报学历及专业相应的学位；现场一线岗位；服从关区二次调配。</t>
  </si>
  <si>
    <t>限应届高校毕业生；本科生大学英语四级考试425分及以上,研究生大学英语六级考试425分及以上；本职位所指专业为具体专业名称；考生必须具备与填报学历及专业相应的学位；现场一线岗位；服从关区二次调配。</t>
  </si>
  <si>
    <t>廉江海关</t>
  </si>
  <si>
    <t>法律管理四级主办及以下</t>
  </si>
  <si>
    <t>从事海关法律工作。</t>
  </si>
  <si>
    <t>本科：法学、国际经贸规则、知识产权  研究生：宪法学与行政法学、民商法学、诉讼法学</t>
  </si>
  <si>
    <t>限应届高校毕业生；本科生大学英语四级考试425分及以上,研究生大学英语六级考试425分及以上；取得法律职业资格证书（A类）；本职位所指专业为具体专业名称；考生必须具备与填报学历及专业相应的学位；现场一线岗位；服从关区二次调配。</t>
  </si>
  <si>
    <t>税务</t>
  </si>
  <si>
    <t>国家税务总局广东省税务局</t>
  </si>
  <si>
    <t>国家税务总局广州市越秀区税务局</t>
  </si>
  <si>
    <t>一级行政执法员（一）</t>
  </si>
  <si>
    <t>负责税费征收相关工作</t>
  </si>
  <si>
    <t>经济学类、财政学类、财会审计类、金融学类</t>
  </si>
  <si>
    <t>在本单位最低服务年限为5年</t>
  </si>
  <si>
    <t>http://guangdong.chinatax.gov.cn/gdsw/</t>
  </si>
  <si>
    <t>020-37990922</t>
  </si>
  <si>
    <t>一级行政执法员（二）</t>
  </si>
  <si>
    <t>新闻传播学类、法学类、统计学类、数学类</t>
  </si>
  <si>
    <t>2024届高校毕业生，男性，在本单位最低服务年限为5年</t>
  </si>
  <si>
    <t>一级行政执法员（三）</t>
  </si>
  <si>
    <t>2024届高校毕业生，女性，在本单位最低服务年限为5年</t>
  </si>
  <si>
    <t>一级行政执法员（四）</t>
  </si>
  <si>
    <t>财政学类、财会审计类、经济学类</t>
  </si>
  <si>
    <t>应届高校毕业生，在本单位最低服务年限为5年</t>
  </si>
  <si>
    <t>一级行政执法员（五）</t>
  </si>
  <si>
    <t>法学类</t>
  </si>
  <si>
    <t>具有法律职业资格证书（A类），在本单位最低服务年限为5年</t>
  </si>
  <si>
    <t>一级行政执法员（六）</t>
  </si>
  <si>
    <t>法学类、财会审计类、计算机类</t>
  </si>
  <si>
    <t>一级行政执法员（七）</t>
  </si>
  <si>
    <t>法学类、财政学类、财会审计类</t>
  </si>
  <si>
    <t>英语六级550分及以上、雅思7分及以上或新托福105分及以上（报名时请注明成绩），可熟练使用英语处理涉税事务。专业能力测试为笔试，测试内容为英语语言应用能力，专业能力测试成绩占综合成绩的15%，在本单位最低服务年限为5年</t>
  </si>
  <si>
    <t>国家税务总局广州市海珠区税务局</t>
  </si>
  <si>
    <t>财政学类、财会审计类、金融学类</t>
  </si>
  <si>
    <t>计算机类、数学类、统计学类</t>
  </si>
  <si>
    <t>2024届高校毕业生，在本单位最低服务年限为5年</t>
  </si>
  <si>
    <t>新闻传播学类、法学类、统计学类</t>
  </si>
  <si>
    <t>财政学类、法学类、统计学类、数学类、计算机类、经济学类、金融学类、经济与贸易类、工商管理类、物流管理与工程类、中国语言文学类、新闻传播学类、土木类、建筑类、公共管理类、马克思主义理论类</t>
  </si>
  <si>
    <t>国家税务总局广州市荔湾区税务局</t>
  </si>
  <si>
    <t>财会审计类、财政学类、法学类</t>
  </si>
  <si>
    <t>具有注册会计师证书或税务师职业资格证书（注册税务师证书），在本单位最低服务年限为5年</t>
  </si>
  <si>
    <t>新闻传播学类、法学类、财会审计类</t>
  </si>
  <si>
    <t>国家税务总局广州市天河区税务局</t>
  </si>
  <si>
    <t>经济学类、财政学类、财会审计类、金融学类、法学类</t>
  </si>
  <si>
    <t>具有法律职业资格证书（A类）或注册会计师证书或税务师职业资格证书（注册税务师证书），在本单位最低服务年限为5年</t>
  </si>
  <si>
    <t>财会审计类、财政学类、英语相关专业</t>
  </si>
  <si>
    <t>一级行政执法员（八）</t>
  </si>
  <si>
    <t>一级行政执法员（九）</t>
  </si>
  <si>
    <t>一级行政执法员（十）</t>
  </si>
  <si>
    <t>一级行政执法员（十一）</t>
  </si>
  <si>
    <t>一级行政执法员（十二）</t>
  </si>
  <si>
    <t>一级行政执法员（十三）</t>
  </si>
  <si>
    <t>一级行政执法员（十四）</t>
  </si>
  <si>
    <t>国家税务总局广州市白云区税务局</t>
  </si>
  <si>
    <t>财政学类、财会审计类、机械类</t>
  </si>
  <si>
    <t>数学类、统计学类、新闻传播学类</t>
  </si>
  <si>
    <t>国家税务总局广州市黄埔区税务局</t>
  </si>
  <si>
    <t>计算机类、数学类、新闻传播学类、法学类</t>
  </si>
  <si>
    <t>财政学类、财会审计类、统计学类</t>
  </si>
  <si>
    <t>财政学类、财会审计类、数学类</t>
  </si>
  <si>
    <t>国家税务总局广州市花都区税务局</t>
  </si>
  <si>
    <t>法学类、新闻传播学类、经济学类</t>
  </si>
  <si>
    <t>国家税务总局广州市番禺区税务局</t>
  </si>
  <si>
    <t>法学类、经济学类、财政学类、财会审计类、金融学类</t>
  </si>
  <si>
    <t>经济学类、财政学类、财会审计类</t>
  </si>
  <si>
    <t>财政学类、统计学类、法学类</t>
  </si>
  <si>
    <t>国家税务总局广州市南沙区税务局</t>
  </si>
  <si>
    <t>一级行政执法员</t>
  </si>
  <si>
    <t>财政学类、财会审计类、数学类、法学类</t>
  </si>
  <si>
    <t>国家税务总局广州市从化区税务局</t>
  </si>
  <si>
    <t>计算机类、数学类、新闻传播学类</t>
  </si>
  <si>
    <t>国家税务总局广州市增城区税务局</t>
  </si>
  <si>
    <t>法学类、新闻传播学类、能源动力类</t>
  </si>
  <si>
    <t>计算机类、数学类、统计学类、财会审计类、财政学类</t>
  </si>
  <si>
    <t>应届高校毕业生，男性，在本单位最低服务年限为5年</t>
  </si>
  <si>
    <t>应届高校毕业生，女性，在本单位最低服务年限为5年</t>
  </si>
  <si>
    <t>国家税务总局珠海市香洲区税务局</t>
  </si>
  <si>
    <t>金融学类、财会审计类、法学类</t>
  </si>
  <si>
    <t>中国语言文学类、财会审计类、法学类</t>
  </si>
  <si>
    <t>数学类、物理学类、统计学类</t>
  </si>
  <si>
    <t>财政学类、新闻传播学类、建筑类</t>
  </si>
  <si>
    <t>国家税务总局珠海市斗门区税务局</t>
  </si>
  <si>
    <t>财政学类、新闻传播学类、数学类、中国语言文学类</t>
  </si>
  <si>
    <t>国家税务总局珠海市金湾区税务局</t>
  </si>
  <si>
    <t>财政学类、财会审计类、法学类</t>
  </si>
  <si>
    <t>能源动力类、化学类、机械类</t>
  </si>
  <si>
    <t>国家税务总局珠海万山海洋开发试验区税务局</t>
  </si>
  <si>
    <t>财政学类、财会审计类、新闻传播学类</t>
  </si>
  <si>
    <t>建筑类、数学类、统计学类</t>
  </si>
  <si>
    <t>国家税务总局珠海高新技术产业开发区税务局</t>
  </si>
  <si>
    <t>财政学类、财会审计类、法学类、计算机类、数学类、经济学类</t>
  </si>
  <si>
    <t>数学类、统计学类、物理学类</t>
  </si>
  <si>
    <t>建筑类、物理学类、能源动力类</t>
  </si>
  <si>
    <t>国家税务总局汕头市金平区税务局</t>
  </si>
  <si>
    <t>统计学类、财会审计类、数学类</t>
  </si>
  <si>
    <t>国家税务总局汕头市龙湖区税务局</t>
  </si>
  <si>
    <t>数学类、计算机类、电子信息类、财会审计类</t>
  </si>
  <si>
    <t>国家税务总局汕头市濠江区税务局</t>
  </si>
  <si>
    <t>经济学类、财会审计类、金融学类</t>
  </si>
  <si>
    <t>国家税务总局汕头市澄海区税务局</t>
  </si>
  <si>
    <t>数学类、计算机类、电子信息类</t>
  </si>
  <si>
    <t>男性，在本单位最低服务年限为5年</t>
  </si>
  <si>
    <t>女性，在本单位最低服务年限为5年</t>
  </si>
  <si>
    <t>国家税务总局汕头市潮阳区税务局</t>
  </si>
  <si>
    <t>国家税务总局汕头市潮南区税务局</t>
  </si>
  <si>
    <t>经济学类、计算机类、统计学类</t>
  </si>
  <si>
    <t>数学类、统计学类、自动化类</t>
  </si>
  <si>
    <t>国家税务总局南澳县税务局</t>
  </si>
  <si>
    <t>国家税务总局佛山市禅城区税务局</t>
  </si>
  <si>
    <t>财会审计类、财政学类、新闻传播学类</t>
  </si>
  <si>
    <t>数学类、统计学类、法学类</t>
  </si>
  <si>
    <t>国家税务总局佛山市南海区税务局</t>
  </si>
  <si>
    <t>财会审计类、金融学类、财政学类</t>
  </si>
  <si>
    <t>法学类、财会审计类、计算机类、经济学类、财政学类、统计学类</t>
  </si>
  <si>
    <t>统计学类、计算机类、建筑类</t>
  </si>
  <si>
    <t>国家税务总局佛山市顺德区税务局</t>
  </si>
  <si>
    <t>经济学类、统计学类、法学类</t>
  </si>
  <si>
    <t>计算机类、法学类、化学类</t>
  </si>
  <si>
    <t>国家税务总局佛山市高明区税务局</t>
  </si>
  <si>
    <t>数学类、统计学类、中国语言文学类</t>
  </si>
  <si>
    <t>国家税务总局佛山市三水区税务局</t>
  </si>
  <si>
    <t>能源动力类、物理学类、化学类</t>
  </si>
  <si>
    <t>国家税务总局韶关市浈江区税务局</t>
  </si>
  <si>
    <t>财会审计类、计算机类、中国语言文学类</t>
  </si>
  <si>
    <t>国家税务总局韶关市武江区税务局</t>
  </si>
  <si>
    <t>财政学类、数学类、新闻传播学类</t>
  </si>
  <si>
    <t>国家税务总局韶关市曲江区税务局</t>
  </si>
  <si>
    <t>财会审计类、统计学类、机械类</t>
  </si>
  <si>
    <t>国家税务总局乐昌市税务局</t>
  </si>
  <si>
    <t>计算机类、数学类、建筑类、财会审计类、法学类、财政学类</t>
  </si>
  <si>
    <t>法学类、财会审计类、物理学类、中国语言文学类</t>
  </si>
  <si>
    <t>国家税务总局南雄市税务局</t>
  </si>
  <si>
    <t>国家税务总局仁化县税务局</t>
  </si>
  <si>
    <t>计算机类、数学类、建筑类</t>
  </si>
  <si>
    <t>国家税务总局始兴县税务局</t>
  </si>
  <si>
    <t>法学类、财政学类、环境科学与工程类</t>
  </si>
  <si>
    <t>国家税务总局翁源县税务局</t>
  </si>
  <si>
    <t>机械类、经济学类、数学类、中国语言文学类</t>
  </si>
  <si>
    <t>国家税务总局新丰县税务局</t>
  </si>
  <si>
    <t>建筑类、自动化类、经济学类、财会审计类</t>
  </si>
  <si>
    <t>国家税务总局乳源瑶族自治县税务局</t>
  </si>
  <si>
    <t>环境科学与工程类、计算机类、数学类、财会审计类、金融学类</t>
  </si>
  <si>
    <t>国家税务总局河源市源城区税务局</t>
  </si>
  <si>
    <t>金融学类、计算机类、法学类</t>
  </si>
  <si>
    <t>国家税务总局连平县税务局</t>
  </si>
  <si>
    <t>财会审计类、建筑类、数学类</t>
  </si>
  <si>
    <t>国家税务总局和平县税务局</t>
  </si>
  <si>
    <t>建筑类、财会审计类、中国语言文学类</t>
  </si>
  <si>
    <t>国家税务总局龙川县税务局</t>
  </si>
  <si>
    <t>建筑类、法学类、财会审计类</t>
  </si>
  <si>
    <t>建筑类、计算机类、财会审计类</t>
  </si>
  <si>
    <t>国家税务总局东源县税务局</t>
  </si>
  <si>
    <t>环境科学与工程类、金融学类、财会审计类</t>
  </si>
  <si>
    <t>国家税务总局紫金县税务局</t>
  </si>
  <si>
    <t>财政学类、新闻传播学类、电子信息类</t>
  </si>
  <si>
    <t>国家税务总局河源市高新技术开发区税务局</t>
  </si>
  <si>
    <t>机械类、财政学类、环境科学与工程类</t>
  </si>
  <si>
    <t>国家税务总局河源江东新区税务局</t>
  </si>
  <si>
    <t>财会审计类、经济学类、统计学类</t>
  </si>
  <si>
    <t>国家税务总局梅州市梅江区税务局</t>
  </si>
  <si>
    <t>财政学类、财会审计类、环境科学与工程类</t>
  </si>
  <si>
    <t>国家税务总局梅州市梅县区税务局</t>
  </si>
  <si>
    <t>经济学类、法学类、财会审计类</t>
  </si>
  <si>
    <t>国家税务总局兴宁市税务局</t>
  </si>
  <si>
    <t>机械类、财会审计类、环境科学与工程类</t>
  </si>
  <si>
    <t>国家税务总局平远县税务局</t>
  </si>
  <si>
    <t>国家税务总局蕉岭县税务局</t>
  </si>
  <si>
    <t>金融学类、能源动力类、新闻传播学类</t>
  </si>
  <si>
    <t>国家税务总局大埔县税务局</t>
  </si>
  <si>
    <t>经济学类、法学类、统计学类</t>
  </si>
  <si>
    <t>金融学类、统计学类、中国语言文学类</t>
  </si>
  <si>
    <t>国家税务总局丰顺县税务局</t>
  </si>
  <si>
    <t>计算机类、建筑类、能源动力类、财会审计类</t>
  </si>
  <si>
    <t>国家税务总局五华县税务局</t>
  </si>
  <si>
    <t>法学类、物理学类、新闻传播学类</t>
  </si>
  <si>
    <t>物理学类、化学类、财会审计类、中国语言文学类</t>
  </si>
  <si>
    <t>国家税务总局惠州市惠城区税务局</t>
  </si>
  <si>
    <t>财政学类、金融学类、财会审计类、经济学类、新闻传播学类、计算机类</t>
  </si>
  <si>
    <t>国家税务总局惠州市惠阳区税务局</t>
  </si>
  <si>
    <t>财政学类、财会审计类、经济学类、计算机类、新闻传播学类、法学类</t>
  </si>
  <si>
    <t>国家税务总局惠东县税务局</t>
  </si>
  <si>
    <t>财会审计类、计算机类、经济学类</t>
  </si>
  <si>
    <t>国家税务总局博罗县税务局</t>
  </si>
  <si>
    <t>财政学类、经济学类、财会审计类</t>
  </si>
  <si>
    <t>国家税务总局龙门县税务局</t>
  </si>
  <si>
    <t>国家税务总局惠州大亚湾经济技术开发区税务局</t>
  </si>
  <si>
    <t>化学类、新闻传播学类、财会审计类、经济学类、环境科学与工程类、电子信息类</t>
  </si>
  <si>
    <t>国家税务总局惠州仲恺高新技术产业开发区税务局</t>
  </si>
  <si>
    <t>财政学类、数学类、财会审计类、经济学类、新闻传播学类、计算机类</t>
  </si>
  <si>
    <t>国家税务总局汕尾市城区税务局</t>
  </si>
  <si>
    <t>财会审计类、中国语言文学类、计算机类</t>
  </si>
  <si>
    <t>国家税务总局海丰县税务局</t>
  </si>
  <si>
    <t>计算机类、数学类、金融学类</t>
  </si>
  <si>
    <t>国家税务总局陆丰市税务局</t>
  </si>
  <si>
    <t>计算机类、数学类、化学类</t>
  </si>
  <si>
    <t>计算机类、数学类、化学类、财政学类、金融学类</t>
  </si>
  <si>
    <t>国家税务总局陆河县税务局</t>
  </si>
  <si>
    <t>金融学类、数学类、经济学类</t>
  </si>
  <si>
    <t>国家税务总局东莞市税务局</t>
  </si>
  <si>
    <t>派出机构一级行政执法员（一）</t>
  </si>
  <si>
    <t>财政学类、财会审计类、数学类、统计学类、计算机类、法学类</t>
  </si>
  <si>
    <t>派出机构一级行政执法员（二）</t>
  </si>
  <si>
    <t>派出机构一级行政执法员（三）</t>
  </si>
  <si>
    <t>派出机构一级行政执法员（四）</t>
  </si>
  <si>
    <t>派出机构一级行政执法员（五）</t>
  </si>
  <si>
    <t>派出机构一级行政执法员（六）</t>
  </si>
  <si>
    <t>派出机构一级行政执法员（七）</t>
  </si>
  <si>
    <t>财政学类、财会审计类、数学类、统计学类、计算机类、法学类、中国语言文学类</t>
  </si>
  <si>
    <t>派出机构一级行政执法员（八）</t>
  </si>
  <si>
    <t>派出机构一级行政执法员（九）</t>
  </si>
  <si>
    <t>派出机构一级行政执法员（十）</t>
  </si>
  <si>
    <t>派出机构一级行政执法员（十一）</t>
  </si>
  <si>
    <t>派出机构一级行政执法员（十二）</t>
  </si>
  <si>
    <t>派出机构一级行政执法员（十三）</t>
  </si>
  <si>
    <t>国家税务总局中山市税务局</t>
  </si>
  <si>
    <t>财会审计类、财政学类、统计学类、法学类、计算机类、新闻传播学类</t>
  </si>
  <si>
    <t>财会审计类、财政学类、统计学类、法学类、计算机类、新闻传播学类、金融学类、中国语言文学类</t>
  </si>
  <si>
    <t>建筑类、财会审计类、物理学类、经济学类</t>
  </si>
  <si>
    <t>建筑类、财会审计类、物理学类、中国语言文学类</t>
  </si>
  <si>
    <t>派出机构一级行政执法员（十四）</t>
  </si>
  <si>
    <t>建筑类、财会审计类、物理学类</t>
  </si>
  <si>
    <t>派出机构一级行政执法员（十五）</t>
  </si>
  <si>
    <t>建筑类、财会审计类、统计学类、计算机类、金融学类</t>
  </si>
  <si>
    <t>派出机构一级行政执法员（十六）</t>
  </si>
  <si>
    <t>派出机构一级行政执法员（十七）</t>
  </si>
  <si>
    <t>派出机构一级行政执法员（十八）</t>
  </si>
  <si>
    <t>国家税务总局中山火炬高技术产业开发区税务局</t>
  </si>
  <si>
    <t>建筑类、财会审计类、计算机类、经济学类、财政学类、统计学类</t>
  </si>
  <si>
    <t>国家税务总局江门市蓬江区税务局</t>
  </si>
  <si>
    <t>财会审计类、法学类、计算机类、物理学类、化学类</t>
  </si>
  <si>
    <t>国家税务总局江门市新会区税务局</t>
  </si>
  <si>
    <t>财会审计类、财政学类、计算机类、统计学类、数学类、经济学类</t>
  </si>
  <si>
    <t>国家税务总局台山市税务局</t>
  </si>
  <si>
    <t>财会审计类、法学类、计算机类</t>
  </si>
  <si>
    <t>数学类、化学类、物理学类</t>
  </si>
  <si>
    <t>国家税务总局开平市税务局</t>
  </si>
  <si>
    <t>国家税务总局鹤山市税务局</t>
  </si>
  <si>
    <t>法学类、计算机类、财会审计类</t>
  </si>
  <si>
    <t>国家税务总局恩平市税务局</t>
  </si>
  <si>
    <t>法学类、财会审计类、中国语言文学类</t>
  </si>
  <si>
    <t>国家税务总局江门高新技术产业开发区税务局</t>
  </si>
  <si>
    <t>法学类、财会审计类、金融学类、自动化类</t>
  </si>
  <si>
    <t>计算机类、法学类、财会审计类</t>
  </si>
  <si>
    <t>国家税务总局阳春市税务局</t>
  </si>
  <si>
    <t>财政学类、经济学类、法学类</t>
  </si>
  <si>
    <t>国家税务总局阳江市阳东区税务局</t>
  </si>
  <si>
    <t>财政学类、统计学类、财会审计类、中国语言文学类</t>
  </si>
  <si>
    <t>经济学类、法学类、计算机类</t>
  </si>
  <si>
    <t>经济学类、财会审计类、财政学类</t>
  </si>
  <si>
    <t>国家税务总局阳西县税务局</t>
  </si>
  <si>
    <t>经济学类、财政学类、统计学类、数学类、金融学类</t>
  </si>
  <si>
    <t>国家税务总局阳江市江城区税务局</t>
  </si>
  <si>
    <t>电子信息类、计算机类、物理学类</t>
  </si>
  <si>
    <t>国家税务总局阳江市海陵岛经济开发试验区税务局</t>
  </si>
  <si>
    <t>法学类、电子信息类、新闻传播学类</t>
  </si>
  <si>
    <t>国家税务总局阳江高新技术产业开发区税务局</t>
  </si>
  <si>
    <t>计算机类、电子信息类、能源动力类</t>
  </si>
  <si>
    <t>国家税务总局徐闻县税务局</t>
  </si>
  <si>
    <t>数学类、电子信息类、统计学类、财会审计类</t>
  </si>
  <si>
    <t>国家税务总局湛江市赤坎区税务局</t>
  </si>
  <si>
    <t>财政学类、计算机类、财会审计类</t>
  </si>
  <si>
    <t>国家税务总局湛江市霞山区税务局</t>
  </si>
  <si>
    <t>财政学类、计算机类、统计学类</t>
  </si>
  <si>
    <t>国家税务总局湛江市麻章区税务局</t>
  </si>
  <si>
    <t>国家税务总局湛江市坡头区税务局</t>
  </si>
  <si>
    <t>国家税务总局湛江经济技术开发区税务局</t>
  </si>
  <si>
    <t>国家税务总局茂名市茂南区税务局</t>
  </si>
  <si>
    <t>经济学类、法学类、新闻传播学类</t>
  </si>
  <si>
    <t>财政学类、数学类、经济学类</t>
  </si>
  <si>
    <t>国家税务总局茂名市电白区税务局</t>
  </si>
  <si>
    <t>财政学类、金融学类、环境科学与工程类</t>
  </si>
  <si>
    <t>经济学类、统计学类、计算机类、数学类、法学类、财会审计类</t>
  </si>
  <si>
    <t>国家税务总局信宜市税务局</t>
  </si>
  <si>
    <t>国家税务总局高州市税务局</t>
  </si>
  <si>
    <t>财政学类、计算机类、物理学类</t>
  </si>
  <si>
    <t>国家税务总局化州市税务局</t>
  </si>
  <si>
    <t>财政学类、法学类、数学类</t>
  </si>
  <si>
    <t>经济学类、数学类、计算机类、统计学类</t>
  </si>
  <si>
    <t>国家税务总局广东茂名滨海新区税务局</t>
  </si>
  <si>
    <t>财会审计类、能源动力类、金融学类</t>
  </si>
  <si>
    <t>国家税务总局肇庆市端州区税务局</t>
  </si>
  <si>
    <t>建筑类、财会审计类、法学类</t>
  </si>
  <si>
    <t>国家税务总局肇庆市鼎湖区税务局</t>
  </si>
  <si>
    <t>国家税务总局肇庆市高要区税务局</t>
  </si>
  <si>
    <t>国家税务总局四会市税务局</t>
  </si>
  <si>
    <t>金融学类、统计学类、财会审计类</t>
  </si>
  <si>
    <t>国家税务总局广宁县税务局</t>
  </si>
  <si>
    <t>国家税务总局德庆县税务局</t>
  </si>
  <si>
    <t>法学类、财会审计类、电子信息类</t>
  </si>
  <si>
    <t>国家税务总局封开县税务局</t>
  </si>
  <si>
    <t>计算机类、电子信息类、物理学类、财会审计类、财政学类</t>
  </si>
  <si>
    <t>国家税务总局怀集县税务局</t>
  </si>
  <si>
    <t>数学类、能源动力类、物理学类、财会审计类、财政学类</t>
  </si>
  <si>
    <t>国家税务总局肇庆高新技术产业开发区税务局</t>
  </si>
  <si>
    <t>国家税务总局清远市清城区税务局</t>
  </si>
  <si>
    <t>数学类、物理学类、化学类</t>
  </si>
  <si>
    <t>财政学类、金融学类、财会审计类</t>
  </si>
  <si>
    <t>国家税务总局清远市清新区税务局</t>
  </si>
  <si>
    <t>财政学类、法学类、财会审计类</t>
  </si>
  <si>
    <t>国家税务总局佛冈县税务局</t>
  </si>
  <si>
    <t>国家税务总局英德市税务局</t>
  </si>
  <si>
    <t>财政学类、法学类、新闻传播学类</t>
  </si>
  <si>
    <t>国家税务总局阳山县税务局</t>
  </si>
  <si>
    <t>国家税务总局连州市税务局</t>
  </si>
  <si>
    <t>国家税务总局连南瑶族自治县税务局</t>
  </si>
  <si>
    <t>国家税务总局连山壮族瑶族自治县税务局</t>
  </si>
  <si>
    <t>国家税务总局广东清远高新技术产业开发区税务局</t>
  </si>
  <si>
    <t>国家税务总局潮州市潮安区税务局</t>
  </si>
  <si>
    <t>经济学类、计算机类、财会审计类</t>
  </si>
  <si>
    <t>金融学类、法学类、新闻传播学类</t>
  </si>
  <si>
    <t>国家税务总局潮州市湘桥区税务局</t>
  </si>
  <si>
    <t>经济学类、财会审计类、新闻传播学类</t>
  </si>
  <si>
    <t>金融学类、统计学类、计算机类</t>
  </si>
  <si>
    <t>国家税务总局饶平县税务局</t>
  </si>
  <si>
    <t>国家税务总局揭阳市榕城区税务局</t>
  </si>
  <si>
    <t>财会审计类、数学类、经济学类</t>
  </si>
  <si>
    <t>国家税务总局揭阳市揭东区税务局</t>
  </si>
  <si>
    <t>财政学类、统计学类、电子信息类</t>
  </si>
  <si>
    <t>国家税务总局普宁市税务局</t>
  </si>
  <si>
    <t>金融学类、计算机类、自动化类</t>
  </si>
  <si>
    <t>国家税务总局揭西县税务局</t>
  </si>
  <si>
    <t>计算机类、财会审计类、新闻传播学类</t>
  </si>
  <si>
    <t>国家税务总局惠来县税务局</t>
  </si>
  <si>
    <t>财政学类、化学类、计算机类</t>
  </si>
  <si>
    <t>财会审计类、能源动力类、化学类</t>
  </si>
  <si>
    <t>国家税务总局揭阳产业转移工业园税务局</t>
  </si>
  <si>
    <t>财政学类、电子信息类、自动化类</t>
  </si>
  <si>
    <t>国家税务总局揭阳高新技术产业开发区税务局</t>
  </si>
  <si>
    <t>国家税务总局云浮市云城区税务局</t>
  </si>
  <si>
    <t>数学类、法学类、化学类、财会审计类</t>
  </si>
  <si>
    <t>国家税务总局云浮市云安区税务局</t>
  </si>
  <si>
    <t>数学类、财会审计类、金融学类</t>
  </si>
  <si>
    <t>国家税务总局罗定市税务局</t>
  </si>
  <si>
    <t>国家税务总局新兴县税务局</t>
  </si>
  <si>
    <t>计算机类、财会审计类、自动化类</t>
  </si>
  <si>
    <t>国家税务总局郁南县税务局</t>
  </si>
  <si>
    <t>数学类、计算机类、建筑类、金融学类</t>
  </si>
  <si>
    <t>国家税务总局横琴粤澳深度合作区税务局</t>
  </si>
  <si>
    <t>财政学类、财会审计类、统计学类、经济学类、金融学类、法学类</t>
  </si>
  <si>
    <t>仅限港澳居民中的中国公民报考，在本单位最低服务年限为5年</t>
  </si>
  <si>
    <t>金融学类、财政学类、经济学类、法学类、财会审计类</t>
  </si>
  <si>
    <t>德语相关专业、葡萄牙语相关专业、西班牙语相关专业、阿拉伯语相关专业、波斯语相关专业</t>
  </si>
  <si>
    <t>国家税务总局深圳市税务局</t>
  </si>
  <si>
    <t>国家税务总局深圳市罗湖区税务局</t>
  </si>
  <si>
    <t>从事税收风险管理、税务评估、基础税源管理和纳税服务以及社会保险费、非税收入征管等工作</t>
  </si>
  <si>
    <t>经济学类、财政学类、金融学类、法学类、中国语言文学类、新闻传播学类、数学类、统计学类、计算机类、工商管理类、管理科学与工程类、公共管理类</t>
  </si>
  <si>
    <t>https://shenzhen.chinatax.gov.cn</t>
  </si>
  <si>
    <t>0755-83878491</t>
  </si>
  <si>
    <t>通过国家司法考试或国家统一法律职业资格考试，取得A类证书（请考生在报名表备注栏中填写证书名称及编号），具有英语四级证书或四级考试成绩425分及以上，在本单位最低服务年限为5年</t>
  </si>
  <si>
    <t>至少具有注册会计师、税务师（注册税务师）、国际注册会计师（ACCA）、国际注册内部审计师（CIA）、美国注册管理会计师（CMA）、美国注册会计师（AICPA）、澳大利亚注册会计师（CPAA）、加拿大注册会计师（CGA）、资产评估师、造价工程师、房地产估价师、精算师、金融特许分析师（CFA）、北美精算师（FSA）、注册金融策划师（CFP）、金融风险管理师（FRM）、项目管理专业人士资格认证（PMP）、PRINCE2实践者资格考试中的一项资质（请考生在报名表备注栏中填写证书名称及编号），具有英语四级证书或四级考试成绩425分及以上，在本单位最低服务年限为5年</t>
  </si>
  <si>
    <t>财政学类、财会审计类</t>
  </si>
  <si>
    <t>2024届高校毕业生，具有英语四级证书或四级考试成绩425分及以上，仅限男性，在本单位最低服务年限为5年</t>
  </si>
  <si>
    <t>2024届高校毕业生，具有英语四级证书或四级考试成绩425分及以上，仅限女性，在本单位最低服务年限为5年</t>
  </si>
  <si>
    <t>数学类、统计学类、计算机类</t>
  </si>
  <si>
    <t>法学类、管理科学与工程类、工商管理类、公共管理类</t>
  </si>
  <si>
    <t>国家税务总局深圳市福田区税务局</t>
  </si>
  <si>
    <t>经济学类、金融学类、社会保障类</t>
  </si>
  <si>
    <t>国家税务总局深圳市南山区税务局</t>
  </si>
  <si>
    <t>英语相关专业</t>
  </si>
  <si>
    <t>具有英语专业八级证书或同等资格证书，在本单位最低服务年限为5年</t>
  </si>
  <si>
    <t>2024届高校毕业生，具有英语四级证书或四级考试成绩425分及以上，仅限港澳居民中的中国公民报考，在本单位最低服务年限为5年</t>
  </si>
  <si>
    <t>一级行政执法员（十五）</t>
  </si>
  <si>
    <t>国家税务总局深圳市盐田区税务局</t>
  </si>
  <si>
    <t>国家税务总局深圳市宝安区税务局</t>
  </si>
  <si>
    <t>国家税务总局深圳市龙岗区税务局</t>
  </si>
  <si>
    <t>金融学类</t>
  </si>
  <si>
    <t>至少具有精算师、金融特许分析师（CFA）、北美精算师（FSA）、注册金融策划师（CFP）、金融风险管理师（FRM）、项目管理专业人士资格认证（PMP）、PRINCE2实践者资格考试中的一项资质，具有英语四级证书或四级考试成绩425分及以上，在本单位最低服务年限为5年</t>
  </si>
  <si>
    <t>国家税务总局深圳市龙华区税务局</t>
  </si>
  <si>
    <t>国家税务总局深圳市坪山区税务局</t>
  </si>
  <si>
    <t>国家税务总局深圳市光明区税务局</t>
  </si>
  <si>
    <t>国家税务总局深圳市大鹏新区税务局</t>
  </si>
  <si>
    <t>国家税务总局深圳市前海深港现代服务业合作区税务局</t>
  </si>
  <si>
    <t>国家税务总局深圳市深汕特别合作区税务局</t>
  </si>
  <si>
    <t>德语相关专业</t>
  </si>
  <si>
    <t>具有德语专业八级证书或同等资格证书，在本单位最低服务年限为5年</t>
  </si>
  <si>
    <t>阿拉伯语相关专业</t>
  </si>
  <si>
    <t>具有阿拉伯语专业四级证书或同等资格证书，在本单位最低服务年限为5年</t>
  </si>
  <si>
    <t>国家统计局广东调查总队</t>
  </si>
  <si>
    <t>广东调查总队财务管理处一级科员</t>
  </si>
  <si>
    <t>从事财务管理等工作</t>
  </si>
  <si>
    <t>会计学专业、财务管理专业</t>
  </si>
  <si>
    <t>本单位最低服务年限为5年（含试用期）</t>
  </si>
  <si>
    <t>http://gjdc.gd.gov.cn/</t>
  </si>
  <si>
    <t>020-83137939</t>
  </si>
  <si>
    <t>020-83137989</t>
  </si>
  <si>
    <t>020-83137984</t>
  </si>
  <si>
    <t>广东调查总队业务处室四级主任科员（1）</t>
  </si>
  <si>
    <t>从事统计调查、数据处理、统计分析、统计研究、信息化应用等工作。</t>
  </si>
  <si>
    <t>数学类、计算机科学与技术类、统计学专业</t>
  </si>
  <si>
    <t>广东调查总队业务处室四级主任科员（2）</t>
  </si>
  <si>
    <t>从事统计调查、数据处理、统计分析、统计研究等工作</t>
  </si>
  <si>
    <t>数学类、统计学专业</t>
  </si>
  <si>
    <t>1.本单位最低服务年限为5年（含试用期）；2.仅限女性</t>
  </si>
  <si>
    <t>广东调查总队业务处室四级主任科员（3）</t>
  </si>
  <si>
    <t>1.本单位最低服务年限为5年（含试用期）；2.仅限男性</t>
  </si>
  <si>
    <t>广州调查队综合处室四级主任科员</t>
  </si>
  <si>
    <t>从事综合材料撰写、统计宣传、综合协调等工作</t>
  </si>
  <si>
    <t>中国语言文学类、新闻传播学类、马克思主义理论类</t>
  </si>
  <si>
    <t>4:1</t>
  </si>
  <si>
    <t>广州调查队综合处室一级科员</t>
  </si>
  <si>
    <t>财务管理专业、会计学专业</t>
  </si>
  <si>
    <t>本单位最低服务年限为5年（含试用期）。</t>
  </si>
  <si>
    <t>广州调查队业务处室四级主任科员（1）</t>
  </si>
  <si>
    <t>从事一线入户调查、数据处理、统计分析、统计研究等工作</t>
  </si>
  <si>
    <t>应用经济学类、数学类、社会学专业、统计学专业</t>
  </si>
  <si>
    <t>1.本单位最低服务年限为5年（含试用期）;2.仅限男性</t>
  </si>
  <si>
    <t>广州调查队业务处室四级主任科员（2）</t>
  </si>
  <si>
    <t>1.本单位最低服务年限为5年（含试用期）;2.仅限女性</t>
  </si>
  <si>
    <t>深圳调查队业务处室一级主任科员及以下（1）</t>
  </si>
  <si>
    <t>从事一线入户调查、数据处理、统计分析、统计研究等工作。</t>
  </si>
  <si>
    <t>统计学专业</t>
  </si>
  <si>
    <t>深圳调查队业务处室一级主任科员及以下（2）</t>
  </si>
  <si>
    <t>汕头调查队业务科室一级科员</t>
  </si>
  <si>
    <t>从事一线入户调查、数据处理、统计分析、统计研究、信息化应用等工作</t>
  </si>
  <si>
    <t>统计学类、数学类、计算机类</t>
  </si>
  <si>
    <t>1.本单位最低服务年限为5年（含试用期）;2.仅限应届高校毕业生</t>
  </si>
  <si>
    <t>佛山调查队业务科室一级科员</t>
  </si>
  <si>
    <t>数学类、统计学专业、应用统计学专业</t>
  </si>
  <si>
    <t>梅州调查队业务科室一级科员</t>
  </si>
  <si>
    <t>社会学类、计算机类</t>
  </si>
  <si>
    <t>汕尾调查队业务科室四级主任科员</t>
  </si>
  <si>
    <t>计算机科学与技术类</t>
  </si>
  <si>
    <t>汕尾调查队业务科室一级科员</t>
  </si>
  <si>
    <t>从事一线入户调查、数据处理、统计分析、统计研究、财务管理等工作</t>
  </si>
  <si>
    <t>财务管理、审计学</t>
  </si>
  <si>
    <t>东莞调查队业务科室四级主任科员</t>
  </si>
  <si>
    <t>统计学专业、概率论与数理统计专业、应用统计专业</t>
  </si>
  <si>
    <t>东莞调查队业务科室一级科员</t>
  </si>
  <si>
    <t>统计学专业、应用统计学专业</t>
  </si>
  <si>
    <t>江门调查队综合科室一级科员</t>
  </si>
  <si>
    <t>从事一线统计调查、数据处理、统计分析研究、文字材料写作、统计宣传等工作。</t>
  </si>
  <si>
    <t>经济统计学专业、应用统计学专业、汉语言文学专业、新闻学专业</t>
  </si>
  <si>
    <t>阳江调查队住户调查科一级科员</t>
  </si>
  <si>
    <t>从事一线统计调查、数据处理、统计分析、统计研究、财务管理等工作。</t>
  </si>
  <si>
    <t>统计学类、数学类、会计学专业、财务管理专业、审计学专业</t>
  </si>
  <si>
    <t>阳江调查队综合法规科一级科员</t>
  </si>
  <si>
    <t>从事一线统计调查、数据处理、统计分析、统计研究、信息化应用等工作。</t>
  </si>
  <si>
    <t>计算机类、信息管理与信息系统专业、大数据管理与应用专业</t>
  </si>
  <si>
    <t>茂名调查队综合科室一级科员</t>
  </si>
  <si>
    <t>从事综合行政管理、财务管理等工作。</t>
  </si>
  <si>
    <t>会计学专业</t>
  </si>
  <si>
    <t>肇庆调查队业务科室一级科员</t>
  </si>
  <si>
    <t>计算机类、信息管理与信息系统专业</t>
  </si>
  <si>
    <t>清远调查队业务科室一级科员</t>
  </si>
  <si>
    <t>潮州调查队业务科室一级科员</t>
  </si>
  <si>
    <t>统计学类</t>
  </si>
  <si>
    <t>云浮调查队业务科室一级科员(1)</t>
  </si>
  <si>
    <t>云浮调查队业务科室一级科员(2)</t>
  </si>
  <si>
    <t>白云调查队综合法规科一级科员</t>
  </si>
  <si>
    <t>统计学类、经济学类、社会学专业</t>
  </si>
  <si>
    <t>广东省广州市白云区</t>
  </si>
  <si>
    <t>顺德调查队综合科室一级科员</t>
  </si>
  <si>
    <t>从事一线入户调查、数据处理、统计分析、统计研究、统计宣传等工作</t>
  </si>
  <si>
    <t>经济学类、统计学类、中国语言文学类、管理科学与工程类</t>
  </si>
  <si>
    <t>三水调查队综合法规股一级科员</t>
  </si>
  <si>
    <t>从事一线入户调查、数据处理、统计分析研究、文字材料写作、统计宣传等工作</t>
  </si>
  <si>
    <t>汉语言文学专业</t>
  </si>
  <si>
    <t>三水调查队住户和价格调查股一级科员</t>
  </si>
  <si>
    <t>东源调查队一级科员</t>
  </si>
  <si>
    <t>经济学类、 统计学类、社会学类、计算机类</t>
  </si>
  <si>
    <t>连平调查队一级科员（1）</t>
  </si>
  <si>
    <t>统计学类、汉语言文学专业</t>
  </si>
  <si>
    <t>广东省河源市连平县</t>
  </si>
  <si>
    <t>连平调查队一级科员（2）</t>
  </si>
  <si>
    <t>从事一线入户调查、数据处理、统计分析、统计研究、信息化应用、统计宣传等工作</t>
  </si>
  <si>
    <t>计算机类、经济学类、统计学类、汉语言文学专业</t>
  </si>
  <si>
    <t>1.本单位最低服务年限为5年（含试用期）；2.试用期满且考核合格。</t>
  </si>
  <si>
    <t>大埔调查队一级科员（1）</t>
  </si>
  <si>
    <t>计算机类、经济学类、统计学类</t>
  </si>
  <si>
    <t>广东省梅州市大埔县</t>
  </si>
  <si>
    <t>大埔调查队一级科员（2）</t>
  </si>
  <si>
    <t>惠阳调查队经济调查股一级科员</t>
  </si>
  <si>
    <t>经济学类、统计学类、数学类、新闻传播学类</t>
  </si>
  <si>
    <t>陆丰调查队一级科员</t>
  </si>
  <si>
    <t>统计学类、经济学类、社会学类、计算机类、中国语言文学类</t>
  </si>
  <si>
    <t>广东省汕尾市陆丰市</t>
  </si>
  <si>
    <t>阳春调查队综合法规股一级科员</t>
  </si>
  <si>
    <t>从事一线入户调查、数据处理、统计分析、统计研究、统计宣传、统计法治等工作</t>
  </si>
  <si>
    <t>中国语言文学类、法学类</t>
  </si>
  <si>
    <t>广东省阳江市阳春市</t>
  </si>
  <si>
    <t>阳春调查队经济调查股一级科员</t>
  </si>
  <si>
    <t>阳春调查队住户和价格调查股一级科员</t>
  </si>
  <si>
    <t>雷州调查队业务股室一级科员（1）</t>
  </si>
  <si>
    <t>统计学类、经济学专业、计算机类、经济统计学专业、社会学专业、汉语言文学专业</t>
  </si>
  <si>
    <t>广东省湛江市雷州市</t>
  </si>
  <si>
    <t>雷州调查队业务股室一级科员（2）</t>
  </si>
  <si>
    <t>1.本单位最低服务年限为5年（含试用期）；2.试用期满，且考核合格。</t>
  </si>
  <si>
    <t>化州调查队一级科员</t>
  </si>
  <si>
    <t>统计学类、经济学类、数学类、计算机类、中国语言文学类</t>
  </si>
  <si>
    <t>广东省茂名市化州市</t>
  </si>
  <si>
    <t>电白调查队一级科员</t>
  </si>
  <si>
    <t>从事一线入户调查、数据处理、统计分析、统计研究、信息化应用、财务管理等工作</t>
  </si>
  <si>
    <t>统计学类、经济学类、社会学类、计算机类、会计学专业、财务管理专业</t>
  </si>
  <si>
    <t>广东省茂名市电白区</t>
  </si>
  <si>
    <t>怀集调查队一级科员</t>
  </si>
  <si>
    <t>经济学类、会计学专业</t>
  </si>
  <si>
    <t>广东省肇庆市怀集县</t>
  </si>
  <si>
    <t>英德调查队一级科员（1）</t>
  </si>
  <si>
    <t>英德调查队一级科员（2）</t>
  </si>
  <si>
    <t>连州调查队一级科员</t>
  </si>
  <si>
    <t>统计学类、社会学类</t>
  </si>
  <si>
    <t>广东省清远市连州市</t>
  </si>
  <si>
    <t>饶平调查队一级科员</t>
  </si>
  <si>
    <t>统计学类、经济学类、社会学类</t>
  </si>
  <si>
    <t>普宁调查队一级科员（1）</t>
  </si>
  <si>
    <t>统计学类、经济学类、计算机类</t>
  </si>
  <si>
    <t>广东省揭阳市普宁市</t>
  </si>
  <si>
    <t>普宁调查队一级科员（2）</t>
  </si>
  <si>
    <t>惠来调查队一级科员</t>
  </si>
  <si>
    <t>罗定调查队一级科员（1）</t>
  </si>
  <si>
    <t>数学类、计算机类、经济学类、中国语言文学类</t>
  </si>
  <si>
    <t>罗定调查队一级科员（2）</t>
  </si>
  <si>
    <t>增城调查队综合法规科一级科员</t>
  </si>
  <si>
    <t>中国语言文学类、社会学专业</t>
  </si>
  <si>
    <t>广东省气象局</t>
  </si>
  <si>
    <t>广东省佛山市气象局</t>
  </si>
  <si>
    <t>综合办公室（财务科）一级主任科员及以下</t>
  </si>
  <si>
    <t>主要从事行政综合管理等工作</t>
  </si>
  <si>
    <t>大气科学类、环境科学与工程类</t>
  </si>
  <si>
    <t>http://gd.cma.gov.cn/</t>
  </si>
  <si>
    <t>020-87671392</t>
  </si>
  <si>
    <t>广东省广州市番禺区气象局</t>
  </si>
  <si>
    <t>观测预报科一级主任科员及以下</t>
  </si>
  <si>
    <t>主要从事天气预报、预警及气象安全管理工作</t>
  </si>
  <si>
    <t>大气科学类</t>
  </si>
  <si>
    <t>业务管理科一级主任科员及以下</t>
  </si>
  <si>
    <t>主要从事气象防灾减灾等综合业务管理等工作</t>
  </si>
  <si>
    <t>监督管理科一级主任科员及以下</t>
  </si>
  <si>
    <t>主要从事气象行政执法的综合管理和监督检查等工作</t>
  </si>
  <si>
    <t>广东省湛江廉江市气象局</t>
  </si>
  <si>
    <t>办公室一级主任科员及以下</t>
  </si>
  <si>
    <t>主要从事办公室综合管理类工作</t>
  </si>
  <si>
    <t>广东省湛江市廉江市</t>
  </si>
  <si>
    <t>限应届高校毕业生</t>
  </si>
  <si>
    <t>广东省湛江市徐闻县气象局</t>
  </si>
  <si>
    <t>主要从事气象业务服务和党建等工作</t>
  </si>
  <si>
    <t>国家金融监督管理总局广东监管局</t>
  </si>
  <si>
    <t>监管部门一级主任科员及以下</t>
  </si>
  <si>
    <t>金融监管财经类职位</t>
  </si>
  <si>
    <t>主要从事非现场监管、现场检查及其他监管综合工作。</t>
  </si>
  <si>
    <t>经济、金融</t>
  </si>
  <si>
    <t>1.大学英语六级成绩425分及以上，并在外语水平一栏注明已获得的英语等级证书及成绩；2.有关专业考试信息参见国家金融监督管理总局2024年度招考公告。</t>
  </si>
  <si>
    <t>http://www.cbirc.gov.cn/</t>
  </si>
  <si>
    <t>020-83180132</t>
  </si>
  <si>
    <t>020-83180121</t>
  </si>
  <si>
    <t>保险学</t>
  </si>
  <si>
    <t>国家金融监督管理总局珠海监管分局</t>
  </si>
  <si>
    <t>1.应届高校毕业生；2.本单位最低服务年限为5年（含试用期）；3.本科学历大学英语四级成绩425分及以上，研究生学历大学英语六级成绩425分及以上，并在外语水平一栏注明已获得的英语等级证书及成绩；4.有关专业考试信息参见国家金融监督管理总局2024年度招考公告。</t>
  </si>
  <si>
    <t>国家金融监督管理总局汕头监管分局</t>
  </si>
  <si>
    <t>1.应届高校毕业生；2.本科学历大学英语四级成绩425分及以上，研究生学历大学英语六级成绩425分及以上，并在外语水平一栏注明已获得的英语等级证书及成绩；3.有关专业考试信息参见国家金融监督管理总局2024年度招考公告。</t>
  </si>
  <si>
    <t>国家金融监督管理总局揭阳监管分局</t>
  </si>
  <si>
    <t>保险学、精算学</t>
  </si>
  <si>
    <t>1.应届高校毕业生；2.本单位无集体户口，需考生根据当地政策自行办理落户；3.大学英语四级成绩425分及以上，并在外语水平一栏注明已获得的英语等级证书及成绩；4.有关专业考试信息参见国家金融监督管理总局2024年度招考公告。</t>
  </si>
  <si>
    <t>国家金融监督管理总局韶关监管分局</t>
  </si>
  <si>
    <t>国家金融监督管理总局梅州监管分局</t>
  </si>
  <si>
    <t>金融数学、金融工程、金融科技、金融审计</t>
  </si>
  <si>
    <t>1.应届高校毕业生；2.大学英语四级成绩425分及以上，并在外语水平一栏注明已获得的英语等级证书及成绩；3.有关专业考试信息参见国家金融监督管理总局2024年度招考公告。</t>
  </si>
  <si>
    <t>金融学</t>
  </si>
  <si>
    <t>数字经济、财政学</t>
  </si>
  <si>
    <t>1.大学英语四级成绩425分及以上，并在外语水平一栏注明已获得的英语等级证书及成绩；2.有关专业考试信息参见国家金融监督管理总局2024年度招考公告。</t>
  </si>
  <si>
    <t>国家金融监督管理总局惠州监管分局</t>
  </si>
  <si>
    <t>经济学</t>
  </si>
  <si>
    <t>1.应届高校毕业生；2.大学英语六级成绩425分及以上，并在外语水平一栏注明已获得的英语等级证书及成绩；3.有关专业考试信息参见国家金融监督管理总局2024年度招考公告。</t>
  </si>
  <si>
    <t>国家金融监督管理总局汕尾监管分局</t>
  </si>
  <si>
    <t>1.本科学历大学英语四级成绩425分及以上，研究生学历大学英语六级成绩425分及以上，并在外语水平一栏注明已获得的英语等级证书及成绩；2.有关专业考试信息参见国家金融监督管理总局2024年度招考公告。</t>
  </si>
  <si>
    <t>国家金融监督管理总局东莞监管分局</t>
  </si>
  <si>
    <t>1.应届高校毕业生；2.最低服务年限5年（含试用期）；3.本科学历大学英语四级成绩425分及以上，研究生学历大学英语六级成绩425分及以上，并在外语水平一栏注明已获得的英语等级证书及成绩；4.有关专业考试信息参见国家金融监督管理总局2024年度招考公告。</t>
  </si>
  <si>
    <t>国家金融监督管理总局中山监管分局</t>
  </si>
  <si>
    <t>国家金融监督管理总局江门监管分局</t>
  </si>
  <si>
    <t>国家金融监督管理总局佛山监管分局</t>
  </si>
  <si>
    <t>国家金融监督管理总局阳江监管分局</t>
  </si>
  <si>
    <t>国家金融监督管理总局湛江监管分局</t>
  </si>
  <si>
    <t>国家金融监督管理总局茂名监管分局</t>
  </si>
  <si>
    <t>金融学、保险学、金融工程、投资学</t>
  </si>
  <si>
    <t>国家金融监督管理总局清远监管分局</t>
  </si>
  <si>
    <t>1.应届高校毕业生；2.本单位最低服务年限为5年（含试用期）；3.大学英语四级成绩425分及以上，并在外语水平一栏注明已获得的英语等级证书及成绩；4.有关专业考试信息参见国家金融监督管理总局2024年度招考公告。</t>
  </si>
  <si>
    <t>国家金融监督管理总局肇庆监管分局</t>
  </si>
  <si>
    <t>国家金融监督管理总局云浮监管分局</t>
  </si>
  <si>
    <t>国家金融监督管理总局佛山监管分局高明县级派出机构</t>
  </si>
  <si>
    <t>金融监管财会类职位</t>
  </si>
  <si>
    <t>主要从事相关金融监管工作。</t>
  </si>
  <si>
    <t>会计、审计、财务管理</t>
  </si>
  <si>
    <t>财会部门一级主任科员及以下</t>
  </si>
  <si>
    <t>主要从事内部财会管理工作及相关监管工作。</t>
  </si>
  <si>
    <t>会计学</t>
  </si>
  <si>
    <t>国家金融监督管理总局揭阳监管分局惠来县级派出机构</t>
  </si>
  <si>
    <t>法规部门一级主任科员及以下</t>
  </si>
  <si>
    <t>金融监管法律类职位</t>
  </si>
  <si>
    <t>主要从事监管法律法规事务工作。</t>
  </si>
  <si>
    <t>国家金融监督管理总局河源监管分局</t>
  </si>
  <si>
    <t>1.通过国家司法考试或国家统一法律职业资格考试（A类）；2.本科学历大学英语四级成绩425分及以上，研究生学历大学英语六级成绩425分及以上，并在外语水平一栏注明已获得的英语等级证书及成绩；3.有关专业考试信息参见国家金融监督管理总局2024年度招考公告。</t>
  </si>
  <si>
    <t>1.应届高校毕业生；2.需通过国家统一法律职业资格考试；3.本科学历大学英语四级成绩425分及以上，研究生学历大学英语六级成绩425分及以上，并在外语水平一栏注明已获得的英语等级证书及成绩；4.有关专业考试信息参见国家金融监督管理总局2024年度招考公告。</t>
  </si>
  <si>
    <t>国家金融监督管理总局江门监管分局恩平县级派出机构</t>
  </si>
  <si>
    <t>国家金融监督管理总局佛山监管分局顺德县级派出机构</t>
  </si>
  <si>
    <t>统计信息部门一级主任科员及以下</t>
  </si>
  <si>
    <t>金融监管计算机类职位</t>
  </si>
  <si>
    <t>主要从事信息科技风险监管、电子设备软硬件管理及信息系统运行维护等工作。</t>
  </si>
  <si>
    <t>国家金融监督管理总局江门监管分局台山县级派出机构</t>
  </si>
  <si>
    <t>金融监管综合类职位</t>
  </si>
  <si>
    <t>主要从事监管数据统计分析工作。</t>
  </si>
  <si>
    <t>统计类</t>
  </si>
  <si>
    <t>综合部门一级主任科员及以下</t>
  </si>
  <si>
    <t>主要从事内部综合管理等工作。</t>
  </si>
  <si>
    <t>统计学、应用统计学</t>
  </si>
  <si>
    <t>数学类、统计学类</t>
  </si>
  <si>
    <t>国家金融监督管理总局深圳监管局</t>
  </si>
  <si>
    <t>应用经济学、国民经济学、区域经济学、金融学、国际金融学、保险学、产业经济学、劳动经济学、金融硕士、保险硕士</t>
  </si>
  <si>
    <t>广东省深圳市福田区</t>
  </si>
  <si>
    <t>1.非应届高校毕业生须具有二年以上基层工作经历；2.国（境）外学历学位者需在面试前资格审查环节提供教育部认证的学历学位；3.本单位最低服务年限为5年（含试用期）；4.大学英语六级成绩425分及以上，并在外语水平一栏注明已获得的英语等级证书及成绩；5.有关专业考试信息请参见国家金融监督管理总局2024年度招考公告。</t>
  </si>
  <si>
    <t>http://www.cbirc.gov.cn</t>
  </si>
  <si>
    <t>0755-88283615</t>
  </si>
  <si>
    <t>0755-88285110</t>
  </si>
  <si>
    <t>金融工程、精算学、统计学（经济金融方向）、数量经济学、经济大数据、应用统计硕士</t>
  </si>
  <si>
    <t>会计学、财务学、财务管理、审计学、会计硕士、审计硕士</t>
  </si>
  <si>
    <t>1.国（境）外学历学位者需在面试前资格审查环节提供教育部认证的学历学位；2.本单位最低服务年限为5年（含试用期）；3.大学英语六级成绩425分及以上，并在外语水平一栏注明已获得的英语等级证书及成绩；4.有关专业考试信息请参见国家金融监督管理总局2024年度招考公告。</t>
  </si>
  <si>
    <t>1.非应届高校毕业生须具有二年以上基层工作经历；2.取得法律职业资格证书（A类）；3.国（境）外学历学位者需在面试前资格审查环节提供教育部认证的学历学位；4.本单位最低服务年限为5年（含试用期）；5.大学英语六级成绩425分及以上，并在外语水平一栏注明已获得的英语等级证书及成绩；6.有关专业考试信息请参见国家金融监督管理总局2024年度招考公告。</t>
  </si>
  <si>
    <t>计算机科学技术与应用、计算机网络工程、信息安全、数据科学与大数据技术、计算机审计、信息管理与信息系统</t>
  </si>
  <si>
    <t>证监</t>
  </si>
  <si>
    <t>中国证券监督管理委员会广东监管局</t>
  </si>
  <si>
    <t>辖区财金类综合岗位一级主任科员及以下</t>
  </si>
  <si>
    <t>证监财金类职位</t>
  </si>
  <si>
    <t>主要从事机关综合管理工作。</t>
  </si>
  <si>
    <t>哲学（专业代码010101）、历史学（专业代码060101）、新闻学（专业代码050301）、人力资源管理（专业代码120206）、马克思主义理论类（专业代码前4位为0305）</t>
  </si>
  <si>
    <t>1.要求本科专业为哲学（专业代码010101）、历史学（专业代码060101）、新闻学（专业代码050301）、人力资源管理（专业代码120206）、马克思主义理论类（专业代码前4位为0305），研究生专业不限；
2.能承受高强度、高压力工作，适应经常性加班和长时间出差；
3.国（境）外相应专业也可报考；
4.有关专业考试信息及大纲可在中国证监会网站上查询。</t>
  </si>
  <si>
    <t>www.csrc.gov.cn/pub/guangdong</t>
  </si>
  <si>
    <t>020-37853896</t>
  </si>
  <si>
    <t>020-37853883</t>
  </si>
  <si>
    <t>020-37851765</t>
  </si>
  <si>
    <t>辖区财金类监管岗位一级主任科员及以下</t>
  </si>
  <si>
    <t>主要从事辖区证券期货市场财金类监管工作。</t>
  </si>
  <si>
    <t>经济学类、金融学类</t>
  </si>
  <si>
    <t>1.本科或研究生任一阶段的专业符合要求即可；
2.能承受高强度、高压力工作，适应经常性加班和长时间出差；
3.国（境）外相应专业也可报考；
4.有关专业考试信息及大纲可在中国证监会网站上查询。</t>
  </si>
  <si>
    <t>辖区会计类监管岗位一级主任科员及以下</t>
  </si>
  <si>
    <t>证监会计类职位</t>
  </si>
  <si>
    <t>主要从事辖区证券期货市场会计类监管工作。</t>
  </si>
  <si>
    <t>会计（或会计学）、财务管理、审计（或审计学）、资产评估</t>
  </si>
  <si>
    <t>1.要求通过注册会计师专业阶段考试并取得专业阶段成绩合格证（报考时须在备注栏注明是否取得该证书）；
2.能承受高强度、高压力工作，适应经常性加班和长时间出差；
3.国（境）外相应专业也可报考；
4.有关专业考试信息及大纲可在中国证监会网站上查询。</t>
  </si>
  <si>
    <t>辖区法律类监管岗位一级主任科员及以下</t>
  </si>
  <si>
    <t>证监法律类职位</t>
  </si>
  <si>
    <t>主要从事辖区证券期货市场法律类监管工作。</t>
  </si>
  <si>
    <t>法学类（详见备注）</t>
  </si>
  <si>
    <t>1.要求本科阶段为法学专业，且研究生阶段专业为法学（商法）、民商法学、经济法学、刑法学、宪法与行政法学、国际法学、法律硕士（法学）；
2.需取得法律职业资格证书A证（报考时须在备注栏注明是否取得该证书）；
3.能承受高强度、高压力工作，适应经常性加班和长时间出差；
4.国（境）外相应专业也可报考；
5.有关专业考试信息及大纲可在中国证监会网站上查询。</t>
  </si>
  <si>
    <t>辖区计算机类监管岗位一级主任科员及以下</t>
  </si>
  <si>
    <t>证监计算机类职位</t>
  </si>
  <si>
    <t>主要从事辖区证券期货市场计算机类监管工作。</t>
  </si>
  <si>
    <t>计算机类（专业代码前4位为0809）、信息与计算科学（专业代码070102）、数据计算及应用（专业代码070104）</t>
  </si>
  <si>
    <t>1.要求本科或研究生专业符合，并具有会计（或会计学）、审计（或审计学）、经济学类、金融学类专业相关学位。
2.能承受高强度、高压力工作，适应经常性加班和长时间出差；
3.国（境）外相应专业也可报考；
4.有关专业考试信息及大纲可在中国证监会网站上查询。</t>
  </si>
  <si>
    <t>中国证券监督管理委员会深圳监管局</t>
  </si>
  <si>
    <t>主要从事辖区证券期货市场财金类监管工作</t>
  </si>
  <si>
    <t>金融学类、经济学类</t>
  </si>
  <si>
    <t>1.能承受高强度、高压力工作，适应经常性加班和长时间出差。
2.有关专业考试信息及大纲可在中国证监会网站上查询。</t>
  </si>
  <si>
    <t>www.csrc.gov.cn/pub/shenzhen/</t>
  </si>
  <si>
    <t>0755-83269009</t>
  </si>
  <si>
    <t>新闻学、传播学、中国语言文学、哲学</t>
  </si>
  <si>
    <t>1.具有金融机构或新闻媒体工作经历，有较强的文字功底、综合能力。
2.能承受高强度、高压力工作，适应经常性加班和长时间出差。
3.有关专业考试信息及大纲可在中国证监会网站上查询。</t>
  </si>
  <si>
    <t>主要从事辖区证券期货市场会计类监管工作</t>
  </si>
  <si>
    <t>会计学类（会计学、审计学、财务管理）、经济学类、金融学类</t>
  </si>
  <si>
    <t>1.需在报名前通过注册会计师专业阶段考试并取得专业阶段成绩合格证书，并在备注中注明证书编号。
2.能承受高强度、高压力工作，适应经常性加班和长时间出差。
3.有关专业考试信息及大纲可在中国证监会网站上查询。</t>
  </si>
  <si>
    <t>会计学类（会计学、审计学、财务管理）</t>
  </si>
  <si>
    <t>主要从事辖区证券期货市场法律类监管工作</t>
  </si>
  <si>
    <t>法学（学科代码0301）、法律硕士</t>
  </si>
  <si>
    <t>1.需在报名前取得法律职业资格证书（A类），并在备注中说明证书编号。
2.能承受高强度、高压力工作，适应经常性加班和长时间出差。
3.有关专业考试信息及大纲可在中国证监会网站上查询。</t>
  </si>
  <si>
    <t>主要从事辖区证券期货市场计算机类监管工作</t>
  </si>
  <si>
    <t>计算机科学与技术、计算机软件、软件工程、计算机应用技术、信息管理与信息系统</t>
  </si>
  <si>
    <t>1.大学英语六级考试须合格或成绩在425分以上，并在备注中说明英语成绩。
2.有关专业考试信息及大纲可在中国证监会网站上查询。</t>
  </si>
  <si>
    <t>中国证券监督管理委员会深圳证券监管专员办事处</t>
  </si>
  <si>
    <t>财金类监管岗位一级主任科员及以下</t>
  </si>
  <si>
    <t>主要从事证券期货市场稽查执法工作，能适应出差办案。</t>
  </si>
  <si>
    <t>哲学（专业代码010101） 历史学（专业代码060101） 汉语言文学（专业代码050101） 社会学（专业代码030301） 新闻传播学类（专业代码0503）</t>
  </si>
  <si>
    <t>1.本科阶段为哲学（专业代码010101）、历史学（专业代码060101）、汉语言文学（专业代码050101）、社会学（专业代码030301）、新闻传播学类（专业代码0503）专业；
2.英语六级425分及以上；
3.能承受高强度、高压力工作，适应经常性加班和长时间出差；
4.各阶段均具有相应的学历、学位，国（境）外相应专业也可报考；
5.有关专业考试信息及大纲可在中国证监会网站上查询。</t>
  </si>
  <si>
    <t>http://www.csrc.gov.cn/szzyb/index.shtml</t>
  </si>
  <si>
    <t>0755-25918145</t>
  </si>
  <si>
    <t>会计类监管岗位一级主任科员及以下</t>
  </si>
  <si>
    <t>会计学（学科代码120203K） 审计学（学科代码120207） 财务管理（学科代码120204） 资产评估（学科代码120208）</t>
  </si>
  <si>
    <t>1.本科阶段为会计学（学科代码120203K）、审计学（学科代码120207）、财务管理（学科代码120204）、资产评估（学科代码120208）专业；
2.须通过注册会计师专业阶段考试并取得专业阶段成绩合格证（报考时须在备注栏注明是否取得该证书及证书编号）；
3.能承受高强度、高压力工作，适应经常性加班和长时间出差；
4.国（境）外相应专业也可报考；
5.有关专业考试信息及大纲可在中国证监会网站上查询。</t>
  </si>
  <si>
    <t>法律类监管岗位一级主任科员及以下</t>
  </si>
  <si>
    <t>法学（学科代码030101K） 侦查学（学科代码030602K） 经济犯罪侦查（学科代码030606TK）</t>
  </si>
  <si>
    <t>1.本科阶段为法学（学科代码030101K）、侦查学（学科代码030602K）、经济犯罪侦查（学科代码030606TK）专业；
2.须取得法律职业资格证书A证（报考时须在备注栏注明是否取得该证书及证书编号）；
3.英语六级425分及以上；
4.能承受高强度、高压力工作，适应经常性加班和长时间出差；
5.各阶段均具有相应的学历、学位，国（境）外相应专业也可报考；
6.有关专业考试信息及大纲可在中国证监会网站上查询。</t>
  </si>
  <si>
    <t>国家粮食和物资储备局广东局</t>
  </si>
  <si>
    <t>组织起草综合性文件和重要文稿；编写政务信息；承担办公室日常工作等。</t>
  </si>
  <si>
    <t>新闻与传播（0552）、新闻传播学（0503）</t>
  </si>
  <si>
    <t>考生须具备2年及以上综合性文稿起草、政务信息编写相关基层工作经历。</t>
  </si>
  <si>
    <t>lswz.gov.cn</t>
  </si>
  <si>
    <t>020-83830111</t>
  </si>
  <si>
    <t>粮棉糖监管处一级主任科员及以下</t>
  </si>
  <si>
    <t>承担辖区内中央储备粮棉糖监管检查工作，对中央储备粮棉糖管理情况年度考核等工作。</t>
  </si>
  <si>
    <t>本科：食品科学与工程（082701）、食品质量与安全（082702）、粮食工程（082703）；研究生：食品科学与工程（0832）</t>
  </si>
  <si>
    <t>考生须具备2年及以上粮食行业从业经历。</t>
  </si>
  <si>
    <t>执法督查处一级主任科员及以下</t>
  </si>
  <si>
    <t>承担辖区内综合性检查督查工作；对辖区内涉及中央储备粮棉糖、石油、战略和救灾物资库存案件进行查处和督查督办；负责辖区内中央储备动态监管系统维护等。</t>
  </si>
  <si>
    <t>本科：法学（030101K）、粮食工程（082703）、财务管理（120204）；研究生：法学（0301）、食品科学与工程（0832）</t>
  </si>
  <si>
    <t>法学专业考生须具备2年及以上法律相关基层工作经历，并持有法律职业资格证书；粮食工程、食品科学与工程专业考生须具备2年及以上粮食行业从业经历；财务管理专业须具备2年及以上财务工作经历。</t>
  </si>
  <si>
    <t>国家能源局南方监管局</t>
  </si>
  <si>
    <t>综合处一级主任科员及以下</t>
  </si>
  <si>
    <t>从事网络安全和信息化等工作</t>
  </si>
  <si>
    <t>计算机应用技术、网络安全技术与工程等相关专业</t>
  </si>
  <si>
    <t>1.具有2年及以上能源行业网络安全方面工作经历。2.专业能力测试范围：电力、网络与信息安全相关知识等，占综合成绩15%。咨询电话：020-85125163。</t>
  </si>
  <si>
    <t>http://nfj.nea.gov.cn</t>
  </si>
  <si>
    <t>020-85125163</t>
  </si>
  <si>
    <t>出入境</t>
  </si>
  <si>
    <t>广州出入境边防检查总站</t>
  </si>
  <si>
    <t>边检站一级警员 （一）</t>
  </si>
  <si>
    <t>属于公安机关人民警察，从事出入境边防检查、监护、巡查和应急处突、大型安保、侦查办案等实战工作。24小时倒班，夜间户外执勤较多。今后根据工作需要调整至对外合作交流等岗位。</t>
  </si>
  <si>
    <t>俄语、法语、葡萄牙语、土耳其语、阿拉伯语、孟加拉语、缅甸语、朝鲜语、越南语、乌尔都语、僧伽罗语</t>
  </si>
  <si>
    <t>1.限应届高校毕业生报考（高等学历教育各阶段均需取得相应学历和学位）。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6.提供集体宿舍；工资待遇按人民警察标准执行，享受加班补贴和值勤岗位津贴；可为符合条件人员办理集体户口。
7.请考生及时关注“移民管理警察招考小助手”微信小程序发布的报考信息。</t>
  </si>
  <si>
    <t>https://rczk.nia.gov.cn</t>
  </si>
  <si>
    <t>020-82133628</t>
  </si>
  <si>
    <t>边检站一级警员 （二）</t>
  </si>
  <si>
    <t>属于公安机关人民警察，从事出入境边防检查、监护、巡查和应急处突、大型安保、侦查办案等实战工作，24小时倒班，夜间户外执勤较多。今后视工作需要调整至审计、财会等岗位。</t>
  </si>
  <si>
    <t>审计学、会计学、财务管理、工商管理、财政学、国际商务</t>
  </si>
  <si>
    <t>边检站一级警员 （三）</t>
  </si>
  <si>
    <t>属于公安机关人民警察，从事出入境边防检查、监护、巡查和应急处突、大型安保、侦查办案等实战工作，24小时倒班，夜间户外执勤较多。今后视工作需要调整至出入境相关系统开发运维、通信网络保障等岗位。</t>
  </si>
  <si>
    <t>通信工程、信息工程、计算机科学与技术、电子科学与技术</t>
  </si>
  <si>
    <t>边检站四级警长 （一）</t>
  </si>
  <si>
    <t>属于公安机关人民警察，从事出入境边防检查、监护、巡查和应急处突、大型安保、侦查办案等实战工作，24小时倒班，夜间户外执勤较多。今后视工作需要调整至对外合作交流等岗位。</t>
  </si>
  <si>
    <t>阿拉伯语语言文学、亚非语言文学、印度语语言文学</t>
  </si>
  <si>
    <t>1.限服务期满、考核合格的大学生村官、农村义务教育阶段学校教师特设岗位计划、“三支一扶”计划、大学生志愿服务西部计划人员以及在军队服役5年以上的高校毕业生退役士兵报考。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6.提供集体宿舍；工资待遇按人民警察标准执行，享受加班补贴和值勤岗位津贴；可为符合条件人员办理集体户口。
7.仅限男性报考。
8.请考生及时关注“移民管理警察招考小助手”微信小程序发布的报考信息。</t>
  </si>
  <si>
    <t>边检站四级警长 （二）</t>
  </si>
  <si>
    <t>阿拉伯语语言文学</t>
  </si>
  <si>
    <t>1.限应届高校毕业生报考（高等学历教育各阶段均需取得相应学历和学位）。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6.提供集体宿舍；工资待遇按人民警察标准执行，享受加班补贴和值勤岗位津贴；可为符合条件人员办理集体户口。
7.仅限男性报考。
8.请考生及时关注“移民管理警察招考小助手”微信小程序发布的报考信息。</t>
  </si>
  <si>
    <t>边检站四级警长 （三）</t>
  </si>
  <si>
    <t>亚非语言文学</t>
  </si>
  <si>
    <t>边检站四级警长 （四）</t>
  </si>
  <si>
    <t>印度语语言文学</t>
  </si>
  <si>
    <t>边检站四级警长 （五）</t>
  </si>
  <si>
    <t>计算机科学与技术、软件工程、电子信息</t>
  </si>
  <si>
    <t>边检站四级警长 （六）</t>
  </si>
  <si>
    <t>属于公安机关人民警察，从事出入境边防检查、监护、巡查和应急处突、大型安保、侦查办案等实战工作，24小时倒班，夜间户外执勤较多。今后视工作需要调整至基建等相关岗位。</t>
  </si>
  <si>
    <t>土木工程</t>
  </si>
  <si>
    <t>边检站四级警长 （七）</t>
  </si>
  <si>
    <t>属于公安机关人民警察，从事出入境边防检查、监护、巡查和应急处突、大型安保、侦查办案等实战工作，24小时倒班，夜间户外执勤较多。今后视工作需要调整至审计等相关岗位。</t>
  </si>
  <si>
    <t>审计</t>
  </si>
  <si>
    <t>边检站四级警长 （八）</t>
  </si>
  <si>
    <t>属于公安机关人民警察，从事出入境边防检查、监护、巡查和应急处突、大型安保、侦查办案等实战工作，24小时倒班，夜间户外执勤较多。</t>
  </si>
  <si>
    <t>数学、统计学</t>
  </si>
  <si>
    <t>边检站四级警长 （九）</t>
  </si>
  <si>
    <t>属于公安机关人民警察，从事出入境边防检查、监护、巡查和应急处突、大型安保、侦查办案等实战工作，24小时倒班，夜间户外执勤较多。今后视工作需要调整至对外合作交流等相关岗位。</t>
  </si>
  <si>
    <t>边检站四级警长 （十）</t>
  </si>
  <si>
    <t>深圳出入境边防检查总站</t>
  </si>
  <si>
    <t>边检站警务技术一级主管及以下（一）</t>
  </si>
  <si>
    <t>属于公安机关人民警察，主要从事出入境边防检查、系统开发运维、大数据分析核查、通信网络保障等工作。</t>
  </si>
  <si>
    <t>计算机科学与技术、计算机技术、软件工程、电子科学与技术、信息与通信工程、电子信息</t>
  </si>
  <si>
    <t>1．限应届高校毕业生报考（高等学历教育各阶段均需取得相应学历和学位）。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</si>
  <si>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0755-84498360</t>
  </si>
  <si>
    <t>0755-84498347</t>
  </si>
  <si>
    <t>边检站一级警长及以下（一）</t>
  </si>
  <si>
    <t>属于公安机关人民警察，主要从事出入境边防检查、公文写作、新闻宣传、政策研究等工作。</t>
  </si>
  <si>
    <t>法学（0301）、法律、中国语言文学、外国语言文学、翻译</t>
  </si>
  <si>
    <t>1．限应届高校毕业生报考（高等学历教育各阶段均需取得相应学历和学位）。
2．英语相关专业须具有英语专业八级证书；非英语相关专业须大学英语四级425分及以上。
3．法学相关专业须通过国家司法考试或国家统一法律职业资格考试（A证）。
4．按《公务员录用体检特殊标准（试行）》进行体检，对《公务员录用体检特殊标准（试行）》未作规定的项目，按《公务员录用体检通用标准（试行）》执行，视力标准可询招录单位。
5．按《公安机关录用人民警察体能测评项目和标准（暂行）》进行体能测评。
6．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7．工资待遇按人民警察标准执行，享受加班补贴和值勤岗位津贴；有固定的探亲假和休假安排。
8．仅限男性报考。
9．请考生及时关注“移民管理警察招考小助手”微信小程序发布的报考信息。</t>
  </si>
  <si>
    <t>边检站警务技术一级主管及以下（二）</t>
  </si>
  <si>
    <t>计算机科学与技术、计算机技术、软件工程</t>
  </si>
  <si>
    <t>边检站警务技术一级主管及以下（三）</t>
  </si>
  <si>
    <t>电子科学与技术、信息与通信工程、电子信息</t>
  </si>
  <si>
    <t>边检站一级警长及以下（二）</t>
  </si>
  <si>
    <t>马克思主义理论、政治学、心理学、应用心理、中国语言文学</t>
  </si>
  <si>
    <t>边检站一级警长及以下（三）</t>
  </si>
  <si>
    <t>新闻传播学、广播电视、艺术设计、戏剧与影视学</t>
  </si>
  <si>
    <t>1．限应届高校毕业生报考（高等学历教育各阶段均需取得相应学历和学位）。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</si>
  <si>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边检站一级警长及以下（四）</t>
  </si>
  <si>
    <t>属于公安机关人民警察，主要从事出入境边防检查、财务、审计、警务保障等工作。</t>
  </si>
  <si>
    <t>会计学、会计、审计、金融学、金融</t>
  </si>
  <si>
    <t>边检站一级警长及以下（五）</t>
  </si>
  <si>
    <t>税务、财政学、经济法学</t>
  </si>
  <si>
    <t>1．限应届高校毕业生报考（高等学历教育各阶段均需取得相应学历和学位），所列专业均要求财税相关方向。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</si>
  <si>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边检站一级警长及以下（六）</t>
  </si>
  <si>
    <t>属于公安机关人民警察，主要从事出入境边防检查、侦查办案、有关国家地区形势研究、涉外交流等工作。</t>
  </si>
  <si>
    <t>外国语言文学、翻译</t>
  </si>
  <si>
    <t>1．限应届高校毕业生报考（高等学历教育各阶段均需取得相应学历和学位）。
2．英语相关专业须具有英语专业八级证书；非英语相关专业须大学英语四级425分及以上。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</si>
  <si>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边检站一级警长及以下（七）</t>
  </si>
  <si>
    <t>属于公安机关人民警察，主要从事出入境边防检查、侦查办案、法制建设等工作。</t>
  </si>
  <si>
    <t>法学（0301）、法律</t>
  </si>
  <si>
    <t>1．限应届高校毕业生报考（高等学历教育各阶段均需取得相应学历和学位）。
2．大学英语四级425分及以上。
3．通过国家司法考试或国家统一法律职业资格考试（A证）。
4．按《公务员录用体检特殊标准（试行）》进行体检，对《公务员录用体检特殊标准（试行）》未作规定的项目，按《公务员录用体检通用标准（试行）》执行，视力标准可询招录单位。
5．按《公安机关录用人民警察体能测评项目和标准（暂行）》进行体能测评。
6．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7．工资待遇按人民警察标准执行，享受加班补贴和值勤岗位津贴；有固定的探亲假和休假安排。
8．仅限男性报考。
9．请考生及时关注“移民管理警察招考小助手”微信小程序发布的报考信息。</t>
  </si>
  <si>
    <t>边检站一级警长及以下（八）</t>
  </si>
  <si>
    <t>历史学、教育学、应用经济学、社会学、社会工作、统计学、土木工程、建筑学</t>
  </si>
  <si>
    <t>1．限应届高校毕业生报考（高等学历教育各阶段均需取得相应学历和学位）。
2．大学英语六级425分及以上。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</si>
  <si>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边检站一级警长及以下（九）</t>
  </si>
  <si>
    <t>数学、工程、机械工程、环境科学与工程、管理科学与工程、材料科学与工程、生物医学工程</t>
  </si>
  <si>
    <t>边检站警务技术一级主管及以下（四）</t>
  </si>
  <si>
    <t>边检站一级警长及以下（十）</t>
  </si>
  <si>
    <t>英语、商务英语、阿拉伯语、西班牙语、德语、俄语、法语、日语、泰语、马来语、越南语、朝鲜语、柬埔寨语</t>
  </si>
  <si>
    <t>1．限应届高校毕业生报考（高等学历教育各阶段均需取得相应学历和学位）。
2．英语相关专业须具有英语专业四级证书；非英语相关专业须大学英语四级425分及以上。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</si>
  <si>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边检站一级警长及以下（十一）</t>
  </si>
  <si>
    <t>法学（03）</t>
  </si>
  <si>
    <t>边检站一级警长及以下（十二）</t>
  </si>
  <si>
    <t>会计学、审计学、财务管理、公共管理类</t>
  </si>
  <si>
    <t>边检站一级警长及以下（十三）</t>
  </si>
  <si>
    <t>属于公安机关人民警察，主要从事出入境边防检查、警务保障等工作。</t>
  </si>
  <si>
    <t>建筑类、土木工程、航海技术、船舶与海洋工程</t>
  </si>
  <si>
    <t>边检站一级警长及以下（十四）</t>
  </si>
  <si>
    <t>汉语言文学、思想政治教育、广播电视编导、影视摄影与制作、视觉传达设计、心理学类</t>
  </si>
  <si>
    <t>边检站一级警长及以下（十五）</t>
  </si>
  <si>
    <t>工学、理学、管理学、经济学</t>
  </si>
  <si>
    <t>边检站一级警长及以下（十六）</t>
  </si>
  <si>
    <t>历史学、法学（03）、哲学、文学、艺术学</t>
  </si>
  <si>
    <t>边检站一级警长及以下（十七）</t>
  </si>
  <si>
    <t>法学（03）、中国语言文学类、外国语言文学类、新闻传播学类、心理学类</t>
  </si>
  <si>
    <t>1．限服务期满、考核合格的大学生村官、农村义务教育阶段学校教师特设岗位计划、“三支一扶”计划、大学生志愿服务西部计划人员以及在军队服役5年以上的高校毕业生退役士兵报考。
2．英语相关专业须具有英语专业四级证书；非英语相关专业须大学英语四级425分及以上。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</si>
  <si>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边检站一级警长及以下（十八）</t>
  </si>
  <si>
    <t>会计学、审计学、税收学、财务管理、采购管理</t>
  </si>
  <si>
    <t>1．限服务期满、考核合格的大学生村官、农村义务教育阶段学校教师特设岗位计划、“三支一扶”计划、大学生志愿服务西部计划人员以及在军队服役5年以上的高校毕业生退役士兵报考。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</si>
  <si>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边检站一级警长及以下（十九）</t>
  </si>
  <si>
    <t>属于公安机关人民警察，主要从事出入境边防检查、系统开发运维、大数据分析核查、通信网络保障、警务保障等工作。</t>
  </si>
  <si>
    <t>计算机类、电子信息类、建筑类、土木类、工程造价、保密管理、统计学类</t>
  </si>
  <si>
    <t>边检站一级警长及以下（二十）</t>
  </si>
  <si>
    <t>英语、商务英语、泰语、马来语、越南语、柬埔寨语</t>
  </si>
  <si>
    <t>边检站一级警长及以下（二十一）</t>
  </si>
  <si>
    <t>法学（03）、中国语言文学类、新闻传播学类</t>
  </si>
  <si>
    <t>边检站一级警长及以下（二十二）</t>
  </si>
  <si>
    <t>会计学、审计学、财务管理、土地资源管理</t>
  </si>
  <si>
    <t>边检站警务技术一级主管及以下（五）</t>
  </si>
  <si>
    <t>边检站一级警长及以下（二十三）</t>
  </si>
  <si>
    <t>边检站警务技术一级主管及以下（六）</t>
  </si>
  <si>
    <t>珠海出入境边防检查总站</t>
  </si>
  <si>
    <t>属于公安机关人民警察，从事出入境边防检查、监护巡查、公文起草与撰写、政策理论研究、文秘等工作。</t>
  </si>
  <si>
    <t>哲学类（硕士及以上：0101哲学)、经济学类（硕士及以上：02经济学)、中国语言文学类、政治学类、社会学类、马克思主义理论类、历史学类、公共管理类、大数据管理与应用、心理学、应用心理、档案学</t>
  </si>
  <si>
    <t>1．限应届高校毕业生报考（高等学历教育各阶段均需取得相应学历和学位）。
2．大学英语四级425分以上。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7．仅限男性报考。
8．请考生及时关注“移民管理警察招考小助手”微信小程序发布的报考信息。</t>
  </si>
  <si>
    <t>0756-8166233</t>
  </si>
  <si>
    <t>0756-8166220</t>
  </si>
  <si>
    <t>0756-8166205</t>
  </si>
  <si>
    <t>属于公安机关人民警察，从事出入境边防检查、监护巡查、基建保障等工作。</t>
  </si>
  <si>
    <t>土木类、建筑类、电气类、水利类、物理学类、化学类、力学类、机械类、材料类、交通运输类、环境科学与工程类、土木水利、电气工程、材料与化工、交通运输工程、资源与环境、中西医结合类、生物工程类、生物医学工程类</t>
  </si>
  <si>
    <t>属于公安机关人民警察，从事出入境边防检查、监护巡查、财务会计和审计等工作。</t>
  </si>
  <si>
    <t>财政学类、金融学类、数学类、统计学类、会计、审计</t>
  </si>
  <si>
    <t>属于公安机关人民警察，从事出入境边防检查、监护巡查、技术保障与研发、软件开发等工作。</t>
  </si>
  <si>
    <t>本科：0809计算机类、0807电子信息类、0808自动化类； 硕士研究生及以上：0812计算机科学与技术、0854电子信息、0809电子科学与技术、0810信息与通信工程。</t>
  </si>
  <si>
    <t>1．限应届高校毕业生报考（高等学历教育各阶段均需取得相应学历和学位）。
2．大学英语四级425分以上。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</si>
  <si>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属于公安机关人民警察，从事出入境边防检查、监护巡查等工作。</t>
  </si>
  <si>
    <t>外国语言文学类、翻译</t>
  </si>
  <si>
    <t>1．限应届高校毕业生报考（高等学历教育各阶段均需取得相应学历和学位）。
2．大学英语四级425分以上，其中英语专业考生需具有英语专业八级证书，其他语种专业需能熟练运用所学语种开展工作。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</si>
  <si>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属于公安机关人民警察，从事出入境边防检查、监护巡查、法制建设、侦查办案等工作。</t>
  </si>
  <si>
    <t>本科：0301法学类； 硕士研究生及以上：0301法学。</t>
  </si>
  <si>
    <t>1．限应届高校毕业生报考（高等学历教育各阶段均需取得相应学历和学位）。
2．大学英语四级425分以上，且通过国家司法考试或国家统一法律职业资格考试（A证）。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7．仅限男性报考。
8．请考生及时关注“移民管理警察招考小助手”微信小程序发布的报考信息。</t>
  </si>
  <si>
    <t>属于公安机关人民警察，从事出入境边防检查、监护巡查、新媒体运营、文稿编辑与宣传策划等工作。</t>
  </si>
  <si>
    <t>本科：0503新闻传播学类、13艺术学类、040101教育学； 硕士研究生及以上：0503新闻传播学、0552新闻与传播、13艺术学、1403设计学、0401教育学、0451教育。</t>
  </si>
  <si>
    <t>属于公安机关人民警察，从事出入境边防检查、监护巡查、训练等工作。</t>
  </si>
  <si>
    <t>本科：0402体育学类； 硕士研究生及以上：0403体育学、0452体育。</t>
  </si>
  <si>
    <t>0101哲学、02经济学类、0501中国语言文学、0302政治学、0303社会学、0305马克思主义理论、06历史学类、1204公共管理学、1252公共管理、0402心理学、0454应用心理</t>
  </si>
  <si>
    <t>土木工程、土木水利、建筑学、建筑、交通运输、交通运输工程、船舶与海洋工程、电气工程、光学工程、机械、机械工程、物理学、化学、力学、环境科学与工程、资源与环境、中西医结合、生物工程、生物医学工程</t>
  </si>
  <si>
    <t>0812计算机科学与技术、0854电子信息、0809电子科学与技术、0810信息与通信工程、0835软件工程、0839网络空间安全</t>
  </si>
  <si>
    <t>1．限应届高校毕业生报考（高等学历教育各阶段均需取得相应学历和学位）。
2．大学英语四级425分以上。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7.仅限男性报考。
8．请考生及时关注“移民管理警察招考小助手”微信小程序发布的报考信息。</t>
  </si>
  <si>
    <t>0251金融、0701数学、0252应用统计、0714统计学、1253会计、1257审计</t>
  </si>
  <si>
    <t>0502外国语言文学、0551翻译</t>
  </si>
  <si>
    <t>0301法学</t>
  </si>
  <si>
    <t>属于公安机关人民警察，从事出入境边防检查、监护巡查、新媒体运营、宣传策划、教育训练等工作。</t>
  </si>
  <si>
    <t>0503新闻传播学、0552新闻与传播、13艺术学、1403设计学、0401教育学、0451教育</t>
  </si>
  <si>
    <t>0403体育学、0452体育</t>
  </si>
  <si>
    <t>0101哲学、0301法学、02经济学、0501中国语言文学、0302政治学、0303社会学、0305马克思主义理论、06历史学</t>
  </si>
  <si>
    <t>1．限服务期满、考核合格的大学生村官、农村义务教育阶段学校教师特设岗位计划、“三支一扶”计划、大学生志愿服务西部计划、在军队服役5年（含）以上的高校毕业生退役士兵报考。
2．大学英语四级425分以上，其中法学类考生需通过国家司法考试或国家统一法律职业资格考试（A证）。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7．仅限男性报考。</t>
  </si>
  <si>
    <t>属于公安机关人民警察，从事出入境边防检查、监护巡查、文秘等工作。</t>
  </si>
  <si>
    <t>中国语言文学类、外国语言文学类、翻译、政治学类、社会学类、公共管理类</t>
  </si>
  <si>
    <t>1．限应届高校毕业生报考（高等学历教育各阶段均需取得相应学历和学位）。
2．大学英语四级425分以上。其中，英语专业考生需具有英语专业八级证书，其他语种专业需能熟练运用所学语种开展工作。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</si>
  <si>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属于公安机关人民警察，从事出入境边防检查、监护巡查、财会保障等工作。</t>
  </si>
  <si>
    <t>土木类、建筑类、土木工程、土木水利、统计学类、会计、审计</t>
  </si>
  <si>
    <t>1．限应届高校毕业生报考（高等学历教育各阶段均需取得相应学历和学位）。
2．大学英语四级425分以上，且通过国家司法考试或国家统一法律职业资格考试（A证）。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</si>
  <si>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属于公安机关人民警察，从事出入境边防检查、监护巡查、文秘、财会、保障等工作。</t>
  </si>
  <si>
    <t>0301法学类（硕士及以上：0301法学）、中国语言文学类、外国语言文学类、翻译、公共管理类、交通运输类、交通运输工程、统计学类、会计、审计</t>
  </si>
  <si>
    <t>1．限应届高校毕业生报考（高等学历教育各阶段均需取得相应学历和学位）。
2．大学英语四级425分以上，其中，英语专业考生需具有英语专业八级证书，其他语种专业需能熟练运用所学语种开展工作，法学类考生需通过国家司法考试或国家统一法律职业资格考试（A证）。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</si>
  <si>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属于公安机关人民警察，从事出入境边防检查、监护巡查、法制、文秘、技术、训练、财会等工作。</t>
  </si>
  <si>
    <t>0301法学类（硕士及以上：0301法学）、中国语言文学类、外国语言文学类、翻译、公共管理类、计算机类（硕士及以上：0812计算机科学与技术）、0402体育学类（硕士及以上：0403体育学、0452体育）、统计学类、会计、审计</t>
  </si>
  <si>
    <t>国家移民管理局广州遣返中心</t>
  </si>
  <si>
    <t>中心执行队一级警长及以下</t>
  </si>
  <si>
    <t>属于公安机关人民警察，主要从事法制建设和非法移民待遣羁押、身份核查、实施遣返等工作。</t>
  </si>
  <si>
    <t>法律（法学）（035102）</t>
  </si>
  <si>
    <t>1.限2024届高校毕业生报考（高等学历教育各阶段均需取得相应学历和学位）。
2.限本科主修专业为法学（代码030101K）报考；职位要求专业条件为报考者最高学历对应专业；报考人员须在2024年7月底前取得相关学历、学位；限以主修专业报考。
3.须通过国家司法考试或国家统一法律职业资格考试（A证）。
4.仅限男性报考。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</si>
  <si>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020-31808013</t>
  </si>
  <si>
    <t>020-31808015</t>
  </si>
  <si>
    <t>惠州遣返站执行队一级警长及以下（一）</t>
  </si>
  <si>
    <t>属于公安机关人民警察，主要从事财务审计和非法移民待遣羁押、身份核查、实施遣返等工作。</t>
  </si>
  <si>
    <t>审计学 （120207）</t>
  </si>
  <si>
    <t>1.限2024届高校毕业生报考（高等学历教育各阶段均需取得相应学历和学位）。
2.职位要求专业条件为报考者最高学历对应专业；报考人员须在2024年7月底前取得相关学历、学位；限以主修专业报考。
3.须具有初级及以上审计专业技术资格或初级及以上会计专业技术资格。
4.大学英语四级425分及以上。
5.仅限男性报考。
6.工资待遇按人民警察标准执行。
7.在本单位最低服务年限五年（含试用期）。
8.按《公务员录用体检特殊标准（试行）》进行体检，对《公务员录用体检特殊标准（试行）》未作规定的项目，按《公务员录用体检通用标准（试行）》执行，视力标准可询招录单位。
9.按《公安机关录用人民警察体能测评项目和标准（暂行）》进行体能测评。
10.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</si>
  <si>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惠州遣返站执行队一级警长及以下（二）</t>
  </si>
  <si>
    <t>属于公安机关人民警察，主要从事翻译和非法移民待遣羁押、身份核查、实施遣返等工作。</t>
  </si>
  <si>
    <t>法语（050204）、越南语（050223）</t>
  </si>
  <si>
    <t>1.限2024届高校毕业生报考（高等学历教育各阶段均需取得相应学历和学位）。
2.职位要求专业条件为报考者最高学历对应专业；报考人员须在2024年7月底前取得相关学历、学位；限以主修专业报考。
3.法语专业报考须法语四级考试（TFS-4）成绩合格及以上。
4.仅限男性报考。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</si>
  <si>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惠州遣返站执行队一级警长及以下（三）</t>
  </si>
  <si>
    <t>属于公安机关人民警察，主要从事非法移民待遣羁押人员的收押管教和身份核查、实施遣返等工作。</t>
  </si>
  <si>
    <t>监狱学（030103T）</t>
  </si>
  <si>
    <t>1.限2024届高校毕业生报考（高等学历教育各阶段均需取得相应学历和学位）。
2.职位要求专业条件为报考者最高学历对应专业；报考人员须在2024年7月底前取得相关学历、学位；限以主修专业报考。
3.大学英语四级425分及以上。
4.24小时轮班工作制，工作强度大。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</si>
  <si>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惠州遣返站执行队一级警长及以下（四）</t>
  </si>
  <si>
    <t>属于公安机关人民警察，主要从事信息化建设和非法移民待遣羁押、身份核查、实施遣返等工作。</t>
  </si>
  <si>
    <t>通信工程（080703）、电子信息科学与技术（080714T）</t>
  </si>
  <si>
    <t>1.限应届高校毕业生报考（高等学历教育各阶段均需取得相应学历和学位）。
2.职位要求专业条件为报考者最高学历对应专业；报考人员须在2024年7月底前取得相关学历、学位；限以主修专业报考。
3.大学英语四级425分及以上。
4.24小时轮班工作制，工作强度大。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</si>
  <si>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惠州遣返站执行队一级警长及以下（五）</t>
  </si>
  <si>
    <t>1.限应届高校毕业生报考（高等学历教育各阶段均需取得相应学历和学位）。
2.限专业为法学（代码030101K）报考；职位要求专业条件为报考者最高学历对应专业；报考人员须在2024年7月底前取得相关学历、学位；限以主修专业报考。
3.大学英语六级425分及以上。
4.24小时轮班工作制，工作强度大。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</si>
  <si>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惠州遣返站执行队一级警长及以下（六）</t>
  </si>
  <si>
    <t>法语口译（055108）、越南语口译（055122）</t>
  </si>
  <si>
    <t>三年</t>
  </si>
  <si>
    <t>农村义务教育阶段学校教师特设岗位计划</t>
  </si>
  <si>
    <t>1.高等学历教育各阶段均需取得相应学历和学位。
2.法语口译须法语专业八级考试通过，本科专业为法语；越南语口译须大学英语六级425分及以上，本科专业为越南语；职位要求专业条件为报考者最高学历对应专业；报考人员须在2024年7月底前取得相关学历、学位；限以主修专业报考。
3.限服务期满且考核合格的一类服务基层项目人员报考。
4.仅限男性报考。
5.待遇按人民警察标准执行。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</si>
  <si>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国家林业和草原局</t>
  </si>
  <si>
    <t>驻广州森林资源监督专员办事处</t>
  </si>
  <si>
    <t>综合管理处一级主任科员及以下</t>
  </si>
  <si>
    <t>从事财务管理、预算决算编报及预算执行、预算一体化、内部控制、劳资社保管理等工作</t>
  </si>
  <si>
    <t>3年及以上财务工作经历</t>
  </si>
  <si>
    <t>http://www.forestry.gov.cn/</t>
  </si>
  <si>
    <t>010-84238730</t>
  </si>
  <si>
    <t>010-84239767</t>
  </si>
  <si>
    <t>中国民用航空局中南地区管理局</t>
  </si>
  <si>
    <t>中国民用航空中南地区管理局</t>
  </si>
  <si>
    <t>档案管理</t>
  </si>
  <si>
    <t>档案学（120502）、信息资源管理（120503）、情报学（120502）</t>
  </si>
  <si>
    <t>1.大学英语四级425分（含）以上。2.本单位最低服务年限5年（含试用期）。</t>
  </si>
  <si>
    <t>http://zn.caac.gov.cn</t>
  </si>
  <si>
    <t>020-86122253</t>
  </si>
  <si>
    <t>020-86124148</t>
  </si>
  <si>
    <t>政策法规处一级主任科员及以下</t>
  </si>
  <si>
    <t>法律事务、行政执法</t>
  </si>
  <si>
    <t>法学（030101K）、法学理论（030101）、宪法学与行政法学（030103）、刑法学（030104）、民商法学（030105）、诉讼法学（030106）、经济法学（030107）</t>
  </si>
  <si>
    <t>1.本科需大学英语四级425分（含）以上，硕士研究生需大学英语六级425分（含）以上。2.取得国家统一法律职业资格（A证）。3.最近2年一直从事法律相关工作。4.本单位最低服务年限5年（含试用期）。</t>
  </si>
  <si>
    <t>适航审定处一级主任科员及以下</t>
  </si>
  <si>
    <t>适航审定事务</t>
  </si>
  <si>
    <t>飞行器设计与工程（082002）、工程力学（080102）、材料科学与工程（080401）、电子信息工程（080701）</t>
  </si>
  <si>
    <t>1.大学英语四级425分（含）以上。2.最近3年一直在飞机设计单位从事设计研发，或在飞机制造单位从事工程技术，或在CCAR121部运输航空公司或下属维修单位从事工程技术、飞机结构载荷/强度、飞机电子等方面的设计研发、制造或维修工作。3.需经常出差。 4.本单位最低服务年限5年（含试用期）。</t>
  </si>
  <si>
    <t>中国民用航空广东安全监督管理局</t>
  </si>
  <si>
    <t>党委办公室一级主任科员及以下</t>
  </si>
  <si>
    <t>党务事务</t>
  </si>
  <si>
    <t>马克思主义哲学（010101）、法学理论（030101）、宪法与行政法学（030103）、民商法学（030105）、政治学理论（030201）</t>
  </si>
  <si>
    <t>1.限2024届高校毕业生。2.除马克思主义哲学（010101）、政治学理论专业（030201）外，均须取得国家统一法律职业资格（A证）。3.需经常出差。4.本单位最低服务年限5年（含试用期）。</t>
  </si>
  <si>
    <t>运输处一级主任科员及以下</t>
  </si>
  <si>
    <t>运输监察</t>
  </si>
  <si>
    <t>数学（0701）、计算机科学与技术（0812）、安全科学与工程（0837）、化学（0703）</t>
  </si>
  <si>
    <t>1.限2024届高校毕业生。2大学英语六级425分（含）以上。3.需经常出差，需夜间监察。4.本单位最低服务年限5年（含试用期）。</t>
  </si>
  <si>
    <t>行政办公室一级主任科员及以下</t>
  </si>
  <si>
    <t>法律事务</t>
  </si>
  <si>
    <t>1.限2024届高校毕业生。2.大学英语六级425分（含）以上。3.取得国家统一法律职业资格（A证）。4.需经常出差。5.本单位最低服务年限5年（含试用期）。</t>
  </si>
  <si>
    <t>适航维修处一级主任科员及以下</t>
  </si>
  <si>
    <t>适航维修监察</t>
  </si>
  <si>
    <t>飞行器动力工程（082004）、飞行器制造工程（082003）、飞行器设计与工程（082002）、电气工程及其自动化（080601）、机械电子工程（080204）、复合材料与工程（080408）</t>
  </si>
  <si>
    <t>1.大学英语四级425分（含）以上。2.具有CCAR121部运输航空公司或下属协议维修单位工程技术航线或定检3年及以上维修工作经历，持有现行有效的民用航空器维修人员执照（部件限制除外）。3.需经常出差，需夜间监察。 4.本单位最低服务年限5年（含试用期）。</t>
  </si>
  <si>
    <t>中国民用航空深圳安全监督管理局</t>
  </si>
  <si>
    <t>运输（通用）监察</t>
  </si>
  <si>
    <t>物流管理（120601）、物流工程（120602）、材料化学（080403）、交通运输（081801）</t>
  </si>
  <si>
    <t>1.最近2年一直在民航单位工作。2.需经常出差，需值夜班。3.本单位最低服务年限5年（含试用期）。</t>
  </si>
  <si>
    <t>网络安全、应急、机要</t>
  </si>
  <si>
    <t>通信与信息系统（081001）、信号与信息处理（081002）、计算机系统结构（081201）、计算机软件与理论（081202）、计算机应用技术（081203）、行政管理（120401）</t>
  </si>
  <si>
    <t>1.大学英语四级425分（含）以上。2.需经常出差，需值夜班。3.本单位最低服务年限5年（含试用期）。</t>
  </si>
  <si>
    <t>航务处一级主任科员及以下</t>
  </si>
  <si>
    <t>航务运行监察</t>
  </si>
  <si>
    <t>交通运输（081801）（飞行签派方向、含飞行签派800学时）</t>
  </si>
  <si>
    <t>1.大学英语四级425分（含）以上。2.持有中国民用航空飞行签派员执照，且有CCAR121航空公司工作经历。3.需经常出差，需值夜班。4.本单位最低服务年限5年（含试用期）。</t>
  </si>
  <si>
    <t>航空安全办公室一级主任科员及以下</t>
  </si>
  <si>
    <t>航空安全监察</t>
  </si>
  <si>
    <t>交通运输（081801）（民航类）、交通管理（120407T）（飞行签派方向）</t>
  </si>
  <si>
    <t>1.限2024届高校毕业生。2.大学英语六级425分（含）以上。 3.需经常出差。4.本单位最低服务年限5年（含试用期）。</t>
  </si>
  <si>
    <t>广东省邮政管理局</t>
  </si>
  <si>
    <t>珠海市邮政管理局</t>
  </si>
  <si>
    <t>办公室综合管理、文字工作、财务、统计</t>
  </si>
  <si>
    <t>汉语言文学、应用语言学、行政管理、会计学、财务管理、计算机科学与技术（以上均为专业名称）</t>
  </si>
  <si>
    <t>1.经常下基层调研，配合开展一线执法检查，工作强度大;2.在本单位最低服务年限为5年（含试用期）。</t>
  </si>
  <si>
    <t>http://gd.spb.gov.cn/</t>
  </si>
  <si>
    <t>020-83381230</t>
  </si>
  <si>
    <t>020-83389483</t>
  </si>
  <si>
    <t>汕头市邮政管理局</t>
  </si>
  <si>
    <t>一级科员</t>
  </si>
  <si>
    <t>中国语言文学类（B0501）、法学类（B0301）、政治学类（B0302）、工商管理类（B1202）（以上均为专业类）</t>
  </si>
  <si>
    <t>1.经常下基层调研，配合开展一线执法检查，工作强度大；2.在本单位最低服务年限为5年（含试用期）。</t>
  </si>
  <si>
    <t>惠州市邮政管理局</t>
  </si>
  <si>
    <t>法学（B030101）、汉语言文学、汉语言、应用语言学、秘书学、邮政管理、财务管理、人力资源管理、经济与金融（以上均为专业名称）</t>
  </si>
  <si>
    <t>国家矿山安全监察局广东局</t>
  </si>
  <si>
    <t>机关党委（纪检室）一级主任科员及以下</t>
  </si>
  <si>
    <t>从事机关党建工作，有较强的写作能力。</t>
  </si>
  <si>
    <t>中国共产党历史</t>
  </si>
  <si>
    <t>广东省广州市越秀区</t>
  </si>
  <si>
    <t>http://gd.chinamine-safety.gov.cn/</t>
  </si>
  <si>
    <t>020-83188814</t>
  </si>
  <si>
    <t>矿山安全监察处（事故调查处）一级主任科员及以下</t>
  </si>
  <si>
    <t>从事广东省、海南省两地矿山安全监察执法工作</t>
  </si>
  <si>
    <t>采矿工程（露天）</t>
  </si>
  <si>
    <t>1.限男性，需下井开展矿山安全监察执法工作。2.具有两年以上矿山安全工作经历。</t>
  </si>
  <si>
    <t>监察执法一处一级主任科员及以下</t>
  </si>
  <si>
    <t>地质工程</t>
  </si>
  <si>
    <t>监察执法二处一级主任科员及以下</t>
  </si>
  <si>
    <t>矿山机电</t>
  </si>
  <si>
    <t>广东省地震局</t>
  </si>
  <si>
    <t>机关业务处室一级主任科员及以下</t>
  </si>
  <si>
    <t>业务管理工作为主，兼其他相关工作。</t>
  </si>
  <si>
    <t>固体地球物理学、岩土工程、防灾减灾工程及防护工程、构造地质学、地质工程、地球探测与信息技术、第四纪地质学、地图学与地理信息系统</t>
  </si>
  <si>
    <t>专业均为二级学科，仅限考生毕业证所载专业名称与表中的专业名称完全一致者报考；需经常参与应急处置和24小时在岗值班值守。</t>
  </si>
  <si>
    <t>www.gddzj.gov.cn</t>
  </si>
  <si>
    <t>020-87686255</t>
  </si>
  <si>
    <t>——国家公务员考试广东职位考试报名人数对比——</t>
  </si>
  <si>
    <t>——2024年国家公务员考试——</t>
  </si>
  <si>
    <t>2024国考广东考试报名人数统计</t>
  </si>
  <si>
    <t>职位数</t>
  </si>
  <si>
    <t>无人报名岗位</t>
  </si>
  <si>
    <t>总计</t>
  </si>
  <si>
    <t>国家公务员考试广东职位考试报名人数对比</t>
  </si>
  <si>
    <t>报名时间</t>
  </si>
  <si>
    <t>2021年</t>
  </si>
  <si>
    <t>2022年</t>
  </si>
  <si>
    <t>2023年</t>
  </si>
  <si>
    <t>2024年</t>
  </si>
  <si>
    <t>第一天</t>
  </si>
  <si>
    <t>第二天</t>
  </si>
  <si>
    <t>第三天</t>
  </si>
  <si>
    <t>第四天</t>
  </si>
  <si>
    <t>第五天</t>
  </si>
  <si>
    <t>第六天</t>
  </si>
  <si>
    <t>第七天</t>
  </si>
  <si>
    <t>第八天</t>
  </si>
  <si>
    <t>第九天</t>
  </si>
  <si>
    <t>第十天</t>
  </si>
  <si>
    <t xml:space="preserve">  </t>
  </si>
  <si>
    <t>2024年广东国考报考数据分析</t>
  </si>
  <si>
    <t>过审人数</t>
  </si>
  <si>
    <t>招录人数</t>
  </si>
  <si>
    <t>报名最多的十大岗位</t>
  </si>
  <si>
    <t>地区</t>
  </si>
  <si>
    <t>职位名称</t>
  </si>
  <si>
    <t>2024国家公务员
一键查询岗位报名人数</t>
  </si>
  <si>
    <t>竞争最大的十大岗位</t>
  </si>
  <si>
    <t>2024国考广东考试过审人数统计</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</si>
</sst>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_);[Red]\(0\)"/>
  </numFmts>
  <fonts count="52">
    <font>
      <sz val="11"/>
      <color theme="1"/>
      <name val="等线"/>
      <charset val="134"/>
      <scheme val="minor"/>
    </font>
    <font>
      <sz val="11"/>
      <color theme="1"/>
      <name val="微软雅黑"/>
      <charset val="134"/>
    </font>
    <font>
      <b/>
      <sz val="28"/>
      <color theme="1"/>
      <name val="微软雅黑"/>
      <charset val="134"/>
    </font>
    <font>
      <b/>
      <sz val="11"/>
      <color theme="1"/>
      <name val="微软雅黑"/>
      <charset val="134"/>
    </font>
    <font>
      <sz val="8"/>
      <color theme="1"/>
      <name val="微软雅黑"/>
      <charset val="134"/>
    </font>
    <font>
      <b/>
      <sz val="8"/>
      <color theme="0"/>
      <name val="微软雅黑"/>
      <charset val="134"/>
    </font>
    <font>
      <b/>
      <sz val="10"/>
      <color theme="1"/>
      <name val="微软雅黑"/>
      <charset val="134"/>
    </font>
    <font>
      <b/>
      <sz val="8"/>
      <color theme="1"/>
      <name val="微软雅黑"/>
      <charset val="134"/>
    </font>
    <font>
      <sz val="10"/>
      <name val="微软雅黑"/>
      <charset val="134"/>
    </font>
    <font>
      <b/>
      <sz val="72"/>
      <color theme="0"/>
      <name val="微软雅黑"/>
      <charset val="134"/>
    </font>
    <font>
      <sz val="36"/>
      <color theme="0"/>
      <name val="微软雅黑"/>
      <charset val="134"/>
    </font>
    <font>
      <b/>
      <sz val="48"/>
      <color rgb="FFFFC000"/>
      <name val="微软雅黑"/>
      <charset val="134"/>
    </font>
    <font>
      <b/>
      <sz val="36"/>
      <color rgb="FFFFC000"/>
      <name val="微软雅黑"/>
      <charset val="134"/>
    </font>
    <font>
      <b/>
      <sz val="26"/>
      <color theme="0"/>
      <name val="微软雅黑"/>
      <charset val="134"/>
    </font>
    <font>
      <b/>
      <sz val="11"/>
      <color theme="1"/>
      <name val="等线"/>
      <charset val="134"/>
      <scheme val="minor"/>
    </font>
    <font>
      <b/>
      <sz val="28"/>
      <color theme="0"/>
      <name val="微软雅黑"/>
      <charset val="134"/>
    </font>
    <font>
      <b/>
      <sz val="18"/>
      <color theme="0"/>
      <name val="微软雅黑"/>
      <charset val="134"/>
    </font>
    <font>
      <b/>
      <sz val="16"/>
      <color theme="0"/>
      <name val="微软雅黑"/>
      <charset val="134"/>
    </font>
    <font>
      <sz val="10"/>
      <color theme="0"/>
      <name val="等线"/>
      <charset val="134"/>
      <scheme val="minor"/>
    </font>
    <font>
      <sz val="9"/>
      <color theme="0"/>
      <name val="微软雅黑"/>
      <charset val="134"/>
    </font>
    <font>
      <sz val="18"/>
      <color theme="0"/>
      <name val="微软雅黑"/>
      <charset val="134"/>
    </font>
    <font>
      <b/>
      <sz val="36"/>
      <color rgb="FFFFC000"/>
      <name val="等线"/>
      <charset val="134"/>
      <scheme val="minor"/>
    </font>
    <font>
      <sz val="11"/>
      <color theme="0"/>
      <name val="微软雅黑"/>
      <charset val="134"/>
    </font>
    <font>
      <b/>
      <sz val="22"/>
      <color theme="0"/>
      <name val="微软雅黑"/>
      <charset val="134"/>
    </font>
    <font>
      <b/>
      <sz val="26"/>
      <color rgb="FFFFFFFF"/>
      <name val="微软雅黑"/>
      <charset val="134"/>
    </font>
    <font>
      <b/>
      <sz val="22"/>
      <color rgb="FFFFFFFF"/>
      <name val="微软雅黑"/>
      <charset val="134"/>
    </font>
    <font>
      <b/>
      <sz val="22"/>
      <color rgb="FFC00000"/>
      <name val="微软雅黑"/>
      <charset val="134"/>
    </font>
    <font>
      <b/>
      <sz val="24"/>
      <color rgb="FFFFFFFF"/>
      <name val="微软雅黑"/>
      <charset val="134"/>
    </font>
    <font>
      <b/>
      <sz val="11"/>
      <color rgb="FFFFFF00"/>
      <name val="微软雅黑"/>
      <charset val="134"/>
    </font>
    <font>
      <b/>
      <sz val="11"/>
      <color theme="0"/>
      <name val="微软雅黑"/>
      <charset val="134"/>
    </font>
    <font>
      <b/>
      <u/>
      <sz val="11"/>
      <color theme="0"/>
      <name val="微软雅黑"/>
      <charset val="134"/>
    </font>
    <font>
      <b/>
      <sz val="11"/>
      <color theme="5" tint="0.599993896298105"/>
      <name val="微软雅黑"/>
      <charset val="134"/>
    </font>
    <font>
      <b/>
      <sz val="11"/>
      <name val="微软雅黑"/>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8">
    <fill>
      <patternFill patternType="none"/>
    </fill>
    <fill>
      <patternFill patternType="gray125"/>
    </fill>
    <fill>
      <patternFill patternType="solid">
        <fgColor theme="5" tint="0.599993896298105"/>
        <bgColor indexed="64"/>
      </patternFill>
    </fill>
    <fill>
      <patternFill patternType="solid">
        <fgColor rgb="FF111D35"/>
        <bgColor indexed="64"/>
      </patternFill>
    </fill>
    <fill>
      <patternFill patternType="solid">
        <fgColor theme="4" tint="-0.499984740745262"/>
        <bgColor indexed="64"/>
      </patternFill>
    </fill>
    <fill>
      <patternFill patternType="solid">
        <fgColor rgb="FF00B0F0"/>
        <bgColor indexed="64"/>
      </patternFill>
    </fill>
    <fill>
      <patternFill patternType="solid">
        <fgColor rgb="FFC00000"/>
        <bgColor indexed="64"/>
      </patternFill>
    </fill>
    <fill>
      <patternFill patternType="solid">
        <fgColor theme="4" tint="-0.24997711111789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theme="8" tint="0.599963377788629"/>
      </left>
      <right style="thin">
        <color theme="8" tint="0.599963377788629"/>
      </right>
      <top style="thin">
        <color theme="8" tint="0.599963377788629"/>
      </top>
      <bottom style="thin">
        <color theme="8" tint="0.599963377788629"/>
      </bottom>
      <diagonal/>
    </border>
    <border>
      <left style="thin">
        <color theme="8" tint="0.599963377788629"/>
      </left>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3" fillId="0" borderId="0" applyNumberFormat="0" applyFill="0" applyBorder="0" applyAlignment="0" applyProtection="0"/>
    <xf numFmtId="0" fontId="34" fillId="0" borderId="0" applyNumberFormat="0" applyFill="0" applyBorder="0" applyAlignment="0" applyProtection="0">
      <alignment vertical="center"/>
    </xf>
    <xf numFmtId="0" fontId="0" fillId="8" borderId="11" applyNumberFormat="0" applyFont="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2" applyNumberFormat="0" applyFill="0" applyAlignment="0" applyProtection="0">
      <alignment vertical="center"/>
    </xf>
    <xf numFmtId="0" fontId="39" fillId="0" borderId="12" applyNumberFormat="0" applyFill="0" applyAlignment="0" applyProtection="0">
      <alignment vertical="center"/>
    </xf>
    <xf numFmtId="0" fontId="40" fillId="0" borderId="13" applyNumberFormat="0" applyFill="0" applyAlignment="0" applyProtection="0">
      <alignment vertical="center"/>
    </xf>
    <xf numFmtId="0" fontId="40" fillId="0" borderId="0" applyNumberFormat="0" applyFill="0" applyBorder="0" applyAlignment="0" applyProtection="0">
      <alignment vertical="center"/>
    </xf>
    <xf numFmtId="0" fontId="41" fillId="9" borderId="14" applyNumberFormat="0" applyAlignment="0" applyProtection="0">
      <alignment vertical="center"/>
    </xf>
    <xf numFmtId="0" fontId="42" fillId="10" borderId="15" applyNumberFormat="0" applyAlignment="0" applyProtection="0">
      <alignment vertical="center"/>
    </xf>
    <xf numFmtId="0" fontId="43" fillId="10" borderId="14" applyNumberFormat="0" applyAlignment="0" applyProtection="0">
      <alignment vertical="center"/>
    </xf>
    <xf numFmtId="0" fontId="44" fillId="11" borderId="16" applyNumberFormat="0" applyAlignment="0" applyProtection="0">
      <alignment vertical="center"/>
    </xf>
    <xf numFmtId="0" fontId="45" fillId="0" borderId="17" applyNumberFormat="0" applyFill="0" applyAlignment="0" applyProtection="0">
      <alignment vertical="center"/>
    </xf>
    <xf numFmtId="0" fontId="46" fillId="0" borderId="18" applyNumberFormat="0" applyFill="0" applyAlignment="0" applyProtection="0">
      <alignment vertical="center"/>
    </xf>
    <xf numFmtId="0" fontId="47" fillId="12" borderId="0" applyNumberFormat="0" applyBorder="0" applyAlignment="0" applyProtection="0">
      <alignment vertical="center"/>
    </xf>
    <xf numFmtId="0" fontId="48" fillId="13" borderId="0" applyNumberFormat="0" applyBorder="0" applyAlignment="0" applyProtection="0">
      <alignment vertical="center"/>
    </xf>
    <xf numFmtId="0" fontId="49" fillId="14" borderId="0" applyNumberFormat="0" applyBorder="0" applyAlignment="0" applyProtection="0">
      <alignment vertical="center"/>
    </xf>
    <xf numFmtId="0" fontId="50" fillId="15" borderId="0" applyNumberFormat="0" applyBorder="0" applyAlignment="0" applyProtection="0">
      <alignment vertical="center"/>
    </xf>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1" fillId="20" borderId="0" applyNumberFormat="0" applyBorder="0" applyAlignment="0" applyProtection="0">
      <alignment vertical="center"/>
    </xf>
    <xf numFmtId="0" fontId="51" fillId="2" borderId="0" applyNumberFormat="0" applyBorder="0" applyAlignment="0" applyProtection="0">
      <alignment vertical="center"/>
    </xf>
    <xf numFmtId="0" fontId="50" fillId="21" borderId="0" applyNumberFormat="0" applyBorder="0" applyAlignment="0" applyProtection="0">
      <alignment vertical="center"/>
    </xf>
    <xf numFmtId="0" fontId="50"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0" fillId="33" borderId="0" applyNumberFormat="0" applyBorder="0" applyAlignment="0" applyProtection="0">
      <alignment vertical="center"/>
    </xf>
    <xf numFmtId="0" fontId="50" fillId="34" borderId="0" applyNumberFormat="0" applyBorder="0" applyAlignment="0" applyProtection="0">
      <alignment vertical="center"/>
    </xf>
    <xf numFmtId="0" fontId="51" fillId="35" borderId="0" applyNumberFormat="0" applyBorder="0" applyAlignment="0" applyProtection="0">
      <alignment vertical="center"/>
    </xf>
    <xf numFmtId="0" fontId="51" fillId="36" borderId="0" applyNumberFormat="0" applyBorder="0" applyAlignment="0" applyProtection="0">
      <alignment vertical="center"/>
    </xf>
    <xf numFmtId="0" fontId="50" fillId="37" borderId="0" applyNumberFormat="0" applyBorder="0" applyAlignment="0" applyProtection="0">
      <alignment vertical="center"/>
    </xf>
    <xf numFmtId="0" fontId="0" fillId="0" borderId="0"/>
    <xf numFmtId="0" fontId="0" fillId="0" borderId="0">
      <alignment vertical="center"/>
    </xf>
    <xf numFmtId="0" fontId="0" fillId="0" borderId="0"/>
  </cellStyleXfs>
  <cellXfs count="109">
    <xf numFmtId="0" fontId="0" fillId="0" borderId="0" xfId="0"/>
    <xf numFmtId="0" fontId="1" fillId="0" borderId="0" xfId="0" applyFont="1"/>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3" xfId="0" applyFont="1" applyBorder="1" applyAlignment="1">
      <alignment horizontal="center" vertical="center"/>
    </xf>
    <xf numFmtId="0" fontId="3" fillId="0" borderId="3" xfId="0" applyFont="1" applyBorder="1" applyAlignment="1" applyProtection="1">
      <alignment horizontal="center"/>
    </xf>
    <xf numFmtId="0" fontId="3" fillId="0" borderId="3" xfId="0" applyFont="1" applyBorder="1" applyAlignment="1" applyProtection="1">
      <alignment horizontal="center"/>
      <protection hidden="1"/>
    </xf>
    <xf numFmtId="0" fontId="3" fillId="0" borderId="3" xfId="0" applyFont="1" applyBorder="1" applyAlignment="1" applyProtection="1">
      <alignment horizontal="center" vertical="center"/>
      <protection hidden="1"/>
    </xf>
    <xf numFmtId="0" fontId="2" fillId="2" borderId="4" xfId="0" applyFont="1" applyFill="1" applyBorder="1" applyAlignment="1">
      <alignment horizontal="center" vertical="center"/>
    </xf>
    <xf numFmtId="0" fontId="4" fillId="0" borderId="0" xfId="0" applyFont="1" applyAlignment="1">
      <alignment vertical="center"/>
    </xf>
    <xf numFmtId="0" fontId="1" fillId="0" borderId="0" xfId="0" applyFont="1"/>
    <xf numFmtId="0" fontId="5" fillId="0" borderId="0" xfId="0" applyFont="1" applyFill="1" applyBorder="1" applyAlignment="1">
      <alignment vertical="center"/>
    </xf>
    <xf numFmtId="0" fontId="6"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3" xfId="0" applyFont="1" applyFill="1" applyBorder="1" applyAlignment="1">
      <alignment horizontal="center"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6" xfId="0" applyFont="1" applyBorder="1" applyAlignment="1">
      <alignment horizontal="center" vertical="center"/>
    </xf>
    <xf numFmtId="176" fontId="1" fillId="0" borderId="0" xfId="0" applyNumberFormat="1" applyFont="1"/>
    <xf numFmtId="177" fontId="1" fillId="0" borderId="0" xfId="0" applyNumberFormat="1" applyFont="1" applyAlignment="1">
      <alignment horizontal="center"/>
    </xf>
    <xf numFmtId="178" fontId="3" fillId="2" borderId="3" xfId="0" applyNumberFormat="1" applyFont="1" applyFill="1" applyBorder="1" applyAlignment="1">
      <alignment horizontal="center"/>
    </xf>
    <xf numFmtId="178" fontId="3" fillId="2" borderId="3" xfId="0" applyNumberFormat="1"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8" fillId="0" borderId="3" xfId="0" applyFont="1" applyFill="1" applyBorder="1" applyAlignment="1"/>
    <xf numFmtId="178" fontId="3" fillId="2" borderId="1" xfId="0" applyNumberFormat="1" applyFont="1" applyFill="1" applyBorder="1" applyAlignment="1">
      <alignment horizontal="center"/>
    </xf>
    <xf numFmtId="178" fontId="3" fillId="2" borderId="2" xfId="0" applyNumberFormat="1" applyFont="1" applyFill="1" applyBorder="1" applyAlignment="1">
      <alignment horizontal="center"/>
    </xf>
    <xf numFmtId="176" fontId="3" fillId="2" borderId="3" xfId="0" applyNumberFormat="1" applyFont="1" applyFill="1" applyBorder="1" applyAlignment="1">
      <alignment horizontal="center"/>
    </xf>
    <xf numFmtId="178" fontId="8" fillId="0" borderId="3" xfId="0" applyNumberFormat="1" applyFont="1" applyFill="1" applyBorder="1" applyAlignment="1">
      <alignment horizontal="center"/>
    </xf>
    <xf numFmtId="0" fontId="1" fillId="0" borderId="3" xfId="0" applyFont="1" applyFill="1" applyBorder="1" applyAlignment="1">
      <alignment vertical="center"/>
    </xf>
    <xf numFmtId="176" fontId="3" fillId="2" borderId="2" xfId="0" applyNumberFormat="1" applyFont="1" applyFill="1" applyBorder="1" applyAlignment="1">
      <alignment horizontal="center"/>
    </xf>
    <xf numFmtId="178" fontId="3" fillId="2" borderId="4" xfId="0" applyNumberFormat="1" applyFont="1" applyFill="1" applyBorder="1" applyAlignment="1">
      <alignment horizontal="center"/>
    </xf>
    <xf numFmtId="177" fontId="3" fillId="2" borderId="3" xfId="0" applyNumberFormat="1" applyFont="1" applyFill="1" applyBorder="1" applyAlignment="1">
      <alignment horizontal="center"/>
    </xf>
    <xf numFmtId="0" fontId="0" fillId="0" borderId="0" xfId="50">
      <alignment vertical="center"/>
    </xf>
    <xf numFmtId="0" fontId="0" fillId="3" borderId="0" xfId="50" applyFill="1">
      <alignment vertical="center"/>
    </xf>
    <xf numFmtId="0" fontId="9" fillId="3" borderId="0" xfId="50" applyFont="1" applyFill="1" applyAlignment="1">
      <alignment horizontal="center" vertical="center"/>
    </xf>
    <xf numFmtId="0" fontId="10" fillId="3" borderId="0" xfId="50" applyFont="1" applyFill="1" applyAlignment="1">
      <alignment horizontal="center" vertical="center"/>
    </xf>
    <xf numFmtId="0" fontId="11" fillId="3" borderId="0" xfId="50" applyFont="1" applyFill="1" applyAlignment="1">
      <alignment horizontal="center" vertical="center"/>
    </xf>
    <xf numFmtId="0" fontId="12" fillId="3" borderId="0" xfId="50" applyFont="1" applyFill="1" applyAlignment="1">
      <alignment horizontal="center" vertical="center"/>
    </xf>
    <xf numFmtId="0" fontId="13" fillId="3" borderId="0" xfId="0" applyFont="1" applyFill="1" applyAlignment="1">
      <alignment horizontal="left" vertical="center"/>
    </xf>
    <xf numFmtId="0" fontId="14" fillId="3" borderId="0" xfId="50" applyFont="1" applyFill="1" applyAlignment="1">
      <alignment horizontal="left" vertical="center"/>
    </xf>
    <xf numFmtId="0" fontId="14" fillId="3" borderId="0" xfId="50" applyFont="1" applyFill="1">
      <alignment vertical="center"/>
    </xf>
    <xf numFmtId="0" fontId="13" fillId="3" borderId="0" xfId="0" applyFont="1" applyFill="1" applyAlignment="1">
      <alignment vertical="center"/>
    </xf>
    <xf numFmtId="0" fontId="15" fillId="4" borderId="0" xfId="50" applyFont="1" applyFill="1" applyAlignment="1">
      <alignment horizontal="center" vertical="center"/>
    </xf>
    <xf numFmtId="0" fontId="0" fillId="4" borderId="0" xfId="50" applyFill="1">
      <alignment vertical="center"/>
    </xf>
    <xf numFmtId="0" fontId="16" fillId="5" borderId="8" xfId="50" applyFont="1" applyFill="1" applyBorder="1" applyAlignment="1">
      <alignment horizontal="center" vertical="center" wrapText="1"/>
    </xf>
    <xf numFmtId="0" fontId="17" fillId="4" borderId="8" xfId="50" applyFont="1" applyFill="1" applyBorder="1" applyAlignment="1">
      <alignment horizontal="center" vertical="center"/>
    </xf>
    <xf numFmtId="0" fontId="17" fillId="4" borderId="8" xfId="50" applyFont="1" applyFill="1" applyBorder="1" applyAlignment="1">
      <alignment horizontal="left" vertical="center"/>
    </xf>
    <xf numFmtId="0" fontId="18" fillId="4" borderId="0" xfId="50" applyFont="1" applyFill="1" applyAlignment="1">
      <alignment horizontal="center" vertical="center"/>
    </xf>
    <xf numFmtId="0" fontId="19" fillId="4" borderId="0" xfId="50" applyFont="1" applyFill="1" applyAlignment="1">
      <alignment horizontal="center" vertical="center"/>
    </xf>
    <xf numFmtId="0" fontId="20" fillId="4" borderId="9" xfId="50" applyFont="1" applyFill="1" applyBorder="1" applyAlignment="1">
      <alignment horizontal="center" vertical="center"/>
    </xf>
    <xf numFmtId="0" fontId="20" fillId="4" borderId="0" xfId="50" applyFont="1" applyFill="1" applyAlignment="1">
      <alignment horizontal="center" vertical="center"/>
    </xf>
    <xf numFmtId="0" fontId="21" fillId="3" borderId="0" xfId="50" applyFont="1" applyFill="1" applyAlignment="1">
      <alignment horizontal="center" vertical="center" wrapText="1"/>
    </xf>
    <xf numFmtId="0" fontId="1" fillId="0" borderId="0" xfId="0" applyFont="1" applyProtection="1">
      <protection locked="0"/>
    </xf>
    <xf numFmtId="0" fontId="22" fillId="0" borderId="0" xfId="0" applyFont="1" applyProtection="1">
      <protection locked="0"/>
    </xf>
    <xf numFmtId="0" fontId="23" fillId="6" borderId="0" xfId="0" applyFont="1" applyFill="1" applyAlignment="1" applyProtection="1">
      <alignment wrapText="1"/>
      <protection locked="0"/>
    </xf>
    <xf numFmtId="0" fontId="13" fillId="6" borderId="0" xfId="0" applyFont="1" applyFill="1" applyAlignment="1" applyProtection="1">
      <alignment vertical="center" wrapText="1"/>
      <protection locked="0"/>
    </xf>
    <xf numFmtId="0" fontId="13" fillId="6" borderId="0" xfId="0" applyFont="1" applyFill="1" applyAlignment="1" applyProtection="1">
      <alignment vertical="center"/>
      <protection locked="0"/>
    </xf>
    <xf numFmtId="0" fontId="24" fillId="6" borderId="0" xfId="0" applyFont="1" applyFill="1" applyAlignment="1" applyProtection="1">
      <alignment horizontal="center" vertical="center" wrapText="1"/>
      <protection locked="0"/>
    </xf>
    <xf numFmtId="0" fontId="17" fillId="6" borderId="0" xfId="0" applyFont="1" applyFill="1" applyAlignment="1" applyProtection="1">
      <alignment horizontal="center" vertical="center" wrapText="1"/>
      <protection locked="0"/>
    </xf>
    <xf numFmtId="0" fontId="3" fillId="0" borderId="3" xfId="0" applyFont="1" applyBorder="1" applyAlignment="1" applyProtection="1">
      <alignment horizontal="center" vertical="center"/>
      <protection locked="0"/>
    </xf>
    <xf numFmtId="0" fontId="3" fillId="0" borderId="3" xfId="0" applyFont="1" applyBorder="1" applyAlignment="1" applyProtection="1">
      <alignment horizontal="center" vertical="center"/>
    </xf>
    <xf numFmtId="0" fontId="25" fillId="6" borderId="0" xfId="0" applyFont="1" applyFill="1" applyAlignment="1" applyProtection="1">
      <alignment horizontal="left" vertical="center" wrapText="1"/>
      <protection locked="0"/>
    </xf>
    <xf numFmtId="0" fontId="23" fillId="6" borderId="0" xfId="0" applyFont="1" applyFill="1" applyAlignment="1" applyProtection="1">
      <alignment horizontal="center"/>
      <protection locked="0"/>
    </xf>
    <xf numFmtId="0" fontId="26" fillId="6" borderId="0" xfId="0" applyFont="1" applyFill="1" applyAlignment="1" applyProtection="1">
      <alignment wrapText="1"/>
      <protection locked="0"/>
    </xf>
    <xf numFmtId="0" fontId="27" fillId="6" borderId="0" xfId="0" applyFont="1" applyFill="1" applyAlignment="1" applyProtection="1">
      <alignment horizontal="center" vertical="center" wrapText="1"/>
      <protection locked="0"/>
    </xf>
    <xf numFmtId="0" fontId="23" fillId="6" borderId="0" xfId="0" applyFont="1" applyFill="1" applyAlignment="1" applyProtection="1">
      <alignment horizontal="center" vertical="center" wrapText="1"/>
      <protection locked="0"/>
    </xf>
    <xf numFmtId="0" fontId="23" fillId="6" borderId="0" xfId="0" applyFont="1" applyFill="1" applyAlignment="1" applyProtection="1">
      <alignment vertical="center" wrapText="1"/>
      <protection locked="0"/>
    </xf>
    <xf numFmtId="2" fontId="3" fillId="0" borderId="3" xfId="0" applyNumberFormat="1" applyFont="1" applyBorder="1" applyAlignment="1" applyProtection="1">
      <alignment horizontal="center" vertical="center"/>
      <protection hidden="1"/>
    </xf>
    <xf numFmtId="0" fontId="16" fillId="6" borderId="0" xfId="0" applyFont="1" applyFill="1" applyAlignment="1" applyProtection="1">
      <alignment horizontal="center" vertical="center" wrapText="1"/>
      <protection locked="0"/>
    </xf>
    <xf numFmtId="0" fontId="16" fillId="6" borderId="10"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25" fillId="6" borderId="0" xfId="0" applyFont="1" applyFill="1" applyAlignment="1" applyProtection="1">
      <alignment vertical="center" wrapText="1"/>
      <protection locked="0"/>
    </xf>
    <xf numFmtId="0" fontId="1" fillId="6" borderId="0" xfId="0" applyFont="1" applyFill="1" applyAlignment="1" applyProtection="1">
      <protection locked="0"/>
    </xf>
    <xf numFmtId="0" fontId="1" fillId="0" borderId="0" xfId="0" applyFont="1" applyFill="1" applyProtection="1">
      <protection locked="0"/>
    </xf>
    <xf numFmtId="0" fontId="23" fillId="0" borderId="0" xfId="0" applyFont="1" applyFill="1" applyAlignment="1" applyProtection="1">
      <alignment wrapText="1"/>
      <protection locked="0"/>
    </xf>
    <xf numFmtId="0" fontId="1" fillId="0" borderId="0" xfId="0" applyFont="1" applyFill="1" applyAlignment="1" applyProtection="1">
      <protection locked="0"/>
    </xf>
    <xf numFmtId="0" fontId="3" fillId="2" borderId="2"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23" fillId="6" borderId="0" xfId="0" applyFont="1" applyFill="1" applyAlignment="1" applyProtection="1">
      <alignment horizontal="center" vertical="center"/>
      <protection locked="0"/>
    </xf>
    <xf numFmtId="0" fontId="3" fillId="0" borderId="3" xfId="0" applyFont="1" applyBorder="1" applyAlignment="1" applyProtection="1">
      <alignment horizontal="center" vertical="center"/>
      <protection locked="0" hidden="1"/>
    </xf>
    <xf numFmtId="0" fontId="0" fillId="0" borderId="0" xfId="0" applyFill="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Fill="1" applyAlignment="1">
      <alignment vertical="center"/>
    </xf>
    <xf numFmtId="0" fontId="0" fillId="0" borderId="0" xfId="0" applyAlignment="1" applyProtection="1">
      <alignment vertical="center"/>
      <protection locked="0"/>
    </xf>
    <xf numFmtId="178" fontId="0" fillId="0" borderId="0" xfId="0" applyNumberFormat="1" applyAlignment="1" applyProtection="1">
      <alignment vertical="center"/>
      <protection locked="0"/>
    </xf>
    <xf numFmtId="0" fontId="28" fillId="7" borderId="3" xfId="0" applyFont="1" applyFill="1" applyBorder="1" applyAlignment="1">
      <alignment horizontal="center" vertical="center" wrapText="1"/>
    </xf>
    <xf numFmtId="178" fontId="29" fillId="7" borderId="3" xfId="0" applyNumberFormat="1" applyFont="1" applyFill="1" applyBorder="1" applyAlignment="1">
      <alignment horizontal="left" vertical="center"/>
    </xf>
    <xf numFmtId="0" fontId="30" fillId="7" borderId="3" xfId="6" applyFont="1" applyFill="1" applyBorder="1" applyAlignment="1">
      <alignment horizontal="left" vertical="center"/>
    </xf>
    <xf numFmtId="0" fontId="28" fillId="7" borderId="3" xfId="0" applyFont="1" applyFill="1" applyBorder="1" applyAlignment="1">
      <alignment horizontal="center" vertical="center"/>
    </xf>
    <xf numFmtId="0" fontId="31" fillId="2" borderId="3" xfId="0" applyFont="1" applyFill="1" applyBorder="1" applyAlignment="1">
      <alignment vertical="center"/>
    </xf>
    <xf numFmtId="0" fontId="32" fillId="2" borderId="3" xfId="0" applyFont="1" applyFill="1" applyBorder="1" applyAlignment="1">
      <alignment horizontal="center" vertical="center"/>
    </xf>
    <xf numFmtId="0" fontId="29" fillId="7" borderId="3" xfId="0" applyFont="1" applyFill="1" applyBorder="1" applyAlignment="1">
      <alignment horizontal="left" vertical="center"/>
    </xf>
    <xf numFmtId="178" fontId="30" fillId="7" borderId="3" xfId="6" applyNumberFormat="1" applyFont="1" applyFill="1" applyBorder="1" applyAlignment="1">
      <alignment horizontal="center" vertical="center"/>
    </xf>
    <xf numFmtId="0" fontId="29" fillId="7" borderId="3" xfId="0" applyFont="1" applyFill="1" applyBorder="1" applyAlignment="1">
      <alignment horizontal="center" vertical="center" wrapText="1"/>
    </xf>
    <xf numFmtId="0" fontId="29" fillId="7" borderId="3" xfId="0" applyFont="1" applyFill="1" applyBorder="1" applyAlignment="1">
      <alignment vertical="center"/>
    </xf>
    <xf numFmtId="0" fontId="29" fillId="7" borderId="3" xfId="0" applyFont="1" applyFill="1" applyBorder="1" applyAlignment="1">
      <alignment horizontal="center" vertical="center"/>
    </xf>
    <xf numFmtId="0" fontId="8" fillId="0" borderId="3" xfId="0" applyNumberFormat="1" applyFont="1" applyFill="1" applyBorder="1" applyAlignment="1"/>
    <xf numFmtId="20" fontId="8" fillId="0" borderId="3" xfId="0" applyNumberFormat="1" applyFont="1" applyFill="1" applyBorder="1" applyAlignment="1"/>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2 3" xfId="51"/>
  </cellStyles>
  <tableStyles count="0" defaultTableStyle="TableStyleMedium2" defaultPivotStyle="PivotStyleLight16"/>
  <colors>
    <mruColors>
      <color rgb="00640000"/>
      <color rgb="00E20419"/>
      <color rgb="00E13905"/>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microsoft.com/office/2011/relationships/chartColorStyle" Target="colors3.xml"/><Relationship Id="rId2" Type="http://schemas.microsoft.com/office/2011/relationships/chartStyle" Target="style3.xml"/><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lang="zh-CN"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zh-CN" altLang="en-US"/>
              <a:t>国家公务员考试广东职位考试报名人数对比</a:t>
            </a:r>
            <a:endParaRPr lang="zh-CN"/>
          </a:p>
        </c:rich>
      </c:tx>
      <c:layout/>
      <c:overlay val="0"/>
      <c:spPr>
        <a:noFill/>
        <a:ln>
          <a:noFill/>
        </a:ln>
        <a:effectLst/>
      </c:spPr>
    </c:title>
    <c:autoTitleDeleted val="0"/>
    <c:plotArea>
      <c:layout/>
      <c:barChart>
        <c:barDir val="col"/>
        <c:grouping val="clustered"/>
        <c:varyColors val="0"/>
        <c:ser>
          <c:idx val="0"/>
          <c:order val="3"/>
          <c:tx>
            <c:strRef>
              <c:f>国考报名统计!$S$20:$S$21</c:f>
              <c:strCache>
                <c:ptCount val="1"/>
                <c:pt idx="0">
                  <c:v>2021年 报名人数</c:v>
                </c:pt>
              </c:strCache>
            </c:strRef>
          </c:tx>
          <c:spPr>
            <a:gradFill rotWithShape="1">
              <a:gsLst>
                <a:gs pos="0">
                  <a:schemeClr val="accent2">
                    <a:shade val="40000"/>
                    <a:satMod val="103000"/>
                    <a:lumMod val="102000"/>
                    <a:tint val="94000"/>
                  </a:schemeClr>
                </a:gs>
                <a:gs pos="50000">
                  <a:schemeClr val="accent2">
                    <a:shade val="40000"/>
                    <a:satMod val="110000"/>
                    <a:lumMod val="100000"/>
                    <a:shade val="100000"/>
                  </a:schemeClr>
                </a:gs>
                <a:gs pos="100000">
                  <a:schemeClr val="accent2">
                    <a:shade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国考报名统计!$S$22:$S$31</c:f>
              <c:numCache>
                <c:formatCode>General</c:formatCode>
                <c:ptCount val="10"/>
                <c:pt idx="0">
                  <c:v>9404</c:v>
                </c:pt>
                <c:pt idx="1">
                  <c:v>18730</c:v>
                </c:pt>
                <c:pt idx="2">
                  <c:v>26193</c:v>
                </c:pt>
                <c:pt idx="3">
                  <c:v>35132</c:v>
                </c:pt>
                <c:pt idx="4">
                  <c:v>50305</c:v>
                </c:pt>
                <c:pt idx="5">
                  <c:v>68531</c:v>
                </c:pt>
                <c:pt idx="6">
                  <c:v>90038</c:v>
                </c:pt>
                <c:pt idx="7">
                  <c:v>115596</c:v>
                </c:pt>
                <c:pt idx="8">
                  <c:v>166997</c:v>
                </c:pt>
                <c:pt idx="9">
                  <c:v>181179</c:v>
                </c:pt>
              </c:numCache>
            </c:numRef>
          </c:val>
        </c:ser>
        <c:ser>
          <c:idx val="6"/>
          <c:order val="7"/>
          <c:tx>
            <c:strRef>
              <c:f>国考报名统计!$W$20:$W$21</c:f>
              <c:strCache>
                <c:ptCount val="1"/>
                <c:pt idx="0">
                  <c:v>2022年 报名人数</c:v>
                </c:pt>
              </c:strCache>
            </c:strRef>
          </c:tx>
          <c:spPr>
            <a:gradFill rotWithShape="1">
              <a:gsLst>
                <a:gs pos="0">
                  <a:schemeClr val="accent2">
                    <a:tint val="95000"/>
                    <a:satMod val="103000"/>
                    <a:lumMod val="102000"/>
                    <a:tint val="94000"/>
                  </a:schemeClr>
                </a:gs>
                <a:gs pos="50000">
                  <a:schemeClr val="accent2">
                    <a:tint val="95000"/>
                    <a:satMod val="110000"/>
                    <a:lumMod val="100000"/>
                    <a:shade val="100000"/>
                  </a:schemeClr>
                </a:gs>
                <a:gs pos="100000">
                  <a:schemeClr val="accent2">
                    <a:tint val="9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国考报名统计!$W$22:$W$31</c:f>
              <c:numCache>
                <c:formatCode>General</c:formatCode>
                <c:ptCount val="10"/>
                <c:pt idx="0">
                  <c:v>10505</c:v>
                </c:pt>
                <c:pt idx="1">
                  <c:v>18763</c:v>
                </c:pt>
                <c:pt idx="2">
                  <c:v>28561</c:v>
                </c:pt>
                <c:pt idx="3">
                  <c:v>45664</c:v>
                </c:pt>
                <c:pt idx="4">
                  <c:v>65207</c:v>
                </c:pt>
                <c:pt idx="5">
                  <c:v>86595</c:v>
                </c:pt>
                <c:pt idx="6">
                  <c:v>112795</c:v>
                </c:pt>
                <c:pt idx="7">
                  <c:v>142336</c:v>
                </c:pt>
                <c:pt idx="8">
                  <c:v>172041</c:v>
                </c:pt>
                <c:pt idx="9">
                  <c:v>218530</c:v>
                </c:pt>
              </c:numCache>
            </c:numRef>
          </c:val>
        </c:ser>
        <c:ser>
          <c:idx val="11"/>
          <c:order val="11"/>
          <c:tx>
            <c:strRef>
              <c:f>国考报名统计!$AA$20:$AA$21</c:f>
              <c:strCache>
                <c:ptCount val="1"/>
                <c:pt idx="0">
                  <c:v>2023年 报名人数</c:v>
                </c:pt>
              </c:strCache>
            </c:strRef>
          </c:tx>
          <c:spPr>
            <a:gradFill rotWithShape="1">
              <a:gsLst>
                <a:gs pos="0">
                  <a:schemeClr val="accent2">
                    <a:tint val="41000"/>
                    <a:satMod val="103000"/>
                    <a:lumMod val="102000"/>
                    <a:tint val="94000"/>
                  </a:schemeClr>
                </a:gs>
                <a:gs pos="50000">
                  <a:schemeClr val="accent2">
                    <a:tint val="41000"/>
                    <a:satMod val="110000"/>
                    <a:lumMod val="100000"/>
                    <a:shade val="100000"/>
                  </a:schemeClr>
                </a:gs>
                <a:gs pos="100000">
                  <a:schemeClr val="accent2">
                    <a:tint val="4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国考报名统计!$AA$22:$AA$31</c:f>
              <c:numCache>
                <c:formatCode>General</c:formatCode>
                <c:ptCount val="10"/>
                <c:pt idx="0">
                  <c:v>13165</c:v>
                </c:pt>
                <c:pt idx="1">
                  <c:v>25833</c:v>
                </c:pt>
                <c:pt idx="2">
                  <c:v>37373</c:v>
                </c:pt>
                <c:pt idx="3">
                  <c:v>50040</c:v>
                </c:pt>
                <c:pt idx="4">
                  <c:v>61537</c:v>
                </c:pt>
                <c:pt idx="5">
                  <c:v>75769</c:v>
                </c:pt>
                <c:pt idx="6">
                  <c:v>100170</c:v>
                </c:pt>
                <c:pt idx="7">
                  <c:v>130323</c:v>
                </c:pt>
                <c:pt idx="8">
                  <c:v>164642</c:v>
                </c:pt>
                <c:pt idx="9">
                  <c:v>206525</c:v>
                </c:pt>
              </c:numCache>
            </c:numRef>
          </c:val>
        </c:ser>
        <c:ser>
          <c:idx val="15"/>
          <c:order val="15"/>
          <c:tx>
            <c:strRef>
              <c:f>国考报名统计!$AE$20:$AE$21</c:f>
              <c:strCache>
                <c:ptCount val="1"/>
                <c:pt idx="0">
                  <c:v>2024年 报名人数</c:v>
                </c:pt>
              </c:strCache>
            </c:strRef>
          </c:tx>
          <c:spPr>
            <a:gradFill rotWithShape="1">
              <a:gsLst>
                <a:gs pos="0">
                  <a:schemeClr val="accent2">
                    <a:tint val="39000"/>
                    <a:satMod val="103000"/>
                    <a:lumMod val="102000"/>
                    <a:tint val="94000"/>
                  </a:schemeClr>
                </a:gs>
                <a:gs pos="50000">
                  <a:schemeClr val="accent2">
                    <a:tint val="39000"/>
                    <a:satMod val="110000"/>
                    <a:lumMod val="100000"/>
                    <a:shade val="100000"/>
                  </a:schemeClr>
                </a:gs>
                <a:gs pos="100000">
                  <a:schemeClr val="accent2">
                    <a:tint val="39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国考报名统计!$AE$22:$AE$31</c:f>
              <c:numCache>
                <c:formatCode>General</c:formatCode>
                <c:ptCount val="10"/>
                <c:pt idx="0">
                  <c:v>9721</c:v>
                </c:pt>
                <c:pt idx="1">
                  <c:v>22765</c:v>
                </c:pt>
                <c:pt idx="2">
                  <c:v>34415</c:v>
                </c:pt>
                <c:pt idx="3">
                  <c:v>50283</c:v>
                </c:pt>
              </c:numCache>
            </c:numRef>
          </c:val>
        </c:ser>
        <c:dLbls>
          <c:showLegendKey val="0"/>
          <c:showVal val="0"/>
          <c:showCatName val="0"/>
          <c:showSerName val="0"/>
          <c:showPercent val="0"/>
          <c:showBubbleSize val="0"/>
        </c:dLbls>
        <c:gapWidth val="100"/>
        <c:overlap val="-24"/>
        <c:axId val="684195968"/>
        <c:axId val="684197608"/>
        <c:extLst>
          <c:ext xmlns:c15="http://schemas.microsoft.com/office/drawing/2012/chart" uri="{02D57815-91ED-43cb-92C2-25804820EDAC}">
            <c15:filteredBarSeries>
              <c15:ser>
                <c:idx val="2"/>
                <c:order val="0"/>
                <c:tx>
                  <c:strRef>
                    <c:extLst>
                      <c:ext uri="{02D57815-91ED-43cb-92C2-25804820EDAC}">
                        <c15:formulaRef>
                          <c15:sqref>国考报名统计!$P$20:$P$21</c15:sqref>
                        </c15:formulaRef>
                      </c:ext>
                    </c:extLst>
                    <c:strCache>
                      <c:ptCount val="1"/>
                      <c:pt idx="0">
                        <c:v>2021年 招考人数</c:v>
                      </c:pt>
                    </c:strCache>
                  </c:strRef>
                </c:tx>
                <c:spPr>
                  <a:gradFill rotWithShape="1">
                    <a:gsLst>
                      <a:gs pos="0">
                        <a:schemeClr val="accent2">
                          <a:shade val="54000"/>
                          <a:satMod val="103000"/>
                          <a:lumMod val="102000"/>
                          <a:tint val="94000"/>
                        </a:schemeClr>
                      </a:gs>
                      <a:gs pos="50000">
                        <a:schemeClr val="accent2">
                          <a:shade val="54000"/>
                          <a:satMod val="110000"/>
                          <a:lumMod val="100000"/>
                          <a:shade val="100000"/>
                        </a:schemeClr>
                      </a:gs>
                      <a:gs pos="100000">
                        <a:schemeClr val="accent2">
                          <a:shade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国考报名统计!$P$22:$P$31</c15:sqref>
                        </c15:formulaRef>
                      </c:ext>
                    </c:extLst>
                    <c:numCache>
                      <c:formatCode>General</c:formatCode>
                      <c:ptCount val="10"/>
                      <c:pt idx="0">
                        <c:v>2068</c:v>
                      </c:pt>
                    </c:numCache>
                  </c:numRef>
                </c:val>
              </c15:ser>
            </c15:filteredBarSeries>
            <c15:filteredBarSeries>
              <c15:ser>
                <c:idx val="5"/>
                <c:order val="1"/>
                <c:tx>
                  <c:strRef>
                    <c:extLst>
                      <c:ext uri="{02D57815-91ED-43cb-92C2-25804820EDAC}">
                        <c15:formulaRef>
                          <c15:sqref>国考报名统计!$Q$20:$Q$21</c15:sqref>
                        </c15:formulaRef>
                      </c:ext>
                    </c:extLst>
                    <c:strCache>
                      <c:ptCount val="1"/>
                      <c:pt idx="0">
                        <c:v>2021年 待审查人数</c:v>
                      </c:pt>
                    </c:strCache>
                  </c:strRef>
                </c:tx>
                <c:spPr>
                  <a:gradFill rotWithShape="1">
                    <a:gsLst>
                      <a:gs pos="0">
                        <a:schemeClr val="accent2">
                          <a:shade val="79000"/>
                          <a:satMod val="103000"/>
                          <a:lumMod val="102000"/>
                          <a:tint val="94000"/>
                        </a:schemeClr>
                      </a:gs>
                      <a:gs pos="50000">
                        <a:schemeClr val="accent2">
                          <a:shade val="79000"/>
                          <a:satMod val="110000"/>
                          <a:lumMod val="100000"/>
                          <a:shade val="100000"/>
                        </a:schemeClr>
                      </a:gs>
                      <a:gs pos="100000">
                        <a:schemeClr val="accent2">
                          <a:shade val="79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国考报名统计!$Q$22:$Q$31</c15:sqref>
                        </c15:formulaRef>
                      </c:ext>
                    </c:extLst>
                    <c:numCache>
                      <c:formatCode>General</c:formatCode>
                      <c:ptCount val="10"/>
                      <c:pt idx="0">
                        <c:v>8983</c:v>
                      </c:pt>
                      <c:pt idx="1">
                        <c:v>10342</c:v>
                      </c:pt>
                      <c:pt idx="2">
                        <c:v>8516</c:v>
                      </c:pt>
                      <c:pt idx="3">
                        <c:v>9660</c:v>
                      </c:pt>
                      <c:pt idx="4">
                        <c:v>13405</c:v>
                      </c:pt>
                      <c:pt idx="5">
                        <c:v>15535</c:v>
                      </c:pt>
                      <c:pt idx="6">
                        <c:v>15850</c:v>
                      </c:pt>
                      <c:pt idx="7">
                        <c:v>15924</c:v>
                      </c:pt>
                      <c:pt idx="8">
                        <c:v>27726</c:v>
                      </c:pt>
                      <c:pt idx="9">
                        <c:v>18413</c:v>
                      </c:pt>
                    </c:numCache>
                  </c:numRef>
                </c:val>
              </c15:ser>
            </c15:filteredBarSeries>
            <c15:filteredBarSeries>
              <c15:ser>
                <c:idx val="8"/>
                <c:order val="2"/>
                <c:tx>
                  <c:strRef>
                    <c:extLst>
                      <c:ext uri="{02D57815-91ED-43cb-92C2-25804820EDAC}">
                        <c15:formulaRef>
                          <c15:sqref>国考报名统计!$R$20:$R$21</c15:sqref>
                        </c15:formulaRef>
                      </c:ext>
                    </c:extLst>
                    <c:strCache>
                      <c:ptCount val="1"/>
                      <c:pt idx="0">
                        <c:v>2021年 审查通过人数</c:v>
                      </c:pt>
                    </c:strCache>
                  </c:strRef>
                </c:tx>
                <c:spPr>
                  <a:gradFill rotWithShape="1">
                    <a:gsLst>
                      <a:gs pos="0">
                        <a:schemeClr val="accent2">
                          <a:tint val="96000"/>
                          <a:satMod val="103000"/>
                          <a:lumMod val="102000"/>
                          <a:tint val="94000"/>
                        </a:schemeClr>
                      </a:gs>
                      <a:gs pos="50000">
                        <a:schemeClr val="accent2">
                          <a:tint val="96000"/>
                          <a:satMod val="110000"/>
                          <a:lumMod val="100000"/>
                          <a:shade val="100000"/>
                        </a:schemeClr>
                      </a:gs>
                      <a:gs pos="100000">
                        <a:schemeClr val="accent2">
                          <a:tint val="9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国考报名统计!$R$22:$R$31</c15:sqref>
                        </c15:formulaRef>
                      </c:ext>
                    </c:extLst>
                    <c:numCache>
                      <c:formatCode>General</c:formatCode>
                      <c:ptCount val="10"/>
                      <c:pt idx="0">
                        <c:v>421</c:v>
                      </c:pt>
                      <c:pt idx="1">
                        <c:v>8388</c:v>
                      </c:pt>
                      <c:pt idx="2">
                        <c:v>17677</c:v>
                      </c:pt>
                      <c:pt idx="3">
                        <c:v>25472</c:v>
                      </c:pt>
                      <c:pt idx="4">
                        <c:v>36900</c:v>
                      </c:pt>
                      <c:pt idx="5">
                        <c:v>52996</c:v>
                      </c:pt>
                      <c:pt idx="6">
                        <c:v>74188</c:v>
                      </c:pt>
                      <c:pt idx="7">
                        <c:v>99672</c:v>
                      </c:pt>
                      <c:pt idx="8">
                        <c:v>139271</c:v>
                      </c:pt>
                      <c:pt idx="9">
                        <c:v>162766</c:v>
                      </c:pt>
                    </c:numCache>
                  </c:numRef>
                </c:val>
              </c15:ser>
            </c15:filteredBarSeries>
            <c15:filteredBarSeries>
              <c15:ser>
                <c:idx val="1"/>
                <c:order val="4"/>
                <c:tx>
                  <c:strRef>
                    <c:extLst>
                      <c:ext uri="{02D57815-91ED-43cb-92C2-25804820EDAC}">
                        <c15:formulaRef>
                          <c15:sqref>国考报名统计!$T$20:$T$21</c15:sqref>
                        </c15:formulaRef>
                      </c:ext>
                    </c:extLst>
                    <c:strCache>
                      <c:ptCount val="1"/>
                      <c:pt idx="0">
                        <c:v>2022年 招考人数</c:v>
                      </c:pt>
                    </c:strCache>
                  </c:strRef>
                </c:tx>
                <c:spPr>
                  <a:gradFill rotWithShape="1">
                    <a:gsLst>
                      <a:gs pos="0">
                        <a:schemeClr val="accent2">
                          <a:shade val="51000"/>
                          <a:satMod val="103000"/>
                          <a:lumMod val="102000"/>
                          <a:tint val="94000"/>
                        </a:schemeClr>
                      </a:gs>
                      <a:gs pos="50000">
                        <a:schemeClr val="accent2">
                          <a:shade val="51000"/>
                          <a:satMod val="110000"/>
                          <a:lumMod val="100000"/>
                          <a:shade val="100000"/>
                        </a:schemeClr>
                      </a:gs>
                      <a:gs pos="100000">
                        <a:schemeClr val="accent2">
                          <a:shade val="5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国考报名统计!$T$22:$T$31</c15:sqref>
                        </c15:formulaRef>
                      </c:ext>
                    </c:extLst>
                    <c:numCache>
                      <c:formatCode>General</c:formatCode>
                      <c:ptCount val="10"/>
                      <c:pt idx="0">
                        <c:v>2451</c:v>
                      </c:pt>
                    </c:numCache>
                  </c:numRef>
                </c:val>
              </c15:ser>
            </c15:filteredBarSeries>
            <c15:filteredBarSeries>
              <c15:ser>
                <c:idx val="3"/>
                <c:order val="5"/>
                <c:tx>
                  <c:strRef>
                    <c:extLst>
                      <c:ext uri="{02D57815-91ED-43cb-92C2-25804820EDAC}">
                        <c15:formulaRef>
                          <c15:sqref>国考报名统计!$U$20:$U$21</c15:sqref>
                        </c15:formulaRef>
                      </c:ext>
                    </c:extLst>
                    <c:strCache>
                      <c:ptCount val="1"/>
                      <c:pt idx="0">
                        <c:v>2022年 待审查人数</c:v>
                      </c:pt>
                    </c:strCache>
                  </c:strRef>
                </c:tx>
                <c:spPr>
                  <a:gradFill rotWithShape="1">
                    <a:gsLst>
                      <a:gs pos="0">
                        <a:schemeClr val="accent2">
                          <a:shade val="73000"/>
                          <a:satMod val="103000"/>
                          <a:lumMod val="102000"/>
                          <a:tint val="94000"/>
                        </a:schemeClr>
                      </a:gs>
                      <a:gs pos="50000">
                        <a:schemeClr val="accent2">
                          <a:shade val="73000"/>
                          <a:satMod val="110000"/>
                          <a:lumMod val="100000"/>
                          <a:shade val="100000"/>
                        </a:schemeClr>
                      </a:gs>
                      <a:gs pos="100000">
                        <a:schemeClr val="accent2">
                          <a:shade val="7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国考报名统计!$U$22:$U$31</c15:sqref>
                        </c15:formulaRef>
                      </c:ext>
                    </c:extLst>
                    <c:numCache>
                      <c:formatCode>General</c:formatCode>
                      <c:ptCount val="10"/>
                      <c:pt idx="0">
                        <c:v>9044</c:v>
                      </c:pt>
                      <c:pt idx="1">
                        <c:v>11105</c:v>
                      </c:pt>
                      <c:pt idx="2">
                        <c:v>11002</c:v>
                      </c:pt>
                      <c:pt idx="3">
                        <c:v>14897</c:v>
                      </c:pt>
                      <c:pt idx="4">
                        <c:v>15015</c:v>
                      </c:pt>
                      <c:pt idx="5">
                        <c:v>17717</c:v>
                      </c:pt>
                      <c:pt idx="6">
                        <c:v>20441</c:v>
                      </c:pt>
                      <c:pt idx="7">
                        <c:v>21649</c:v>
                      </c:pt>
                      <c:pt idx="8">
                        <c:v>20940</c:v>
                      </c:pt>
                      <c:pt idx="9">
                        <c:v>21927</c:v>
                      </c:pt>
                    </c:numCache>
                  </c:numRef>
                </c:val>
              </c15:ser>
            </c15:filteredBarSeries>
            <c15:filteredBarSeries>
              <c15:ser>
                <c:idx val="4"/>
                <c:order val="6"/>
                <c:tx>
                  <c:strRef>
                    <c:extLst>
                      <c:ext uri="{02D57815-91ED-43cb-92C2-25804820EDAC}">
                        <c15:formulaRef>
                          <c15:sqref>国考报名统计!$V$20:$V$21</c15:sqref>
                        </c15:formulaRef>
                      </c:ext>
                    </c:extLst>
                    <c:strCache>
                      <c:ptCount val="1"/>
                      <c:pt idx="0">
                        <c:v>2022年 审查通过人数</c:v>
                      </c:pt>
                    </c:strCache>
                  </c:strRef>
                </c:tx>
                <c:spPr>
                  <a:gradFill rotWithShape="1">
                    <a:gsLst>
                      <a:gs pos="0">
                        <a:schemeClr val="accent2">
                          <a:shade val="83000"/>
                          <a:satMod val="103000"/>
                          <a:lumMod val="102000"/>
                          <a:tint val="94000"/>
                        </a:schemeClr>
                      </a:gs>
                      <a:gs pos="50000">
                        <a:schemeClr val="accent2">
                          <a:shade val="83000"/>
                          <a:satMod val="110000"/>
                          <a:lumMod val="100000"/>
                          <a:shade val="100000"/>
                        </a:schemeClr>
                      </a:gs>
                      <a:gs pos="100000">
                        <a:schemeClr val="accent2">
                          <a:shade val="8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国考报名统计!$V$22:$V$31</c15:sqref>
                        </c15:formulaRef>
                      </c:ext>
                    </c:extLst>
                    <c:numCache>
                      <c:formatCode>General</c:formatCode>
                      <c:ptCount val="10"/>
                      <c:pt idx="0">
                        <c:v>1461</c:v>
                      </c:pt>
                      <c:pt idx="1">
                        <c:v>7658</c:v>
                      </c:pt>
                      <c:pt idx="2">
                        <c:v>17559</c:v>
                      </c:pt>
                      <c:pt idx="3">
                        <c:v>30767</c:v>
                      </c:pt>
                      <c:pt idx="4">
                        <c:v>50192</c:v>
                      </c:pt>
                      <c:pt idx="5">
                        <c:v>68878</c:v>
                      </c:pt>
                      <c:pt idx="6">
                        <c:v>92354</c:v>
                      </c:pt>
                      <c:pt idx="7">
                        <c:v>120687</c:v>
                      </c:pt>
                      <c:pt idx="8">
                        <c:v>151101</c:v>
                      </c:pt>
                      <c:pt idx="9">
                        <c:v>196603</c:v>
                      </c:pt>
                    </c:numCache>
                  </c:numRef>
                </c:val>
              </c15:ser>
            </c15:filteredBarSeries>
            <c15:filteredBarSeries>
              <c15:ser>
                <c:idx val="7"/>
                <c:order val="8"/>
                <c:tx>
                  <c:strRef>
                    <c:extLst>
                      <c:ext uri="{02D57815-91ED-43cb-92C2-25804820EDAC}">
                        <c15:formulaRef>
                          <c15:sqref>国考报名统计!$X$20:$X$21</c15:sqref>
                        </c15:formulaRef>
                      </c:ext>
                    </c:extLst>
                    <c:strCache>
                      <c:ptCount val="1"/>
                      <c:pt idx="0">
                        <c:v>2023年 招考人数</c:v>
                      </c:pt>
                    </c:strCache>
                  </c:strRef>
                </c:tx>
                <c:spPr>
                  <a:gradFill rotWithShape="1">
                    <a:gsLst>
                      <a:gs pos="0">
                        <a:schemeClr val="accent2">
                          <a:tint val="84000"/>
                          <a:satMod val="103000"/>
                          <a:lumMod val="102000"/>
                          <a:tint val="94000"/>
                        </a:schemeClr>
                      </a:gs>
                      <a:gs pos="50000">
                        <a:schemeClr val="accent2">
                          <a:tint val="84000"/>
                          <a:satMod val="110000"/>
                          <a:lumMod val="100000"/>
                          <a:shade val="100000"/>
                        </a:schemeClr>
                      </a:gs>
                      <a:gs pos="100000">
                        <a:schemeClr val="accent2">
                          <a:tint val="8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国考报名统计!$X$22:$X$31</c15:sqref>
                        </c15:formulaRef>
                      </c:ext>
                    </c:extLst>
                    <c:numCache>
                      <c:formatCode>General</c:formatCode>
                      <c:ptCount val="10"/>
                      <c:pt idx="0">
                        <c:v>2772</c:v>
                      </c:pt>
                    </c:numCache>
                  </c:numRef>
                </c:val>
              </c15:ser>
            </c15:filteredBarSeries>
            <c15:filteredBarSeries>
              <c15:ser>
                <c:idx val="9"/>
                <c:order val="9"/>
                <c:tx>
                  <c:strRef>
                    <c:extLst>
                      <c:ext uri="{02D57815-91ED-43cb-92C2-25804820EDAC}">
                        <c15:formulaRef>
                          <c15:sqref>国考报名统计!$Y$20:$Y$21</c15:sqref>
                        </c15:formulaRef>
                      </c:ext>
                    </c:extLst>
                    <c:strCache>
                      <c:ptCount val="1"/>
                      <c:pt idx="0">
                        <c:v>2023年 待审查人数</c:v>
                      </c:pt>
                    </c:strCache>
                  </c:strRef>
                </c:tx>
                <c:spPr>
                  <a:gradFill rotWithShape="1">
                    <a:gsLst>
                      <a:gs pos="0">
                        <a:schemeClr val="accent2">
                          <a:tint val="63000"/>
                          <a:satMod val="103000"/>
                          <a:lumMod val="102000"/>
                          <a:tint val="94000"/>
                        </a:schemeClr>
                      </a:gs>
                      <a:gs pos="50000">
                        <a:schemeClr val="accent2">
                          <a:tint val="63000"/>
                          <a:satMod val="110000"/>
                          <a:lumMod val="100000"/>
                          <a:shade val="100000"/>
                        </a:schemeClr>
                      </a:gs>
                      <a:gs pos="100000">
                        <a:schemeClr val="accent2">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国考报名统计!$Y$22:$Y$31</c15:sqref>
                        </c15:formulaRef>
                      </c:ext>
                    </c:extLst>
                    <c:numCache>
                      <c:formatCode>General</c:formatCode>
                      <c:ptCount val="10"/>
                      <c:pt idx="0">
                        <c:v>12621</c:v>
                      </c:pt>
                      <c:pt idx="1">
                        <c:v>19829</c:v>
                      </c:pt>
                      <c:pt idx="2">
                        <c:v>18589</c:v>
                      </c:pt>
                      <c:pt idx="3">
                        <c:v>17320</c:v>
                      </c:pt>
                      <c:pt idx="4">
                        <c:v>15293</c:v>
                      </c:pt>
                      <c:pt idx="5">
                        <c:v>15647</c:v>
                      </c:pt>
                      <c:pt idx="6">
                        <c:v>22036</c:v>
                      </c:pt>
                      <c:pt idx="7">
                        <c:v>28885</c:v>
                      </c:pt>
                      <c:pt idx="8">
                        <c:v>33779</c:v>
                      </c:pt>
                      <c:pt idx="9">
                        <c:v>26778</c:v>
                      </c:pt>
                    </c:numCache>
                  </c:numRef>
                </c:val>
              </c15:ser>
            </c15:filteredBarSeries>
            <c15:filteredBarSeries>
              <c15:ser>
                <c:idx val="10"/>
                <c:order val="10"/>
                <c:tx>
                  <c:strRef>
                    <c:extLst>
                      <c:ext uri="{02D57815-91ED-43cb-92C2-25804820EDAC}">
                        <c15:formulaRef>
                          <c15:sqref>国考报名统计!$Z$20:$Z$21</c15:sqref>
                        </c15:formulaRef>
                      </c:ext>
                    </c:extLst>
                    <c:strCache>
                      <c:ptCount val="1"/>
                      <c:pt idx="0">
                        <c:v>2023年 审查通过人数</c:v>
                      </c:pt>
                    </c:strCache>
                  </c:strRef>
                </c:tx>
                <c:spPr>
                  <a:gradFill rotWithShape="1">
                    <a:gsLst>
                      <a:gs pos="0">
                        <a:schemeClr val="accent2">
                          <a:tint val="52000"/>
                          <a:satMod val="103000"/>
                          <a:lumMod val="102000"/>
                          <a:tint val="94000"/>
                        </a:schemeClr>
                      </a:gs>
                      <a:gs pos="50000">
                        <a:schemeClr val="accent2">
                          <a:tint val="52000"/>
                          <a:satMod val="110000"/>
                          <a:lumMod val="100000"/>
                          <a:shade val="100000"/>
                        </a:schemeClr>
                      </a:gs>
                      <a:gs pos="100000">
                        <a:schemeClr val="accent2">
                          <a:tint val="52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国考报名统计!$Z$22:$Z$31</c15:sqref>
                        </c15:formulaRef>
                      </c:ext>
                    </c:extLst>
                    <c:numCache>
                      <c:formatCode>General</c:formatCode>
                      <c:ptCount val="10"/>
                      <c:pt idx="0">
                        <c:v>544</c:v>
                      </c:pt>
                      <c:pt idx="1">
                        <c:v>6004</c:v>
                      </c:pt>
                      <c:pt idx="2">
                        <c:v>18784</c:v>
                      </c:pt>
                      <c:pt idx="3">
                        <c:v>32720</c:v>
                      </c:pt>
                      <c:pt idx="4">
                        <c:v>46244</c:v>
                      </c:pt>
                      <c:pt idx="5">
                        <c:v>60122</c:v>
                      </c:pt>
                      <c:pt idx="6">
                        <c:v>78134</c:v>
                      </c:pt>
                      <c:pt idx="7">
                        <c:v>101438</c:v>
                      </c:pt>
                      <c:pt idx="8">
                        <c:v>130863</c:v>
                      </c:pt>
                      <c:pt idx="9">
                        <c:v>179747</c:v>
                      </c:pt>
                    </c:numCache>
                  </c:numRef>
                </c:val>
              </c15:ser>
            </c15:filteredBarSeries>
            <c15:filteredBarSeries>
              <c15:ser>
                <c:idx val="12"/>
                <c:order val="12"/>
                <c:tx>
                  <c:strRef>
                    <c:extLst>
                      <c:ext uri="{02D57815-91ED-43cb-92C2-25804820EDAC}">
                        <c15:formulaRef>
                          <c15:sqref>国考报名统计!$AB$20:$AB$21</c15:sqref>
                        </c15:formulaRef>
                      </c:ext>
                    </c:extLst>
                    <c:strCache>
                      <c:ptCount val="1"/>
                      <c:pt idx="0">
                        <c:v>2024年 招考人数</c:v>
                      </c:pt>
                    </c:strCache>
                  </c:strRef>
                </c:tx>
                <c:spPr>
                  <a:gradFill rotWithShape="1">
                    <a:gsLst>
                      <a:gs pos="0">
                        <a:schemeClr val="accent2">
                          <a:tint val="63000"/>
                          <a:satMod val="103000"/>
                          <a:lumMod val="102000"/>
                          <a:tint val="94000"/>
                        </a:schemeClr>
                      </a:gs>
                      <a:gs pos="50000">
                        <a:schemeClr val="accent2">
                          <a:tint val="63000"/>
                          <a:satMod val="110000"/>
                          <a:lumMod val="100000"/>
                          <a:shade val="100000"/>
                        </a:schemeClr>
                      </a:gs>
                      <a:gs pos="100000">
                        <a:schemeClr val="accent2">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国考报名统计!$AB$22:$AB$31</c15:sqref>
                        </c15:formulaRef>
                      </c:ext>
                    </c:extLst>
                    <c:numCache>
                      <c:formatCode>General</c:formatCode>
                      <c:ptCount val="10"/>
                      <c:pt idx="0">
                        <c:v>3325</c:v>
                      </c:pt>
                    </c:numCache>
                  </c:numRef>
                </c:val>
              </c15:ser>
            </c15:filteredBarSeries>
            <c15:filteredBarSeries>
              <c15:ser>
                <c:idx val="13"/>
                <c:order val="13"/>
                <c:tx>
                  <c:strRef>
                    <c:extLst>
                      <c:ext uri="{02D57815-91ED-43cb-92C2-25804820EDAC}">
                        <c15:formulaRef>
                          <c15:sqref>国考报名统计!$AC$20:$AC$21</c15:sqref>
                        </c15:formulaRef>
                      </c:ext>
                    </c:extLst>
                    <c:strCache>
                      <c:ptCount val="1"/>
                      <c:pt idx="0">
                        <c:v>2024年 待审查人数</c:v>
                      </c:pt>
                    </c:strCache>
                  </c:strRef>
                </c:tx>
                <c:spPr>
                  <a:gradFill rotWithShape="1">
                    <a:gsLst>
                      <a:gs pos="0">
                        <a:schemeClr val="accent2">
                          <a:tint val="55000"/>
                          <a:satMod val="103000"/>
                          <a:lumMod val="102000"/>
                          <a:tint val="94000"/>
                        </a:schemeClr>
                      </a:gs>
                      <a:gs pos="50000">
                        <a:schemeClr val="accent2">
                          <a:tint val="55000"/>
                          <a:satMod val="110000"/>
                          <a:lumMod val="100000"/>
                          <a:shade val="100000"/>
                        </a:schemeClr>
                      </a:gs>
                      <a:gs pos="100000">
                        <a:schemeClr val="accent2">
                          <a:tint val="5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国考报名统计!$AC$22:$AC$31</c15:sqref>
                        </c15:formulaRef>
                      </c:ext>
                    </c:extLst>
                    <c:numCache>
                      <c:formatCode>General</c:formatCode>
                      <c:ptCount val="10"/>
                      <c:pt idx="0">
                        <c:v>9482</c:v>
                      </c:pt>
                      <c:pt idx="1">
                        <c:v>18058</c:v>
                      </c:pt>
                      <c:pt idx="2">
                        <c:v>18338</c:v>
                      </c:pt>
                      <c:pt idx="3">
                        <c:v>19995</c:v>
                      </c:pt>
                    </c:numCache>
                  </c:numRef>
                </c:val>
              </c15:ser>
            </c15:filteredBarSeries>
            <c15:filteredBarSeries>
              <c15:ser>
                <c:idx val="14"/>
                <c:order val="14"/>
                <c:tx>
                  <c:strRef>
                    <c:extLst>
                      <c:ext uri="{02D57815-91ED-43cb-92C2-25804820EDAC}">
                        <c15:formulaRef>
                          <c15:sqref>国考报名统计!$AD$20:$AD$21</c15:sqref>
                        </c15:formulaRef>
                      </c:ext>
                    </c:extLst>
                    <c:strCache>
                      <c:ptCount val="1"/>
                      <c:pt idx="0">
                        <c:v>2024年 审查通过人数</c:v>
                      </c:pt>
                    </c:strCache>
                  </c:strRef>
                </c:tx>
                <c:spPr>
                  <a:gradFill rotWithShape="1">
                    <a:gsLst>
                      <a:gs pos="0">
                        <a:schemeClr val="accent2">
                          <a:tint val="47000"/>
                          <a:satMod val="103000"/>
                          <a:lumMod val="102000"/>
                          <a:tint val="94000"/>
                        </a:schemeClr>
                      </a:gs>
                      <a:gs pos="50000">
                        <a:schemeClr val="accent2">
                          <a:tint val="47000"/>
                          <a:satMod val="110000"/>
                          <a:lumMod val="100000"/>
                          <a:shade val="100000"/>
                        </a:schemeClr>
                      </a:gs>
                      <a:gs pos="100000">
                        <a:schemeClr val="accent2">
                          <a:tint val="4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国考报名统计!$AD$22:$AD$31</c15:sqref>
                        </c15:formulaRef>
                      </c:ext>
                    </c:extLst>
                    <c:numCache>
                      <c:formatCode>General</c:formatCode>
                      <c:ptCount val="10"/>
                      <c:pt idx="0">
                        <c:v>239</c:v>
                      </c:pt>
                      <c:pt idx="1">
                        <c:v>4707</c:v>
                      </c:pt>
                      <c:pt idx="2">
                        <c:v>16077</c:v>
                      </c:pt>
                      <c:pt idx="3">
                        <c:v>30288</c:v>
                      </c:pt>
                    </c:numCache>
                  </c:numRef>
                </c:val>
              </c15:ser>
            </c15:filteredBarSeries>
          </c:ext>
        </c:extLst>
      </c:barChart>
      <c:catAx>
        <c:axId val="6841959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p>
        </c:txPr>
        <c:crossAx val="684197608"/>
        <c:crosses val="autoZero"/>
        <c:auto val="1"/>
        <c:lblAlgn val="ctr"/>
        <c:lblOffset val="100"/>
        <c:noMultiLvlLbl val="0"/>
      </c:catAx>
      <c:valAx>
        <c:axId val="6841976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p>
        </c:txPr>
        <c:crossAx val="684195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lang="zh-CN"/>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4"/>
          <c:order val="4"/>
          <c:tx>
            <c:strRef>
              <c:f>国考报名统计!$H$7</c:f>
              <c:strCache>
                <c:ptCount val="1"/>
                <c:pt idx="0">
                  <c:v>报名人数</c:v>
                </c:pt>
              </c:strCache>
            </c:strRef>
          </c:tx>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国考报名统计!$C$8:$C$29</c15:sqref>
                  </c15:fullRef>
                </c:ext>
              </c:extLst>
              <c:f>国考报名统计!$C$8:$C$28</c:f>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xmlns:c15="http://schemas.microsoft.com/office/drawing/2012/chart" uri="{02D57815-91ED-43cb-92C2-25804820EDAC}">
                  <c15:fullRef>
                    <c15:sqref>国考报名统计!$H$8:$H$29</c15:sqref>
                  </c15:fullRef>
                </c:ext>
              </c:extLst>
              <c:f>国考报名统计!$H$8:$H$28</c:f>
              <c:numCache>
                <c:formatCode>General</c:formatCode>
                <c:ptCount val="21"/>
                <c:pt idx="0">
                  <c:v>9332</c:v>
                </c:pt>
                <c:pt idx="1">
                  <c:v>7841</c:v>
                </c:pt>
                <c:pt idx="2">
                  <c:v>4830</c:v>
                </c:pt>
                <c:pt idx="3">
                  <c:v>2180</c:v>
                </c:pt>
                <c:pt idx="4">
                  <c:v>1808</c:v>
                </c:pt>
                <c:pt idx="5">
                  <c:v>3617</c:v>
                </c:pt>
                <c:pt idx="6">
                  <c:v>1487</c:v>
                </c:pt>
                <c:pt idx="7">
                  <c:v>1447</c:v>
                </c:pt>
                <c:pt idx="8">
                  <c:v>1884</c:v>
                </c:pt>
                <c:pt idx="9">
                  <c:v>2074</c:v>
                </c:pt>
                <c:pt idx="10">
                  <c:v>2100</c:v>
                </c:pt>
                <c:pt idx="11">
                  <c:v>909</c:v>
                </c:pt>
                <c:pt idx="12">
                  <c:v>1040</c:v>
                </c:pt>
                <c:pt idx="13">
                  <c:v>630</c:v>
                </c:pt>
                <c:pt idx="14">
                  <c:v>1389</c:v>
                </c:pt>
                <c:pt idx="15">
                  <c:v>1040</c:v>
                </c:pt>
                <c:pt idx="16">
                  <c:v>1049</c:v>
                </c:pt>
                <c:pt idx="17">
                  <c:v>856</c:v>
                </c:pt>
                <c:pt idx="18">
                  <c:v>1579</c:v>
                </c:pt>
                <c:pt idx="19">
                  <c:v>1093</c:v>
                </c:pt>
                <c:pt idx="20">
                  <c:v>2098</c:v>
                </c:pt>
              </c:numCache>
            </c:numRef>
          </c:val>
        </c:ser>
        <c:dLbls>
          <c:showLegendKey val="0"/>
          <c:showVal val="1"/>
          <c:showCatName val="0"/>
          <c:showSerName val="0"/>
          <c:showPercent val="0"/>
          <c:showBubbleSize val="0"/>
        </c:dLbls>
        <c:gapWidth val="186"/>
        <c:overlap val="100"/>
        <c:axId val="444337968"/>
        <c:axId val="869872976"/>
        <c:extLst>
          <c:ext xmlns:c15="http://schemas.microsoft.com/office/drawing/2012/chart" uri="{02D57815-91ED-43cb-92C2-25804820EDAC}">
            <c15:filteredBarSeries>
              <c15:ser>
                <c:idx val="0"/>
                <c:order val="0"/>
                <c:tx>
                  <c:strRef>
                    <c:extLst>
                      <c:ext uri="{02D57815-91ED-43cb-92C2-25804820EDAC}">
                        <c15:formulaRef>
                          <c15:sqref>国考报名统计!$D$7</c15:sqref>
                        </c15:formulaRef>
                      </c:ext>
                    </c:extLst>
                    <c:strCache>
                      <c:ptCount val="1"/>
                      <c:pt idx="0">
                        <c:v>职位数</c:v>
                      </c:pt>
                    </c:strCache>
                  </c:strRef>
                </c:tx>
                <c:spPr>
                  <a:gradFill>
                    <a:gsLst>
                      <a:gs pos="0">
                        <a:srgbClr val="00B0F0"/>
                      </a:gs>
                      <a:gs pos="100000">
                        <a:srgbClr val="00B0F0">
                          <a:alpha val="0"/>
                        </a:srgbClr>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uri="{02D57815-91ED-43cb-92C2-25804820EDAC}">
                        <c15:fullRef>
                          <c15:sqref>国考报名统计!$D$8:$D$29</c15:sqref>
                        </c15:fullRef>
                        <c15:formulaRef>
                          <c15:sqref>国考报名统计!$D$8:$D$28</c15:sqref>
                        </c15:formulaRef>
                      </c:ext>
                    </c:extLst>
                    <c:numCache>
                      <c:formatCode>General</c:formatCode>
                      <c:ptCount val="21"/>
                      <c:pt idx="0">
                        <c:v>252</c:v>
                      </c:pt>
                      <c:pt idx="1">
                        <c:v>238</c:v>
                      </c:pt>
                      <c:pt idx="2">
                        <c:v>84</c:v>
                      </c:pt>
                      <c:pt idx="3">
                        <c:v>44</c:v>
                      </c:pt>
                      <c:pt idx="4">
                        <c:v>53</c:v>
                      </c:pt>
                      <c:pt idx="5">
                        <c:v>60</c:v>
                      </c:pt>
                      <c:pt idx="6">
                        <c:v>29</c:v>
                      </c:pt>
                      <c:pt idx="7">
                        <c:v>58</c:v>
                      </c:pt>
                      <c:pt idx="8">
                        <c:v>61</c:v>
                      </c:pt>
                      <c:pt idx="9">
                        <c:v>45</c:v>
                      </c:pt>
                      <c:pt idx="10">
                        <c:v>62</c:v>
                      </c:pt>
                      <c:pt idx="11">
                        <c:v>48</c:v>
                      </c:pt>
                      <c:pt idx="12">
                        <c:v>29</c:v>
                      </c:pt>
                      <c:pt idx="13">
                        <c:v>34</c:v>
                      </c:pt>
                      <c:pt idx="14">
                        <c:v>33</c:v>
                      </c:pt>
                      <c:pt idx="15">
                        <c:v>37</c:v>
                      </c:pt>
                      <c:pt idx="16">
                        <c:v>41</c:v>
                      </c:pt>
                      <c:pt idx="17">
                        <c:v>23</c:v>
                      </c:pt>
                      <c:pt idx="18">
                        <c:v>29</c:v>
                      </c:pt>
                      <c:pt idx="19">
                        <c:v>31</c:v>
                      </c:pt>
                      <c:pt idx="20">
                        <c:v>36</c:v>
                      </c:pt>
                    </c:numCache>
                  </c:numRef>
                </c:val>
              </c15:ser>
            </c15:filteredBarSeries>
            <c15:filteredBarSeries>
              <c15:ser>
                <c:idx val="1"/>
                <c:order val="1"/>
                <c:tx>
                  <c:strRef>
                    <c:extLst>
                      <c:ext uri="{02D57815-91ED-43cb-92C2-25804820EDAC}">
                        <c15:formulaRef>
                          <c15:sqref>国考报名统计!$E$7</c15:sqref>
                        </c15:formulaRef>
                      </c:ext>
                    </c:extLst>
                    <c:strCache>
                      <c:ptCount val="1"/>
                      <c:pt idx="0">
                        <c:v>招考人数</c:v>
                      </c:pt>
                    </c:strCache>
                  </c:strRef>
                </c:tx>
                <c:spPr>
                  <a:gradFill>
                    <a:gsLst>
                      <a:gs pos="0">
                        <a:srgbClr val="FF0000"/>
                      </a:gs>
                      <a:gs pos="100000">
                        <a:srgbClr val="FF0000">
                          <a:alpha val="0"/>
                        </a:srgbClr>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uri="{02D57815-91ED-43cb-92C2-25804820EDAC}">
                        <c15:fullRef>
                          <c15:sqref>国考报名统计!$E$8:$E$29</c15:sqref>
                        </c15:fullRef>
                        <c15:formulaRef>
                          <c15:sqref>国考报名统计!$E$8:$E$28</c15:sqref>
                        </c15:formulaRef>
                      </c:ext>
                    </c:extLst>
                    <c:numCache>
                      <c:formatCode>General</c:formatCode>
                      <c:ptCount val="21"/>
                      <c:pt idx="0">
                        <c:v>587</c:v>
                      </c:pt>
                      <c:pt idx="1">
                        <c:v>739</c:v>
                      </c:pt>
                      <c:pt idx="2">
                        <c:v>288</c:v>
                      </c:pt>
                      <c:pt idx="3">
                        <c:v>118</c:v>
                      </c:pt>
                      <c:pt idx="4">
                        <c:v>130</c:v>
                      </c:pt>
                      <c:pt idx="5">
                        <c:v>157</c:v>
                      </c:pt>
                      <c:pt idx="6">
                        <c:v>109</c:v>
                      </c:pt>
                      <c:pt idx="7">
                        <c:v>117</c:v>
                      </c:pt>
                      <c:pt idx="8">
                        <c:v>126</c:v>
                      </c:pt>
                      <c:pt idx="9">
                        <c:v>86</c:v>
                      </c:pt>
                      <c:pt idx="10">
                        <c:v>135</c:v>
                      </c:pt>
                      <c:pt idx="11">
                        <c:v>88</c:v>
                      </c:pt>
                      <c:pt idx="12">
                        <c:v>72</c:v>
                      </c:pt>
                      <c:pt idx="13">
                        <c:v>60</c:v>
                      </c:pt>
                      <c:pt idx="14">
                        <c:v>79</c:v>
                      </c:pt>
                      <c:pt idx="15">
                        <c:v>59</c:v>
                      </c:pt>
                      <c:pt idx="16">
                        <c:v>102</c:v>
                      </c:pt>
                      <c:pt idx="17">
                        <c:v>51</c:v>
                      </c:pt>
                      <c:pt idx="18">
                        <c:v>79</c:v>
                      </c:pt>
                      <c:pt idx="19">
                        <c:v>59</c:v>
                      </c:pt>
                      <c:pt idx="20">
                        <c:v>84</c:v>
                      </c:pt>
                    </c:numCache>
                  </c:numRef>
                </c:val>
              </c15:ser>
            </c15:filteredBarSeries>
            <c15:filteredBarSeries>
              <c15:ser>
                <c:idx val="2"/>
                <c:order val="2"/>
                <c:tx>
                  <c:strRef>
                    <c:extLst>
                      <c:ext uri="{02D57815-91ED-43cb-92C2-25804820EDAC}">
                        <c15:formulaRef>
                          <c15:sqref>国考报名统计!$F$7</c15:sqref>
                        </c15:formulaRef>
                      </c:ext>
                    </c:extLst>
                    <c:strCache>
                      <c:ptCount val="1"/>
                      <c:pt idx="0">
                        <c:v>待审查人数</c:v>
                      </c:pt>
                    </c:strCache>
                  </c:strRef>
                </c:tx>
                <c:spPr>
                  <a:gradFill>
                    <a:gsLst>
                      <a:gs pos="0">
                        <a:srgbClr val="FE4444"/>
                      </a:gs>
                      <a:gs pos="100000">
                        <a:srgbClr val="832B2B"/>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uri="{02D57815-91ED-43cb-92C2-25804820EDAC}">
                        <c15:fullRef>
                          <c15:sqref>国考报名统计!$F$8:$F$29</c15:sqref>
                        </c15:fullRef>
                        <c15:formulaRef>
                          <c15:sqref>国考报名统计!$F$8:$F$28</c15:sqref>
                        </c15:formulaRef>
                      </c:ext>
                    </c:extLst>
                    <c:numCache>
                      <c:formatCode>General</c:formatCode>
                      <c:ptCount val="21"/>
                      <c:pt idx="0">
                        <c:v>2898</c:v>
                      </c:pt>
                      <c:pt idx="1">
                        <c:v>2080</c:v>
                      </c:pt>
                      <c:pt idx="2">
                        <c:v>2207</c:v>
                      </c:pt>
                      <c:pt idx="3">
                        <c:v>1209</c:v>
                      </c:pt>
                      <c:pt idx="4">
                        <c:v>727</c:v>
                      </c:pt>
                      <c:pt idx="5">
                        <c:v>1663</c:v>
                      </c:pt>
                      <c:pt idx="6">
                        <c:v>641</c:v>
                      </c:pt>
                      <c:pt idx="7">
                        <c:v>432</c:v>
                      </c:pt>
                      <c:pt idx="8">
                        <c:v>975</c:v>
                      </c:pt>
                      <c:pt idx="9">
                        <c:v>1015</c:v>
                      </c:pt>
                      <c:pt idx="10">
                        <c:v>1159</c:v>
                      </c:pt>
                      <c:pt idx="11">
                        <c:v>286</c:v>
                      </c:pt>
                      <c:pt idx="12">
                        <c:v>525</c:v>
                      </c:pt>
                      <c:pt idx="13">
                        <c:v>311</c:v>
                      </c:pt>
                      <c:pt idx="14">
                        <c:v>636</c:v>
                      </c:pt>
                      <c:pt idx="15">
                        <c:v>379</c:v>
                      </c:pt>
                      <c:pt idx="16">
                        <c:v>486</c:v>
                      </c:pt>
                      <c:pt idx="17">
                        <c:v>219</c:v>
                      </c:pt>
                      <c:pt idx="18">
                        <c:v>482</c:v>
                      </c:pt>
                      <c:pt idx="19">
                        <c:v>514</c:v>
                      </c:pt>
                      <c:pt idx="20">
                        <c:v>1151</c:v>
                      </c:pt>
                    </c:numCache>
                  </c:numRef>
                </c:val>
              </c15:ser>
            </c15:filteredBarSeries>
            <c15:filteredBarSeries>
              <c15:ser>
                <c:idx val="3"/>
                <c:order val="3"/>
                <c:tx>
                  <c:strRef>
                    <c:extLst>
                      <c:ext uri="{02D57815-91ED-43cb-92C2-25804820EDAC}">
                        <c15:formulaRef>
                          <c15:sqref>国考报名统计!$G$7</c15:sqref>
                        </c15:formulaRef>
                      </c:ext>
                    </c:extLst>
                    <c:strCache>
                      <c:ptCount val="1"/>
                      <c:pt idx="0">
                        <c:v>审查通过人数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uri="{02D57815-91ED-43cb-92C2-25804820EDAC}">
                        <c15:fullRef>
                          <c15:sqref>国考报名统计!$G$8:$G$29</c15:sqref>
                        </c15:fullRef>
                        <c15:formulaRef>
                          <c15:sqref>国考报名统计!$G$8:$G$28</c15:sqref>
                        </c15:formulaRef>
                      </c:ext>
                    </c:extLst>
                    <c:numCache>
                      <c:formatCode>General</c:formatCode>
                      <c:ptCount val="21"/>
                      <c:pt idx="0">
                        <c:v>6434</c:v>
                      </c:pt>
                      <c:pt idx="1">
                        <c:v>5761</c:v>
                      </c:pt>
                      <c:pt idx="2">
                        <c:v>2623</c:v>
                      </c:pt>
                      <c:pt idx="3">
                        <c:v>971</c:v>
                      </c:pt>
                      <c:pt idx="4">
                        <c:v>1081</c:v>
                      </c:pt>
                      <c:pt idx="5">
                        <c:v>1954</c:v>
                      </c:pt>
                      <c:pt idx="6">
                        <c:v>846</c:v>
                      </c:pt>
                      <c:pt idx="7">
                        <c:v>1015</c:v>
                      </c:pt>
                      <c:pt idx="8">
                        <c:v>909</c:v>
                      </c:pt>
                      <c:pt idx="9">
                        <c:v>1059</c:v>
                      </c:pt>
                      <c:pt idx="10">
                        <c:v>941</c:v>
                      </c:pt>
                      <c:pt idx="11">
                        <c:v>623</c:v>
                      </c:pt>
                      <c:pt idx="12">
                        <c:v>515</c:v>
                      </c:pt>
                      <c:pt idx="13">
                        <c:v>319</c:v>
                      </c:pt>
                      <c:pt idx="14">
                        <c:v>753</c:v>
                      </c:pt>
                      <c:pt idx="15">
                        <c:v>661</c:v>
                      </c:pt>
                      <c:pt idx="16">
                        <c:v>563</c:v>
                      </c:pt>
                      <c:pt idx="17">
                        <c:v>637</c:v>
                      </c:pt>
                      <c:pt idx="18">
                        <c:v>1097</c:v>
                      </c:pt>
                      <c:pt idx="19">
                        <c:v>579</c:v>
                      </c:pt>
                      <c:pt idx="20">
                        <c:v>947</c:v>
                      </c:pt>
                    </c:numCache>
                  </c:numRef>
                </c:val>
              </c15:ser>
            </c15:filteredBarSeries>
          </c:ext>
        </c:extLst>
      </c:barChart>
      <c:catAx>
        <c:axId val="4443379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869872976"/>
        <c:crosses val="autoZero"/>
        <c:auto val="1"/>
        <c:lblAlgn val="ctr"/>
        <c:lblOffset val="100"/>
        <c:noMultiLvlLbl val="0"/>
      </c:catAx>
      <c:valAx>
        <c:axId val="869872976"/>
        <c:scaling>
          <c:orientation val="minMax"/>
        </c:scaling>
        <c:delete val="0"/>
        <c:axPos val="l"/>
        <c:majorGridlines>
          <c:spPr>
            <a:ln w="9525" cap="flat" cmpd="sng" algn="ctr">
              <a:solidFill>
                <a:srgbClr val="4472C4">
                  <a:alpha val="16000"/>
                </a:srgb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4443379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lang="zh-CN" sz="2400">
          <a:solidFill>
            <a:schemeClr val="bg1"/>
          </a:solidFill>
          <a:latin typeface="微软雅黑" panose="020B0503020204020204" pitchFamily="34" charset="-122"/>
          <a:ea typeface="微软雅黑" panose="020B0503020204020204" pitchFamily="34" charset="-122"/>
        </a:defRPr>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4"/>
          <c:order val="4"/>
          <c:tx>
            <c:strRef>
              <c:f>国考报名统计!$AN$7</c:f>
              <c:strCache>
                <c:ptCount val="1"/>
                <c:pt idx="0">
                  <c:v>报名人数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国考报名统计!$AI$8:$AI$16</c:f>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f>国考报名统计!$AN$8:$AN$16</c:f>
              <c:numCache>
                <c:formatCode>General</c:formatCode>
                <c:ptCount val="9"/>
                <c:pt idx="0">
                  <c:v>3668</c:v>
                </c:pt>
                <c:pt idx="1">
                  <c:v>6966</c:v>
                </c:pt>
                <c:pt idx="2">
                  <c:v>3680</c:v>
                </c:pt>
                <c:pt idx="3">
                  <c:v>22499</c:v>
                </c:pt>
                <c:pt idx="4">
                  <c:v>887</c:v>
                </c:pt>
                <c:pt idx="5">
                  <c:v>3209</c:v>
                </c:pt>
                <c:pt idx="6">
                  <c:v>841</c:v>
                </c:pt>
                <c:pt idx="7">
                  <c:v>8533</c:v>
                </c:pt>
                <c:pt idx="8">
                  <c:v>50283</c:v>
                </c:pt>
              </c:numCache>
            </c:numRef>
          </c:val>
        </c:ser>
        <c:dLbls>
          <c:showLegendKey val="0"/>
          <c:showVal val="1"/>
          <c:showCatName val="0"/>
          <c:showSerName val="0"/>
          <c:showPercent val="0"/>
          <c:showBubbleSize val="0"/>
        </c:dLbls>
        <c:gapWidth val="75"/>
        <c:axId val="444348768"/>
        <c:axId val="1112871200"/>
        <c:extLst>
          <c:ext xmlns:c15="http://schemas.microsoft.com/office/drawing/2012/chart" uri="{02D57815-91ED-43cb-92C2-25804820EDAC}">
            <c15:filteredBarSeries>
              <c15:ser>
                <c:idx val="0"/>
                <c:order val="0"/>
                <c:tx>
                  <c:strRef>
                    <c:extLst>
                      <c:ext uri="{02D57815-91ED-43cb-92C2-25804820EDAC}">
                        <c15:formulaRef>
                          <c15:sqref>国考报名统计!$AJ$7</c15:sqref>
                        </c15:formulaRef>
                      </c:ext>
                    </c:extLst>
                    <c:strCache>
                      <c:ptCount val="1"/>
                      <c:pt idx="0">
                        <c:v>职位数</c:v>
                      </c:pt>
                    </c:strCache>
                  </c:strRef>
                </c:tx>
                <c:spPr>
                  <a:solidFill>
                    <a:schemeClr val="accent1"/>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国考报名统计!$AJ$8:$AJ$16</c15:sqref>
                        </c15:formulaRef>
                      </c:ext>
                    </c:extLst>
                    <c:numCache>
                      <c:formatCode>General</c:formatCode>
                      <c:ptCount val="9"/>
                      <c:pt idx="0">
                        <c:v>64</c:v>
                      </c:pt>
                      <c:pt idx="1">
                        <c:v>240</c:v>
                      </c:pt>
                      <c:pt idx="2">
                        <c:v>147</c:v>
                      </c:pt>
                      <c:pt idx="3">
                        <c:v>515</c:v>
                      </c:pt>
                      <c:pt idx="4">
                        <c:v>64</c:v>
                      </c:pt>
                      <c:pt idx="5">
                        <c:v>170</c:v>
                      </c:pt>
                      <c:pt idx="6">
                        <c:v>14</c:v>
                      </c:pt>
                      <c:pt idx="7">
                        <c:v>113</c:v>
                      </c:pt>
                      <c:pt idx="8">
                        <c:v>1327</c:v>
                      </c:pt>
                    </c:numCache>
                  </c:numRef>
                </c:val>
              </c15:ser>
            </c15:filteredBarSeries>
            <c15:filteredBarSeries>
              <c15:ser>
                <c:idx val="1"/>
                <c:order val="1"/>
                <c:tx>
                  <c:strRef>
                    <c:extLst>
                      <c:ext uri="{02D57815-91ED-43cb-92C2-25804820EDAC}">
                        <c15:formulaRef>
                          <c15:sqref>国考报名统计!$AK$7</c15:sqref>
                        </c15:formulaRef>
                      </c:ext>
                    </c:extLst>
                    <c:strCache>
                      <c:ptCount val="1"/>
                      <c:pt idx="0">
                        <c:v>招考人数</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国考报名统计!$AK$8:$AK$16</c15:sqref>
                        </c15:formulaRef>
                      </c:ext>
                    </c:extLst>
                    <c:numCache>
                      <c:formatCode>General</c:formatCode>
                      <c:ptCount val="9"/>
                      <c:pt idx="0">
                        <c:v>231</c:v>
                      </c:pt>
                      <c:pt idx="1">
                        <c:v>792</c:v>
                      </c:pt>
                      <c:pt idx="2">
                        <c:v>179</c:v>
                      </c:pt>
                      <c:pt idx="3">
                        <c:v>1450</c:v>
                      </c:pt>
                      <c:pt idx="4">
                        <c:v>244</c:v>
                      </c:pt>
                      <c:pt idx="5">
                        <c:v>254</c:v>
                      </c:pt>
                      <c:pt idx="6">
                        <c:v>36</c:v>
                      </c:pt>
                      <c:pt idx="7">
                        <c:v>139</c:v>
                      </c:pt>
                      <c:pt idx="8">
                        <c:v>3325</c:v>
                      </c:pt>
                    </c:numCache>
                  </c:numRef>
                </c:val>
              </c15:ser>
            </c15:filteredBarSeries>
            <c15:filteredBarSeries>
              <c15:ser>
                <c:idx val="2"/>
                <c:order val="2"/>
                <c:tx>
                  <c:strRef>
                    <c:extLst>
                      <c:ext uri="{02D57815-91ED-43cb-92C2-25804820EDAC}">
                        <c15:formulaRef>
                          <c15:sqref>国考报名统计!$AL$7</c15:sqref>
                        </c15:formulaRef>
                      </c:ext>
                    </c:extLst>
                    <c:strCache>
                      <c:ptCount val="1"/>
                      <c:pt idx="0">
                        <c:v>待审查人数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path path="circle">
                      <a:fillToRect l="100000" t="100000"/>
                    </a:path>
                    <a:tileRect r="-100000" b="-10000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国考报名统计!$AL$8:$AL$16</c15:sqref>
                        </c15:formulaRef>
                      </c:ext>
                    </c:extLst>
                    <c:numCache>
                      <c:formatCode>General</c:formatCode>
                      <c:ptCount val="9"/>
                      <c:pt idx="0">
                        <c:v>2190</c:v>
                      </c:pt>
                      <c:pt idx="1">
                        <c:v>1012</c:v>
                      </c:pt>
                      <c:pt idx="2">
                        <c:v>1469</c:v>
                      </c:pt>
                      <c:pt idx="3">
                        <c:v>11837</c:v>
                      </c:pt>
                      <c:pt idx="4">
                        <c:v>412</c:v>
                      </c:pt>
                      <c:pt idx="5">
                        <c:v>555</c:v>
                      </c:pt>
                      <c:pt idx="6">
                        <c:v>219</c:v>
                      </c:pt>
                      <c:pt idx="7">
                        <c:v>2301</c:v>
                      </c:pt>
                      <c:pt idx="8">
                        <c:v>19995</c:v>
                      </c:pt>
                    </c:numCache>
                  </c:numRef>
                </c:val>
              </c15:ser>
            </c15:filteredBarSeries>
            <c15:filteredBarSeries>
              <c15:ser>
                <c:idx val="3"/>
                <c:order val="3"/>
                <c:tx>
                  <c:strRef>
                    <c:extLst>
                      <c:ext uri="{02D57815-91ED-43cb-92C2-25804820EDAC}">
                        <c15:formulaRef>
                          <c15:sqref>国考报名统计!$AM$7</c15:sqref>
                        </c15:formulaRef>
                      </c:ext>
                    </c:extLst>
                    <c:strCache>
                      <c:ptCount val="1"/>
                      <c:pt idx="0">
                        <c:v>审查通过人数</c:v>
                      </c:pt>
                    </c:strCache>
                  </c:strRef>
                </c:tx>
                <c:spPr>
                  <a:gradFill flip="none" rotWithShape="1">
                    <a:gsLst>
                      <a:gs pos="0">
                        <a:srgbClr val="E20419">
                          <a:shade val="30000"/>
                          <a:satMod val="115000"/>
                        </a:srgbClr>
                      </a:gs>
                      <a:gs pos="50000">
                        <a:srgbClr val="E20419">
                          <a:shade val="67500"/>
                          <a:satMod val="115000"/>
                        </a:srgbClr>
                      </a:gs>
                      <a:gs pos="100000">
                        <a:srgbClr val="E20419">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国考报名统计!$AM$8:$AM$16</c15:sqref>
                        </c15:formulaRef>
                      </c:ext>
                    </c:extLst>
                    <c:numCache>
                      <c:formatCode>General</c:formatCode>
                      <c:ptCount val="9"/>
                      <c:pt idx="0">
                        <c:v>1478</c:v>
                      </c:pt>
                      <c:pt idx="1">
                        <c:v>5954</c:v>
                      </c:pt>
                      <c:pt idx="2">
                        <c:v>2211</c:v>
                      </c:pt>
                      <c:pt idx="3">
                        <c:v>10662</c:v>
                      </c:pt>
                      <c:pt idx="4">
                        <c:v>475</c:v>
                      </c:pt>
                      <c:pt idx="5">
                        <c:v>2654</c:v>
                      </c:pt>
                      <c:pt idx="6">
                        <c:v>622</c:v>
                      </c:pt>
                      <c:pt idx="7">
                        <c:v>6232</c:v>
                      </c:pt>
                      <c:pt idx="8">
                        <c:v>30288</c:v>
                      </c:pt>
                    </c:numCache>
                  </c:numRef>
                </c:val>
              </c15:ser>
            </c15:filteredBarSeries>
            <c15:filteredBarSeries>
              <c15:ser>
                <c:idx val="5"/>
                <c:order val="5"/>
                <c:tx>
                  <c:strRef>
                    <c:extLst>
                      <c:ext uri="{02D57815-91ED-43cb-92C2-25804820EDAC}">
                        <c15:formulaRef>
                          <c15:sqref>国考报名统计!$AO$7</c15:sqref>
                        </c15:formulaRef>
                      </c:ext>
                    </c:extLst>
                    <c:strCache>
                      <c:ptCount val="1"/>
                      <c:pt idx="0">
                        <c:v>无人报名岗位</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国考报名统计!$AO$8:$AO$16</c15:sqref>
                        </c15:formulaRef>
                      </c:ext>
                    </c:extLst>
                    <c:numCache>
                      <c:formatCode>General</c:formatCode>
                      <c:ptCount val="9"/>
                      <c:pt idx="0">
                        <c:v>7</c:v>
                      </c:pt>
                      <c:pt idx="1">
                        <c:v>10</c:v>
                      </c:pt>
                      <c:pt idx="2">
                        <c:v>32</c:v>
                      </c:pt>
                      <c:pt idx="3">
                        <c:v>7</c:v>
                      </c:pt>
                      <c:pt idx="4">
                        <c:v>5</c:v>
                      </c:pt>
                      <c:pt idx="5">
                        <c:v>5</c:v>
                      </c:pt>
                      <c:pt idx="6">
                        <c:v>0</c:v>
                      </c:pt>
                      <c:pt idx="7">
                        <c:v>8</c:v>
                      </c:pt>
                      <c:pt idx="8">
                        <c:v>74</c:v>
                      </c:pt>
                    </c:numCache>
                  </c:numRef>
                </c:val>
              </c15:ser>
            </c15:filteredBarSeries>
            <c15:filteredBarSeries>
              <c15:ser>
                <c:idx val="6"/>
                <c:order val="6"/>
                <c:tx>
                  <c:strRef>
                    <c:extLst>
                      <c:ext uri="{02D57815-91ED-43cb-92C2-25804820EDAC}">
                        <c15:formulaRef>
                          <c15:sqref>国考报名统计!$AP$7</c15:sqref>
                        </c15:formulaRef>
                      </c:ext>
                    </c:extLst>
                    <c:strCache>
                      <c:ptCount val="1"/>
                      <c:pt idx="0">
                        <c:v>竞争比</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国考报名统计!$AP$8:$AP$16</c15:sqref>
                        </c15:formulaRef>
                      </c:ext>
                    </c:extLst>
                    <c:numCache>
                      <c:formatCode>0.00</c:formatCode>
                      <c:ptCount val="9"/>
                      <c:pt idx="0">
                        <c:v>15.8787878787879</c:v>
                      </c:pt>
                      <c:pt idx="1">
                        <c:v>8.79545454545454</c:v>
                      </c:pt>
                      <c:pt idx="2">
                        <c:v>20.5586592178771</c:v>
                      </c:pt>
                      <c:pt idx="3">
                        <c:v>15.5165517241379</c:v>
                      </c:pt>
                      <c:pt idx="4">
                        <c:v>3.63524590163934</c:v>
                      </c:pt>
                      <c:pt idx="5">
                        <c:v>12.6338582677165</c:v>
                      </c:pt>
                      <c:pt idx="6">
                        <c:v>23.3611111111111</c:v>
                      </c:pt>
                      <c:pt idx="7">
                        <c:v>61.3884892086331</c:v>
                      </c:pt>
                      <c:pt idx="8">
                        <c:v>15.1227067669173</c:v>
                      </c:pt>
                    </c:numCache>
                  </c:numRef>
                </c:val>
              </c15:ser>
            </c15:filteredBarSeries>
          </c:ext>
        </c:extLst>
      </c:barChart>
      <c:catAx>
        <c:axId val="44434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1112871200"/>
        <c:crosses val="autoZero"/>
        <c:auto val="1"/>
        <c:lblAlgn val="ctr"/>
        <c:lblOffset val="100"/>
        <c:noMultiLvlLbl val="0"/>
      </c:catAx>
      <c:valAx>
        <c:axId val="1112871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4443487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lang="zh-CN" sz="2400">
          <a:solidFill>
            <a:schemeClr val="bg1"/>
          </a:solidFill>
          <a:latin typeface="Arial" panose="020B0604020202020204" pitchFamily="7" charset="0"/>
          <a:ea typeface="微软雅黑" panose="020B0503020204020204" pitchFamily="34" charset="-122"/>
          <a:cs typeface="Arial" panose="020B0604020202020204" pitchFamily="7" charset="0"/>
        </a:defRPr>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2880" b="1" i="0" u="none" strike="noStrike" kern="1200" spc="100" baseline="0">
                <a:solidFill>
                  <a:schemeClr val="lt1">
                    <a:lumMod val="95000"/>
                  </a:schemeClr>
                </a:solidFill>
                <a:effectLst>
                  <a:outerShdw blurRad="50800" dist="38100" dir="5400000" algn="t" rotWithShape="0">
                    <a:prstClr val="black">
                      <a:alpha val="40000"/>
                    </a:prstClr>
                  </a:outerShdw>
                </a:effectLst>
                <a:latin typeface="微软雅黑" panose="020B0503020204020204" pitchFamily="34" charset="-122"/>
                <a:ea typeface="微软雅黑" panose="020B0503020204020204" pitchFamily="34" charset="-122"/>
                <a:cs typeface="+mn-cs"/>
              </a:defRPr>
            </a:pPr>
            <a:r>
              <a:rPr lang="en-US"/>
              <a:t>2024</a:t>
            </a:r>
            <a:r>
              <a:rPr lang="zh-CN"/>
              <a:t>国考广东岗位报名趋势</a:t>
            </a:r>
            <a:endParaRPr lang="zh-CN"/>
          </a:p>
        </c:rich>
      </c:tx>
      <c:layout/>
      <c:overlay val="0"/>
      <c:spPr>
        <a:noFill/>
        <a:ln>
          <a:noFill/>
        </a:ln>
        <a:effectLst/>
      </c:spPr>
    </c:title>
    <c:autoTitleDeleted val="0"/>
    <c:plotArea>
      <c:layout>
        <c:manualLayout>
          <c:layoutTarget val="inner"/>
          <c:xMode val="edge"/>
          <c:yMode val="edge"/>
          <c:x val="0.0873519101105433"/>
          <c:y val="0.159381638381175"/>
          <c:w val="0.899304492250247"/>
          <c:h val="0.710693855575745"/>
        </c:manualLayout>
      </c:layout>
      <c:lineChart>
        <c:grouping val="standard"/>
        <c:varyColors val="0"/>
        <c:ser>
          <c:idx val="11"/>
          <c:order val="11"/>
          <c:tx>
            <c:strRef>
              <c:f>国考报名统计!$AE$20:$AE$21</c:f>
              <c:strCache>
                <c:ptCount val="1"/>
                <c:pt idx="0">
                  <c:v>2024年 报名人数</c:v>
                </c:pt>
              </c:strCache>
            </c:strRef>
          </c:tx>
          <c:spPr>
            <a:ln w="76200"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国考报名统计!$AE$22:$AE$31</c:f>
              <c:numCache>
                <c:formatCode>General</c:formatCode>
                <c:ptCount val="10"/>
                <c:pt idx="0">
                  <c:v>9721</c:v>
                </c:pt>
                <c:pt idx="1">
                  <c:v>22765</c:v>
                </c:pt>
                <c:pt idx="2">
                  <c:v>34415</c:v>
                </c:pt>
                <c:pt idx="3">
                  <c:v>50283</c:v>
                </c:pt>
              </c:numCache>
            </c:numRef>
          </c:val>
          <c:smooth val="0"/>
        </c:ser>
        <c:dLbls>
          <c:showLegendKey val="0"/>
          <c:showVal val="1"/>
          <c:showCatName val="0"/>
          <c:showSerName val="0"/>
          <c:showPercent val="0"/>
          <c:showBubbleSize val="0"/>
        </c:dLbls>
        <c:marker val="0"/>
        <c:smooth val="0"/>
        <c:axId val="491469472"/>
        <c:axId val="491470720"/>
        <c:extLst>
          <c:ext xmlns:c15="http://schemas.microsoft.com/office/drawing/2012/chart" uri="{02D57815-91ED-43cb-92C2-25804820EDAC}">
            <c15:filteredLineSeries>
              <c15:ser>
                <c:idx val="0"/>
                <c:order val="0"/>
                <c:tx>
                  <c:strRef>
                    <c:extLst>
                      <c:ext uri="{02D57815-91ED-43cb-92C2-25804820EDAC}">
                        <c15:formulaRef>
                          <c15:sqref>国考报名统计!$P$20:$P$21</c15:sqref>
                        </c15:formulaRef>
                      </c:ext>
                    </c:extLst>
                    <c:strCache>
                      <c:ptCount val="1"/>
                      <c:pt idx="0">
                        <c:v>2021年 招考人数</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国考报名统计!$P$22:$P$31</c15:sqref>
                        </c15:formulaRef>
                      </c:ext>
                    </c:extLst>
                    <c:numCache>
                      <c:formatCode>General</c:formatCode>
                      <c:ptCount val="10"/>
                      <c:pt idx="0">
                        <c:v>2068</c:v>
                      </c:pt>
                    </c:numCache>
                  </c:numRef>
                </c:val>
                <c:smooth val="0"/>
              </c15:ser>
            </c15:filteredLineSeries>
            <c15:filteredLineSeries>
              <c15:ser>
                <c:idx val="1"/>
                <c:order val="1"/>
                <c:tx>
                  <c:strRef>
                    <c:extLst>
                      <c:ext uri="{02D57815-91ED-43cb-92C2-25804820EDAC}">
                        <c15:formulaRef>
                          <c15:sqref>国考报名统计!$Q$20:$Q$21</c15:sqref>
                        </c15:formulaRef>
                      </c:ext>
                    </c:extLst>
                    <c:strCache>
                      <c:ptCount val="1"/>
                      <c:pt idx="0">
                        <c:v>2021年 待审查人数</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国考报名统计!$Q$22:$Q$31</c15:sqref>
                        </c15:formulaRef>
                      </c:ext>
                    </c:extLst>
                    <c:numCache>
                      <c:formatCode>General</c:formatCode>
                      <c:ptCount val="10"/>
                      <c:pt idx="0">
                        <c:v>8983</c:v>
                      </c:pt>
                      <c:pt idx="1">
                        <c:v>10342</c:v>
                      </c:pt>
                      <c:pt idx="2">
                        <c:v>8516</c:v>
                      </c:pt>
                      <c:pt idx="3">
                        <c:v>9660</c:v>
                      </c:pt>
                      <c:pt idx="4">
                        <c:v>13405</c:v>
                      </c:pt>
                      <c:pt idx="5">
                        <c:v>15535</c:v>
                      </c:pt>
                      <c:pt idx="6">
                        <c:v>15850</c:v>
                      </c:pt>
                      <c:pt idx="7">
                        <c:v>15924</c:v>
                      </c:pt>
                      <c:pt idx="8">
                        <c:v>27726</c:v>
                      </c:pt>
                      <c:pt idx="9">
                        <c:v>18413</c:v>
                      </c:pt>
                    </c:numCache>
                  </c:numRef>
                </c:val>
                <c:smooth val="0"/>
              </c15:ser>
            </c15:filteredLineSeries>
            <c15:filteredLineSeries>
              <c15:ser>
                <c:idx val="2"/>
                <c:order val="2"/>
                <c:tx>
                  <c:strRef>
                    <c:extLst>
                      <c:ext uri="{02D57815-91ED-43cb-92C2-25804820EDAC}">
                        <c15:formulaRef>
                          <c15:sqref>国考报名统计!$R$20:$R$21</c15:sqref>
                        </c15:formulaRef>
                      </c:ext>
                    </c:extLst>
                    <c:strCache>
                      <c:ptCount val="1"/>
                      <c:pt idx="0">
                        <c:v>2021年 审查通过人数</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国考报名统计!$R$22:$R$31</c15:sqref>
                        </c15:formulaRef>
                      </c:ext>
                    </c:extLst>
                    <c:numCache>
                      <c:formatCode>General</c:formatCode>
                      <c:ptCount val="10"/>
                      <c:pt idx="0">
                        <c:v>421</c:v>
                      </c:pt>
                      <c:pt idx="1">
                        <c:v>8388</c:v>
                      </c:pt>
                      <c:pt idx="2">
                        <c:v>17677</c:v>
                      </c:pt>
                      <c:pt idx="3">
                        <c:v>25472</c:v>
                      </c:pt>
                      <c:pt idx="4">
                        <c:v>36900</c:v>
                      </c:pt>
                      <c:pt idx="5">
                        <c:v>52996</c:v>
                      </c:pt>
                      <c:pt idx="6">
                        <c:v>74188</c:v>
                      </c:pt>
                      <c:pt idx="7">
                        <c:v>99672</c:v>
                      </c:pt>
                      <c:pt idx="8">
                        <c:v>139271</c:v>
                      </c:pt>
                      <c:pt idx="9">
                        <c:v>162766</c:v>
                      </c:pt>
                    </c:numCache>
                  </c:numRef>
                </c:val>
                <c:smooth val="0"/>
              </c15:ser>
            </c15:filteredLineSeries>
            <c15:filteredLineSeries>
              <c15:ser>
                <c:idx val="3"/>
                <c:order val="3"/>
                <c:tx>
                  <c:strRef>
                    <c:extLst>
                      <c:ext uri="{02D57815-91ED-43cb-92C2-25804820EDAC}">
                        <c15:formulaRef>
                          <c15:sqref>国考报名统计!$S$20:$S$21</c15:sqref>
                        </c15:formulaRef>
                      </c:ext>
                    </c:extLst>
                    <c:strCache>
                      <c:ptCount val="1"/>
                      <c:pt idx="0">
                        <c:v>2021年 报名人数</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国考报名统计!$S$22:$S$31</c15:sqref>
                        </c15:formulaRef>
                      </c:ext>
                    </c:extLst>
                    <c:numCache>
                      <c:formatCode>General</c:formatCode>
                      <c:ptCount val="10"/>
                      <c:pt idx="0">
                        <c:v>9404</c:v>
                      </c:pt>
                      <c:pt idx="1">
                        <c:v>18730</c:v>
                      </c:pt>
                      <c:pt idx="2">
                        <c:v>26193</c:v>
                      </c:pt>
                      <c:pt idx="3">
                        <c:v>35132</c:v>
                      </c:pt>
                      <c:pt idx="4">
                        <c:v>50305</c:v>
                      </c:pt>
                      <c:pt idx="5">
                        <c:v>68531</c:v>
                      </c:pt>
                      <c:pt idx="6">
                        <c:v>90038</c:v>
                      </c:pt>
                      <c:pt idx="7">
                        <c:v>115596</c:v>
                      </c:pt>
                      <c:pt idx="8">
                        <c:v>166997</c:v>
                      </c:pt>
                      <c:pt idx="9">
                        <c:v>181179</c:v>
                      </c:pt>
                    </c:numCache>
                  </c:numRef>
                </c:val>
                <c:smooth val="0"/>
              </c15:ser>
            </c15:filteredLineSeries>
            <c15:filteredLineSeries>
              <c15:ser>
                <c:idx val="4"/>
                <c:order val="4"/>
                <c:tx>
                  <c:strRef>
                    <c:extLst>
                      <c:ext uri="{02D57815-91ED-43cb-92C2-25804820EDAC}">
                        <c15:formulaRef>
                          <c15:sqref>国考报名统计!$T$20:$T$21</c15:sqref>
                        </c15:formulaRef>
                      </c:ext>
                    </c:extLst>
                    <c:strCache>
                      <c:ptCount val="1"/>
                      <c:pt idx="0">
                        <c:v>2022年 招考人数</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国考报名统计!$T$22:$T$31</c15:sqref>
                        </c15:formulaRef>
                      </c:ext>
                    </c:extLst>
                    <c:numCache>
                      <c:formatCode>General</c:formatCode>
                      <c:ptCount val="10"/>
                      <c:pt idx="0">
                        <c:v>2451</c:v>
                      </c:pt>
                    </c:numCache>
                  </c:numRef>
                </c:val>
                <c:smooth val="0"/>
              </c15:ser>
            </c15:filteredLineSeries>
            <c15:filteredLineSeries>
              <c15:ser>
                <c:idx val="5"/>
                <c:order val="5"/>
                <c:tx>
                  <c:strRef>
                    <c:extLst>
                      <c:ext uri="{02D57815-91ED-43cb-92C2-25804820EDAC}">
                        <c15:formulaRef>
                          <c15:sqref>国考报名统计!$U$20:$U$21</c15:sqref>
                        </c15:formulaRef>
                      </c:ext>
                    </c:extLst>
                    <c:strCache>
                      <c:ptCount val="1"/>
                      <c:pt idx="0">
                        <c:v>2022年 待审查人数</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国考报名统计!$U$22:$U$31</c15:sqref>
                        </c15:formulaRef>
                      </c:ext>
                    </c:extLst>
                    <c:numCache>
                      <c:formatCode>General</c:formatCode>
                      <c:ptCount val="10"/>
                      <c:pt idx="0">
                        <c:v>9044</c:v>
                      </c:pt>
                      <c:pt idx="1">
                        <c:v>11105</c:v>
                      </c:pt>
                      <c:pt idx="2">
                        <c:v>11002</c:v>
                      </c:pt>
                      <c:pt idx="3">
                        <c:v>14897</c:v>
                      </c:pt>
                      <c:pt idx="4">
                        <c:v>15015</c:v>
                      </c:pt>
                      <c:pt idx="5">
                        <c:v>17717</c:v>
                      </c:pt>
                      <c:pt idx="6">
                        <c:v>20441</c:v>
                      </c:pt>
                      <c:pt idx="7">
                        <c:v>21649</c:v>
                      </c:pt>
                      <c:pt idx="8">
                        <c:v>20940</c:v>
                      </c:pt>
                      <c:pt idx="9">
                        <c:v>21927</c:v>
                      </c:pt>
                    </c:numCache>
                  </c:numRef>
                </c:val>
                <c:smooth val="0"/>
              </c15:ser>
            </c15:filteredLineSeries>
            <c15:filteredLineSeries>
              <c15:ser>
                <c:idx val="6"/>
                <c:order val="6"/>
                <c:tx>
                  <c:strRef>
                    <c:extLst>
                      <c:ext uri="{02D57815-91ED-43cb-92C2-25804820EDAC}">
                        <c15:formulaRef>
                          <c15:sqref>国考报名统计!$V$20:$V$21</c15:sqref>
                        </c15:formulaRef>
                      </c:ext>
                    </c:extLst>
                    <c:strCache>
                      <c:ptCount val="1"/>
                      <c:pt idx="0">
                        <c:v>2022年 审查通过人数</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国考报名统计!$V$22:$V$31</c15:sqref>
                        </c15:formulaRef>
                      </c:ext>
                    </c:extLst>
                    <c:numCache>
                      <c:formatCode>General</c:formatCode>
                      <c:ptCount val="10"/>
                      <c:pt idx="0">
                        <c:v>1461</c:v>
                      </c:pt>
                      <c:pt idx="1">
                        <c:v>7658</c:v>
                      </c:pt>
                      <c:pt idx="2">
                        <c:v>17559</c:v>
                      </c:pt>
                      <c:pt idx="3">
                        <c:v>30767</c:v>
                      </c:pt>
                      <c:pt idx="4">
                        <c:v>50192</c:v>
                      </c:pt>
                      <c:pt idx="5">
                        <c:v>68878</c:v>
                      </c:pt>
                      <c:pt idx="6">
                        <c:v>92354</c:v>
                      </c:pt>
                      <c:pt idx="7">
                        <c:v>120687</c:v>
                      </c:pt>
                      <c:pt idx="8">
                        <c:v>151101</c:v>
                      </c:pt>
                      <c:pt idx="9">
                        <c:v>196603</c:v>
                      </c:pt>
                    </c:numCache>
                  </c:numRef>
                </c:val>
                <c:smooth val="0"/>
              </c15:ser>
            </c15:filteredLineSeries>
            <c15:filteredLineSeries>
              <c15:ser>
                <c:idx val="7"/>
                <c:order val="7"/>
                <c:tx>
                  <c:strRef>
                    <c:extLst>
                      <c:ext uri="{02D57815-91ED-43cb-92C2-25804820EDAC}">
                        <c15:formulaRef>
                          <c15:sqref>国考报名统计!$W$20:$W$21</c15:sqref>
                        </c15:formulaRef>
                      </c:ext>
                    </c:extLst>
                    <c:strCache>
                      <c:ptCount val="1"/>
                      <c:pt idx="0">
                        <c:v>2022年 报名人数</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国考报名统计!$W$22:$W$31</c15:sqref>
                        </c15:formulaRef>
                      </c:ext>
                    </c:extLst>
                    <c:numCache>
                      <c:formatCode>General</c:formatCode>
                      <c:ptCount val="10"/>
                      <c:pt idx="0">
                        <c:v>10505</c:v>
                      </c:pt>
                      <c:pt idx="1">
                        <c:v>18763</c:v>
                      </c:pt>
                      <c:pt idx="2">
                        <c:v>28561</c:v>
                      </c:pt>
                      <c:pt idx="3">
                        <c:v>45664</c:v>
                      </c:pt>
                      <c:pt idx="4">
                        <c:v>65207</c:v>
                      </c:pt>
                      <c:pt idx="5">
                        <c:v>86595</c:v>
                      </c:pt>
                      <c:pt idx="6">
                        <c:v>112795</c:v>
                      </c:pt>
                      <c:pt idx="7">
                        <c:v>142336</c:v>
                      </c:pt>
                      <c:pt idx="8">
                        <c:v>172041</c:v>
                      </c:pt>
                      <c:pt idx="9">
                        <c:v>218530</c:v>
                      </c:pt>
                    </c:numCache>
                  </c:numRef>
                </c:val>
                <c:smooth val="0"/>
              </c15:ser>
            </c15:filteredLineSeries>
            <c15:filteredLineSeries>
              <c15:ser>
                <c:idx val="8"/>
                <c:order val="8"/>
                <c:tx>
                  <c:strRef>
                    <c:extLst>
                      <c:ext uri="{02D57815-91ED-43cb-92C2-25804820EDAC}">
                        <c15:formulaRef>
                          <c15:sqref>国考报名统计!$AB$20:$AB$21</c15:sqref>
                        </c15:formulaRef>
                      </c:ext>
                    </c:extLst>
                    <c:strCache>
                      <c:ptCount val="1"/>
                      <c:pt idx="0">
                        <c:v>2024年 招考人数</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国考报名统计!$AB$22:$AB$31</c15:sqref>
                        </c15:formulaRef>
                      </c:ext>
                    </c:extLst>
                    <c:numCache>
                      <c:formatCode>General</c:formatCode>
                      <c:ptCount val="10"/>
                      <c:pt idx="0">
                        <c:v>3325</c:v>
                      </c:pt>
                    </c:numCache>
                  </c:numRef>
                </c:val>
                <c:smooth val="0"/>
              </c15:ser>
            </c15:filteredLineSeries>
            <c15:filteredLineSeries>
              <c15:ser>
                <c:idx val="9"/>
                <c:order val="9"/>
                <c:tx>
                  <c:strRef>
                    <c:extLst>
                      <c:ext uri="{02D57815-91ED-43cb-92C2-25804820EDAC}">
                        <c15:formulaRef>
                          <c15:sqref>国考报名统计!$AC$20:$AC$21</c15:sqref>
                        </c15:formulaRef>
                      </c:ext>
                    </c:extLst>
                    <c:strCache>
                      <c:ptCount val="1"/>
                      <c:pt idx="0">
                        <c:v>2024年 待审查人数</c:v>
                      </c:pt>
                    </c:strCache>
                  </c:strRef>
                </c:tx>
                <c:spPr>
                  <a:ln w="34925" cap="rnd">
                    <a:solidFill>
                      <a:schemeClr val="accent4">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国考报名统计!$AC$22:$AC$31</c15:sqref>
                        </c15:formulaRef>
                      </c:ext>
                    </c:extLst>
                    <c:numCache>
                      <c:formatCode>General</c:formatCode>
                      <c:ptCount val="10"/>
                      <c:pt idx="0">
                        <c:v>9482</c:v>
                      </c:pt>
                      <c:pt idx="1">
                        <c:v>18058</c:v>
                      </c:pt>
                      <c:pt idx="2">
                        <c:v>18338</c:v>
                      </c:pt>
                      <c:pt idx="3">
                        <c:v>19995</c:v>
                      </c:pt>
                    </c:numCache>
                  </c:numRef>
                </c:val>
                <c:smooth val="0"/>
              </c15:ser>
            </c15:filteredLineSeries>
            <c15:filteredLineSeries>
              <c15:ser>
                <c:idx val="10"/>
                <c:order val="10"/>
                <c:tx>
                  <c:strRef>
                    <c:extLst>
                      <c:ext uri="{02D57815-91ED-43cb-92C2-25804820EDAC}">
                        <c15:formulaRef>
                          <c15:sqref>国考报名统计!$AD$20:$AD$21</c15:sqref>
                        </c15:formulaRef>
                      </c:ext>
                    </c:extLst>
                    <c:strCache>
                      <c:ptCount val="1"/>
                      <c:pt idx="0">
                        <c:v>2024年 审查通过人数</c:v>
                      </c:pt>
                    </c:strCache>
                  </c:strRef>
                </c:tx>
                <c:spPr>
                  <a:ln w="34925" cap="rnd">
                    <a:solidFill>
                      <a:schemeClr val="accent5">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国考报名统计!$AD$22:$AD$31</c15:sqref>
                        </c15:formulaRef>
                      </c:ext>
                    </c:extLst>
                    <c:numCache>
                      <c:formatCode>General</c:formatCode>
                      <c:ptCount val="10"/>
                      <c:pt idx="0">
                        <c:v>239</c:v>
                      </c:pt>
                      <c:pt idx="1">
                        <c:v>4707</c:v>
                      </c:pt>
                      <c:pt idx="2">
                        <c:v>16077</c:v>
                      </c:pt>
                      <c:pt idx="3">
                        <c:v>30288</c:v>
                      </c:pt>
                    </c:numCache>
                  </c:numRef>
                </c:val>
                <c:smooth val="0"/>
              </c15:ser>
            </c15:filteredLineSeries>
          </c:ext>
        </c:extLst>
      </c:lineChart>
      <c:catAx>
        <c:axId val="491469472"/>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crossAx val="491470720"/>
        <c:crosses val="autoZero"/>
        <c:auto val="1"/>
        <c:lblAlgn val="ctr"/>
        <c:lblOffset val="100"/>
        <c:noMultiLvlLbl val="0"/>
      </c:catAx>
      <c:valAx>
        <c:axId val="49147072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crossAx val="491469472"/>
        <c:crosses val="autoZero"/>
        <c:crossBetween val="between"/>
      </c:valAx>
      <c:spPr>
        <a:noFill/>
        <a:ln>
          <a:noFill/>
        </a:ln>
        <a:effectLst/>
      </c:spPr>
    </c:plotArea>
    <c:plotVisOnly val="1"/>
    <c:dispBlanksAs val="gap"/>
    <c:showDLblsOverMax val="0"/>
  </c:chart>
  <c:spPr>
    <a:noFill/>
    <a:ln>
      <a:noFill/>
    </a:ln>
    <a:effectLst/>
  </c:spPr>
  <c:txPr>
    <a:bodyPr/>
    <a:lstStyle/>
    <a:p>
      <a:pPr>
        <a:defRPr lang="zh-CN" sz="2400">
          <a:latin typeface="微软雅黑" panose="020B0503020204020204" pitchFamily="34" charset="-122"/>
          <a:ea typeface="微软雅黑" panose="020B0503020204020204" pitchFamily="34" charset="-122"/>
        </a:defRPr>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108858</xdr:colOff>
      <xdr:row>1</xdr:row>
      <xdr:rowOff>30480</xdr:rowOff>
    </xdr:from>
    <xdr:to>
      <xdr:col>3</xdr:col>
      <xdr:colOff>422632</xdr:colOff>
      <xdr:row>2</xdr:row>
      <xdr:rowOff>0</xdr:rowOff>
    </xdr:to>
    <xdr:pic>
      <xdr:nvPicPr>
        <xdr:cNvPr id="6" name="图片 5" descr="logo"/>
        <xdr:cNvPicPr>
          <a:picLocks noChangeAspect="1"/>
        </xdr:cNvPicPr>
      </xdr:nvPicPr>
      <xdr:blipFill>
        <a:blip r:embed="rId2"/>
        <a:stretch>
          <a:fillRect/>
        </a:stretch>
      </xdr:blipFill>
      <xdr:spPr>
        <a:xfrm>
          <a:off x="754380" y="281940"/>
          <a:ext cx="1246505" cy="274320"/>
        </a:xfrm>
        <a:prstGeom prst="rect">
          <a:avLst/>
        </a:prstGeom>
      </xdr:spPr>
    </xdr:pic>
    <xdr:clientData/>
  </xdr:twoCellAnchor>
  <xdr:oneCellAnchor>
    <xdr:from>
      <xdr:col>13</xdr:col>
      <xdr:colOff>119744</xdr:colOff>
      <xdr:row>1</xdr:row>
      <xdr:rowOff>74023</xdr:rowOff>
    </xdr:from>
    <xdr:ext cx="1206403" cy="274320"/>
    <xdr:pic>
      <xdr:nvPicPr>
        <xdr:cNvPr id="13" name="图片 12" descr="logo"/>
        <xdr:cNvPicPr>
          <a:picLocks noChangeAspect="1"/>
        </xdr:cNvPicPr>
      </xdr:nvPicPr>
      <xdr:blipFill>
        <a:blip r:embed="rId2"/>
        <a:stretch>
          <a:fillRect/>
        </a:stretch>
      </xdr:blipFill>
      <xdr:spPr>
        <a:xfrm>
          <a:off x="9208770" y="325120"/>
          <a:ext cx="1206500" cy="274320"/>
        </a:xfrm>
        <a:prstGeom prst="rect">
          <a:avLst/>
        </a:prstGeom>
      </xdr:spPr>
    </xdr:pic>
    <xdr:clientData/>
  </xdr:oneCellAnchor>
  <xdr:twoCellAnchor>
    <xdr:from>
      <xdr:col>13</xdr:col>
      <xdr:colOff>139700</xdr:colOff>
      <xdr:row>3</xdr:row>
      <xdr:rowOff>186055</xdr:rowOff>
    </xdr:from>
    <xdr:to>
      <xdr:col>30</xdr:col>
      <xdr:colOff>538935</xdr:colOff>
      <xdr:row>17</xdr:row>
      <xdr:rowOff>194714</xdr:rowOff>
    </xdr:to>
    <xdr:graphicFrame>
      <xdr:nvGraphicFramePr>
        <xdr:cNvPr id="4" name="图表 3"/>
        <xdr:cNvGraphicFramePr/>
      </xdr:nvGraphicFramePr>
      <xdr:xfrm>
        <a:off x="9229090" y="1146175"/>
        <a:ext cx="12383135" cy="37261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33</xdr:col>
      <xdr:colOff>108858</xdr:colOff>
      <xdr:row>1</xdr:row>
      <xdr:rowOff>30480</xdr:rowOff>
    </xdr:from>
    <xdr:ext cx="1206402" cy="274320"/>
    <xdr:pic>
      <xdr:nvPicPr>
        <xdr:cNvPr id="8" name="图片 7" descr="logo"/>
        <xdr:cNvPicPr>
          <a:picLocks noChangeAspect="1"/>
        </xdr:cNvPicPr>
      </xdr:nvPicPr>
      <xdr:blipFill>
        <a:blip r:embed="rId2"/>
        <a:stretch>
          <a:fillRect/>
        </a:stretch>
      </xdr:blipFill>
      <xdr:spPr>
        <a:xfrm>
          <a:off x="22565360" y="281940"/>
          <a:ext cx="1206500" cy="274320"/>
        </a:xfrm>
        <a:prstGeom prst="rect">
          <a:avLst/>
        </a:prstGeom>
      </xdr:spPr>
    </xdr:pic>
    <xdr:clientData/>
  </xdr:oneCellAnchor>
  <xdr:twoCellAnchor editAs="oneCell">
    <xdr:from>
      <xdr:col>1</xdr:col>
      <xdr:colOff>134620</xdr:colOff>
      <xdr:row>29</xdr:row>
      <xdr:rowOff>179705</xdr:rowOff>
    </xdr:from>
    <xdr:to>
      <xdr:col>9</xdr:col>
      <xdr:colOff>768985</xdr:colOff>
      <xdr:row>40</xdr:row>
      <xdr:rowOff>146685</xdr:rowOff>
    </xdr:to>
    <xdr:pic>
      <xdr:nvPicPr>
        <xdr:cNvPr id="2" name="图片 1"/>
        <xdr:cNvPicPr>
          <a:picLocks noChangeAspect="1"/>
        </xdr:cNvPicPr>
      </xdr:nvPicPr>
      <xdr:blipFill>
        <a:blip r:embed="rId3"/>
        <a:stretch>
          <a:fillRect/>
        </a:stretch>
      </xdr:blipFill>
      <xdr:spPr>
        <a:xfrm>
          <a:off x="780415" y="8058150"/>
          <a:ext cx="6848475" cy="2910205"/>
        </a:xfrm>
        <a:prstGeom prst="rect">
          <a:avLst/>
        </a:prstGeom>
        <a:noFill/>
        <a:ln w="9525">
          <a:noFill/>
        </a:ln>
      </xdr:spPr>
    </xdr:pic>
    <xdr:clientData/>
  </xdr:twoCellAnchor>
  <xdr:twoCellAnchor>
    <xdr:from>
      <xdr:col>13</xdr:col>
      <xdr:colOff>148590</xdr:colOff>
      <xdr:row>31</xdr:row>
      <xdr:rowOff>154940</xdr:rowOff>
    </xdr:from>
    <xdr:to>
      <xdr:col>31</xdr:col>
      <xdr:colOff>26035</xdr:colOff>
      <xdr:row>46</xdr:row>
      <xdr:rowOff>55880</xdr:rowOff>
    </xdr:to>
    <xdr:pic>
      <xdr:nvPicPr>
        <xdr:cNvPr id="10" name="图片 2" descr="0832f6be1af9340016e777dc0076b91"/>
        <xdr:cNvPicPr>
          <a:picLocks noChangeAspect="1"/>
        </xdr:cNvPicPr>
      </xdr:nvPicPr>
      <xdr:blipFill>
        <a:blip r:embed="rId4"/>
        <a:stretch>
          <a:fillRect/>
        </a:stretch>
      </xdr:blipFill>
      <xdr:spPr>
        <a:xfrm>
          <a:off x="9237980" y="8544560"/>
          <a:ext cx="12440920" cy="3841750"/>
        </a:xfrm>
        <a:prstGeom prst="rect">
          <a:avLst/>
        </a:prstGeom>
      </xdr:spPr>
    </xdr:pic>
    <xdr:clientData/>
  </xdr:twoCellAnchor>
  <xdr:twoCellAnchor editAs="oneCell">
    <xdr:from>
      <xdr:col>33</xdr:col>
      <xdr:colOff>92075</xdr:colOff>
      <xdr:row>16</xdr:row>
      <xdr:rowOff>76200</xdr:rowOff>
    </xdr:from>
    <xdr:to>
      <xdr:col>41</xdr:col>
      <xdr:colOff>755650</xdr:colOff>
      <xdr:row>26</xdr:row>
      <xdr:rowOff>228600</xdr:rowOff>
    </xdr:to>
    <xdr:pic>
      <xdr:nvPicPr>
        <xdr:cNvPr id="11" name="图片 10"/>
        <xdr:cNvPicPr>
          <a:picLocks noChangeAspect="1"/>
        </xdr:cNvPicPr>
      </xdr:nvPicPr>
      <xdr:blipFill>
        <a:blip r:embed="rId5"/>
        <a:stretch>
          <a:fillRect/>
        </a:stretch>
      </xdr:blipFill>
      <xdr:spPr>
        <a:xfrm>
          <a:off x="22548850" y="4487545"/>
          <a:ext cx="6867525" cy="28194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191135</xdr:colOff>
      <xdr:row>1</xdr:row>
      <xdr:rowOff>39370</xdr:rowOff>
    </xdr:from>
    <xdr:to>
      <xdr:col>27</xdr:col>
      <xdr:colOff>890270</xdr:colOff>
      <xdr:row>60</xdr:row>
      <xdr:rowOff>214630</xdr:rowOff>
    </xdr:to>
    <xdr:pic>
      <xdr:nvPicPr>
        <xdr:cNvPr id="4" name="图片 3" descr="A4(透明度12%）"/>
        <xdr:cNvPicPr>
          <a:picLocks noChangeAspect="1"/>
        </xdr:cNvPicPr>
      </xdr:nvPicPr>
      <xdr:blipFill>
        <a:blip r:embed="rId4"/>
        <a:srcRect b="42836"/>
        <a:stretch>
          <a:fillRect/>
        </a:stretch>
      </xdr:blipFill>
      <xdr:spPr>
        <a:xfrm>
          <a:off x="191135" y="489585"/>
          <a:ext cx="32087820" cy="25729565"/>
        </a:xfrm>
        <a:prstGeom prst="rect">
          <a:avLst/>
        </a:prstGeom>
      </xdr:spPr>
    </xdr:pic>
    <xdr:clientData/>
  </xdr:twoCellAnchor>
  <xdr:twoCellAnchor>
    <xdr:from>
      <xdr:col>9</xdr:col>
      <xdr:colOff>243036</xdr:colOff>
      <xdr:row>8</xdr:row>
      <xdr:rowOff>53010</xdr:rowOff>
    </xdr:from>
    <xdr:to>
      <xdr:col>26</xdr:col>
      <xdr:colOff>306396</xdr:colOff>
      <xdr:row>8</xdr:row>
      <xdr:rowOff>413010</xdr:rowOff>
    </xdr:to>
    <xdr:grpSp>
      <xdr:nvGrpSpPr>
        <xdr:cNvPr id="11" name="组合 10"/>
        <xdr:cNvGrpSpPr/>
      </xdr:nvGrpSpPr>
      <xdr:grpSpPr>
        <a:xfrm>
          <a:off x="11643360" y="3654425"/>
          <a:ext cx="19549110" cy="360045"/>
          <a:chOff x="1413510" y="1745231"/>
          <a:chExt cx="4339590" cy="153352"/>
        </a:xfrm>
      </xdr:grpSpPr>
      <xdr:sp>
        <xdr:nvSpPr>
          <xdr:cNvPr id="12" name="右中括号 1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3" name="梯形 12"/>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4" name="梯形 13"/>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21</xdr:row>
      <xdr:rowOff>201220</xdr:rowOff>
    </xdr:from>
    <xdr:to>
      <xdr:col>26</xdr:col>
      <xdr:colOff>306396</xdr:colOff>
      <xdr:row>22</xdr:row>
      <xdr:rowOff>104020</xdr:rowOff>
    </xdr:to>
    <xdr:grpSp>
      <xdr:nvGrpSpPr>
        <xdr:cNvPr id="15" name="组合 14"/>
        <xdr:cNvGrpSpPr/>
      </xdr:nvGrpSpPr>
      <xdr:grpSpPr>
        <a:xfrm flipV="1">
          <a:off x="11643360" y="9655175"/>
          <a:ext cx="19549110" cy="353060"/>
          <a:chOff x="1413510" y="1745231"/>
          <a:chExt cx="4339590" cy="153352"/>
        </a:xfrm>
      </xdr:grpSpPr>
      <xdr:sp>
        <xdr:nvSpPr>
          <xdr:cNvPr id="16" name="右中括号 1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7" name="梯形 1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8" name="梯形 1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342265</xdr:colOff>
      <xdr:row>9</xdr:row>
      <xdr:rowOff>133350</xdr:rowOff>
    </xdr:from>
    <xdr:to>
      <xdr:col>26</xdr:col>
      <xdr:colOff>266700</xdr:colOff>
      <xdr:row>21</xdr:row>
      <xdr:rowOff>152399</xdr:rowOff>
    </xdr:to>
    <xdr:graphicFrame>
      <xdr:nvGraphicFramePr>
        <xdr:cNvPr id="19" name="图表 18"/>
        <xdr:cNvGraphicFramePr/>
      </xdr:nvGraphicFramePr>
      <xdr:xfrm>
        <a:off x="11743055" y="4185285"/>
        <a:ext cx="19410045" cy="542099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530086</xdr:colOff>
      <xdr:row>8</xdr:row>
      <xdr:rowOff>258418</xdr:rowOff>
    </xdr:from>
    <xdr:to>
      <xdr:col>20</xdr:col>
      <xdr:colOff>284921</xdr:colOff>
      <xdr:row>10</xdr:row>
      <xdr:rowOff>106018</xdr:rowOff>
    </xdr:to>
    <xdr:sp>
      <xdr:nvSpPr>
        <xdr:cNvPr id="20" name="文本框 19"/>
        <xdr:cNvSpPr txBox="1"/>
      </xdr:nvSpPr>
      <xdr:spPr>
        <a:xfrm>
          <a:off x="19101435" y="3859530"/>
          <a:ext cx="4060825" cy="748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3200" b="1">
              <a:solidFill>
                <a:schemeClr val="bg1"/>
              </a:solidFill>
              <a:latin typeface="微软雅黑" panose="020B0503020204020204" pitchFamily="34" charset="-122"/>
              <a:ea typeface="微软雅黑" panose="020B0503020204020204" pitchFamily="34" charset="-122"/>
            </a:rPr>
            <a:t>广东各地市报名人数</a:t>
          </a:r>
          <a:endParaRPr lang="zh-CN" altLang="en-US" sz="3200" b="1">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2</xdr:col>
      <xdr:colOff>161290</xdr:colOff>
      <xdr:row>18</xdr:row>
      <xdr:rowOff>123190</xdr:rowOff>
    </xdr:from>
    <xdr:to>
      <xdr:col>2</xdr:col>
      <xdr:colOff>881290</xdr:colOff>
      <xdr:row>19</xdr:row>
      <xdr:rowOff>385990</xdr:rowOff>
    </xdr:to>
    <xdr:grpSp>
      <xdr:nvGrpSpPr>
        <xdr:cNvPr id="22" name="组合 21"/>
        <xdr:cNvGrpSpPr/>
      </xdr:nvGrpSpPr>
      <xdr:grpSpPr>
        <a:xfrm>
          <a:off x="1788160" y="8227060"/>
          <a:ext cx="719455" cy="712470"/>
          <a:chOff x="1209442" y="3502296"/>
          <a:chExt cx="676275" cy="676275"/>
        </a:xfrm>
      </xdr:grpSpPr>
      <xdr:sp>
        <xdr:nvSpPr>
          <xdr:cNvPr id="23" name="KSO_Shape"/>
          <xdr:cNvSpPr/>
        </xdr:nvSpPr>
        <xdr:spPr>
          <a:xfrm>
            <a:off x="1340384" y="3642732"/>
            <a:ext cx="426496" cy="384373"/>
          </a:xfrm>
          <a:custGeom>
            <a:avLst/>
            <a:gdLst>
              <a:gd name="T0" fmla="*/ 72016 w 2775"/>
              <a:gd name="T1" fmla="*/ 1621895 h 2497"/>
              <a:gd name="T2" fmla="*/ 72016 w 2775"/>
              <a:gd name="T3" fmla="*/ 1477698 h 2497"/>
              <a:gd name="T4" fmla="*/ 180364 w 2775"/>
              <a:gd name="T5" fmla="*/ 900908 h 2497"/>
              <a:gd name="T6" fmla="*/ 288064 w 2775"/>
              <a:gd name="T7" fmla="*/ 1477698 h 2497"/>
              <a:gd name="T8" fmla="*/ 720159 w 2775"/>
              <a:gd name="T9" fmla="*/ 864534 h 2497"/>
              <a:gd name="T10" fmla="*/ 793472 w 2775"/>
              <a:gd name="T11" fmla="*/ 1477698 h 2497"/>
              <a:gd name="T12" fmla="*/ 1548666 w 2775"/>
              <a:gd name="T13" fmla="*/ 900908 h 2497"/>
              <a:gd name="T14" fmla="*/ 1656365 w 2775"/>
              <a:gd name="T15" fmla="*/ 1477698 h 2497"/>
              <a:gd name="T16" fmla="*/ 1800397 w 2775"/>
              <a:gd name="T17" fmla="*/ 1549796 h 2497"/>
              <a:gd name="T18" fmla="*/ 869381 w 2775"/>
              <a:gd name="T19" fmla="*/ 1158775 h 2497"/>
              <a:gd name="T20" fmla="*/ 1164581 w 2775"/>
              <a:gd name="T21" fmla="*/ 913899 h 2497"/>
              <a:gd name="T22" fmla="*/ 869381 w 2775"/>
              <a:gd name="T23" fmla="*/ 1158775 h 2497"/>
              <a:gd name="T24" fmla="*/ 1182747 w 2775"/>
              <a:gd name="T25" fmla="*/ 1364678 h 2497"/>
              <a:gd name="T26" fmla="*/ 1423449 w 2775"/>
              <a:gd name="T27" fmla="*/ 1071737 h 2497"/>
              <a:gd name="T28" fmla="*/ 905064 w 2775"/>
              <a:gd name="T29" fmla="*/ 1338697 h 2497"/>
              <a:gd name="T30" fmla="*/ 1363760 w 2775"/>
              <a:gd name="T31" fmla="*/ 930787 h 2497"/>
              <a:gd name="T32" fmla="*/ 905064 w 2775"/>
              <a:gd name="T33" fmla="*/ 1338697 h 2497"/>
              <a:gd name="T34" fmla="*/ 578073 w 2775"/>
              <a:gd name="T35" fmla="*/ 919095 h 2497"/>
              <a:gd name="T36" fmla="*/ 612459 w 2775"/>
              <a:gd name="T37" fmla="*/ 1037961 h 2497"/>
              <a:gd name="T38" fmla="*/ 642304 w 2775"/>
              <a:gd name="T39" fmla="*/ 1307519 h 2497"/>
              <a:gd name="T40" fmla="*/ 513194 w 2775"/>
              <a:gd name="T41" fmla="*/ 1307519 h 2497"/>
              <a:gd name="T42" fmla="*/ 540443 w 2775"/>
              <a:gd name="T43" fmla="*/ 1035363 h 2497"/>
              <a:gd name="T44" fmla="*/ 1631062 w 2775"/>
              <a:gd name="T45" fmla="*/ 822964 h 2497"/>
              <a:gd name="T46" fmla="*/ 1473406 w 2775"/>
              <a:gd name="T47" fmla="*/ 684612 h 2497"/>
              <a:gd name="T48" fmla="*/ 1207401 w 2775"/>
              <a:gd name="T49" fmla="*/ 684612 h 2497"/>
              <a:gd name="T50" fmla="*/ 1049096 w 2775"/>
              <a:gd name="T51" fmla="*/ 822964 h 2497"/>
              <a:gd name="T52" fmla="*/ 890791 w 2775"/>
              <a:gd name="T53" fmla="*/ 684612 h 2497"/>
              <a:gd name="T54" fmla="*/ 624786 w 2775"/>
              <a:gd name="T55" fmla="*/ 684612 h 2497"/>
              <a:gd name="T56" fmla="*/ 466481 w 2775"/>
              <a:gd name="T57" fmla="*/ 822964 h 2497"/>
              <a:gd name="T58" fmla="*/ 308825 w 2775"/>
              <a:gd name="T59" fmla="*/ 684612 h 2497"/>
              <a:gd name="T60" fmla="*/ 42820 w 2775"/>
              <a:gd name="T61" fmla="*/ 684612 h 2497"/>
              <a:gd name="T62" fmla="*/ 36332 w 2775"/>
              <a:gd name="T63" fmla="*/ 648238 h 2497"/>
              <a:gd name="T64" fmla="*/ 1764713 w 2775"/>
              <a:gd name="T65" fmla="*/ 684612 h 2497"/>
              <a:gd name="T66" fmla="*/ 1631062 w 2775"/>
              <a:gd name="T67" fmla="*/ 822964 h 2497"/>
              <a:gd name="T68" fmla="*/ 1597974 w 2775"/>
              <a:gd name="T69" fmla="*/ 107823 h 2497"/>
              <a:gd name="T70" fmla="*/ 36332 w 2775"/>
              <a:gd name="T71" fmla="*/ 612514 h 2497"/>
              <a:gd name="T72" fmla="*/ 1476650 w 2775"/>
              <a:gd name="T73" fmla="*/ 576140 h 2497"/>
              <a:gd name="T74" fmla="*/ 1440318 w 2775"/>
              <a:gd name="T75" fmla="*/ 143548 h 2497"/>
              <a:gd name="T76" fmla="*/ 1476650 w 2775"/>
              <a:gd name="T77" fmla="*/ 576140 h 2497"/>
              <a:gd name="T78" fmla="*/ 1260602 w 2775"/>
              <a:gd name="T79" fmla="*/ 576140 h 2497"/>
              <a:gd name="T80" fmla="*/ 1121761 w 2775"/>
              <a:gd name="T81" fmla="*/ 143548 h 2497"/>
              <a:gd name="T82" fmla="*/ 864191 w 2775"/>
              <a:gd name="T83" fmla="*/ 576140 h 2497"/>
              <a:gd name="T84" fmla="*/ 936206 w 2775"/>
              <a:gd name="T85" fmla="*/ 143548 h 2497"/>
              <a:gd name="T86" fmla="*/ 864191 w 2775"/>
              <a:gd name="T87" fmla="*/ 576140 h 2497"/>
              <a:gd name="T88" fmla="*/ 685124 w 2775"/>
              <a:gd name="T89" fmla="*/ 143548 h 2497"/>
              <a:gd name="T90" fmla="*/ 546283 w 2775"/>
              <a:gd name="T91" fmla="*/ 576140 h 2497"/>
              <a:gd name="T92" fmla="*/ 330235 w 2775"/>
              <a:gd name="T93" fmla="*/ 576140 h 2497"/>
              <a:gd name="T94" fmla="*/ 365919 w 2775"/>
              <a:gd name="T95" fmla="*/ 143548 h 2497"/>
              <a:gd name="T96" fmla="*/ 330235 w 2775"/>
              <a:gd name="T97" fmla="*/ 576140 h 2497"/>
              <a:gd name="T98" fmla="*/ 1620682 w 2775"/>
              <a:gd name="T99" fmla="*/ 0 h 2497"/>
              <a:gd name="T100" fmla="*/ 180364 w 2775"/>
              <a:gd name="T101" fmla="*/ 71449 h 249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775" h="2497">
                <a:moveTo>
                  <a:pt x="2664" y="2497"/>
                </a:moveTo>
                <a:cubicBezTo>
                  <a:pt x="111" y="2497"/>
                  <a:pt x="111" y="2497"/>
                  <a:pt x="111" y="2497"/>
                </a:cubicBezTo>
                <a:cubicBezTo>
                  <a:pt x="50" y="2497"/>
                  <a:pt x="0" y="2447"/>
                  <a:pt x="0" y="2386"/>
                </a:cubicBezTo>
                <a:cubicBezTo>
                  <a:pt x="0" y="2324"/>
                  <a:pt x="50" y="2275"/>
                  <a:pt x="111" y="2275"/>
                </a:cubicBezTo>
                <a:cubicBezTo>
                  <a:pt x="278" y="2275"/>
                  <a:pt x="278" y="2275"/>
                  <a:pt x="278" y="2275"/>
                </a:cubicBezTo>
                <a:cubicBezTo>
                  <a:pt x="278" y="1387"/>
                  <a:pt x="278" y="1387"/>
                  <a:pt x="278" y="1387"/>
                </a:cubicBezTo>
                <a:cubicBezTo>
                  <a:pt x="444" y="1387"/>
                  <a:pt x="444" y="1387"/>
                  <a:pt x="444" y="1387"/>
                </a:cubicBezTo>
                <a:cubicBezTo>
                  <a:pt x="444" y="2275"/>
                  <a:pt x="444" y="2275"/>
                  <a:pt x="444" y="2275"/>
                </a:cubicBezTo>
                <a:cubicBezTo>
                  <a:pt x="1110" y="2275"/>
                  <a:pt x="1110" y="2275"/>
                  <a:pt x="1110" y="2275"/>
                </a:cubicBezTo>
                <a:cubicBezTo>
                  <a:pt x="1110" y="1331"/>
                  <a:pt x="1110" y="1331"/>
                  <a:pt x="1110" y="1331"/>
                </a:cubicBezTo>
                <a:cubicBezTo>
                  <a:pt x="1223" y="1331"/>
                  <a:pt x="1223" y="1331"/>
                  <a:pt x="1223" y="1331"/>
                </a:cubicBezTo>
                <a:cubicBezTo>
                  <a:pt x="1223" y="2275"/>
                  <a:pt x="1223" y="2275"/>
                  <a:pt x="1223" y="2275"/>
                </a:cubicBezTo>
                <a:cubicBezTo>
                  <a:pt x="2387" y="2275"/>
                  <a:pt x="2387" y="2275"/>
                  <a:pt x="2387" y="2275"/>
                </a:cubicBezTo>
                <a:cubicBezTo>
                  <a:pt x="2387" y="1387"/>
                  <a:pt x="2387" y="1387"/>
                  <a:pt x="2387" y="1387"/>
                </a:cubicBezTo>
                <a:cubicBezTo>
                  <a:pt x="2553" y="1387"/>
                  <a:pt x="2553" y="1387"/>
                  <a:pt x="2553" y="1387"/>
                </a:cubicBezTo>
                <a:cubicBezTo>
                  <a:pt x="2553" y="2275"/>
                  <a:pt x="2553" y="2275"/>
                  <a:pt x="2553" y="2275"/>
                </a:cubicBezTo>
                <a:cubicBezTo>
                  <a:pt x="2664" y="2275"/>
                  <a:pt x="2664" y="2275"/>
                  <a:pt x="2664" y="2275"/>
                </a:cubicBezTo>
                <a:cubicBezTo>
                  <a:pt x="2725" y="2275"/>
                  <a:pt x="2775" y="2324"/>
                  <a:pt x="2775" y="2386"/>
                </a:cubicBezTo>
                <a:cubicBezTo>
                  <a:pt x="2775" y="2447"/>
                  <a:pt x="2725" y="2497"/>
                  <a:pt x="2664" y="2497"/>
                </a:cubicBezTo>
                <a:close/>
                <a:moveTo>
                  <a:pt x="1340" y="1784"/>
                </a:moveTo>
                <a:cubicBezTo>
                  <a:pt x="1750" y="1373"/>
                  <a:pt x="1750" y="1373"/>
                  <a:pt x="1750" y="1373"/>
                </a:cubicBezTo>
                <a:cubicBezTo>
                  <a:pt x="1795" y="1407"/>
                  <a:pt x="1795" y="1407"/>
                  <a:pt x="1795" y="1407"/>
                </a:cubicBezTo>
                <a:cubicBezTo>
                  <a:pt x="1379" y="1823"/>
                  <a:pt x="1379" y="1823"/>
                  <a:pt x="1379" y="1823"/>
                </a:cubicBezTo>
                <a:lnTo>
                  <a:pt x="1340" y="1784"/>
                </a:lnTo>
                <a:close/>
                <a:moveTo>
                  <a:pt x="2239" y="1685"/>
                </a:moveTo>
                <a:cubicBezTo>
                  <a:pt x="1823" y="2101"/>
                  <a:pt x="1823" y="2101"/>
                  <a:pt x="1823" y="2101"/>
                </a:cubicBezTo>
                <a:cubicBezTo>
                  <a:pt x="1784" y="2061"/>
                  <a:pt x="1784" y="2061"/>
                  <a:pt x="1784" y="2061"/>
                </a:cubicBezTo>
                <a:cubicBezTo>
                  <a:pt x="2194" y="1650"/>
                  <a:pt x="2194" y="1650"/>
                  <a:pt x="2194" y="1650"/>
                </a:cubicBezTo>
                <a:lnTo>
                  <a:pt x="2239" y="1685"/>
                </a:lnTo>
                <a:close/>
                <a:moveTo>
                  <a:pt x="1395" y="2061"/>
                </a:moveTo>
                <a:cubicBezTo>
                  <a:pt x="2062" y="1394"/>
                  <a:pt x="2062" y="1394"/>
                  <a:pt x="2062" y="1394"/>
                </a:cubicBezTo>
                <a:cubicBezTo>
                  <a:pt x="2102" y="1433"/>
                  <a:pt x="2102" y="1433"/>
                  <a:pt x="2102" y="1433"/>
                </a:cubicBezTo>
                <a:cubicBezTo>
                  <a:pt x="1435" y="2101"/>
                  <a:pt x="1435" y="2101"/>
                  <a:pt x="1435" y="2101"/>
                </a:cubicBezTo>
                <a:lnTo>
                  <a:pt x="1395" y="2061"/>
                </a:lnTo>
                <a:close/>
                <a:moveTo>
                  <a:pt x="791" y="1514"/>
                </a:moveTo>
                <a:cubicBezTo>
                  <a:pt x="791" y="1459"/>
                  <a:pt x="836" y="1415"/>
                  <a:pt x="891" y="1415"/>
                </a:cubicBezTo>
                <a:cubicBezTo>
                  <a:pt x="945" y="1415"/>
                  <a:pt x="990" y="1459"/>
                  <a:pt x="990" y="1514"/>
                </a:cubicBezTo>
                <a:cubicBezTo>
                  <a:pt x="990" y="1549"/>
                  <a:pt x="971" y="1580"/>
                  <a:pt x="944" y="1598"/>
                </a:cubicBezTo>
                <a:cubicBezTo>
                  <a:pt x="944" y="1930"/>
                  <a:pt x="944" y="1930"/>
                  <a:pt x="944" y="1930"/>
                </a:cubicBezTo>
                <a:cubicBezTo>
                  <a:pt x="971" y="1947"/>
                  <a:pt x="990" y="1978"/>
                  <a:pt x="990" y="2013"/>
                </a:cubicBezTo>
                <a:cubicBezTo>
                  <a:pt x="990" y="2068"/>
                  <a:pt x="945" y="2113"/>
                  <a:pt x="891" y="2113"/>
                </a:cubicBezTo>
                <a:cubicBezTo>
                  <a:pt x="836" y="2113"/>
                  <a:pt x="791" y="2068"/>
                  <a:pt x="791" y="2013"/>
                </a:cubicBezTo>
                <a:cubicBezTo>
                  <a:pt x="791" y="1980"/>
                  <a:pt x="808" y="1951"/>
                  <a:pt x="833" y="1933"/>
                </a:cubicBezTo>
                <a:cubicBezTo>
                  <a:pt x="833" y="1594"/>
                  <a:pt x="833" y="1594"/>
                  <a:pt x="833" y="1594"/>
                </a:cubicBezTo>
                <a:cubicBezTo>
                  <a:pt x="808" y="1577"/>
                  <a:pt x="791" y="1547"/>
                  <a:pt x="791" y="1514"/>
                </a:cubicBezTo>
                <a:close/>
                <a:moveTo>
                  <a:pt x="2514" y="1267"/>
                </a:moveTo>
                <a:cubicBezTo>
                  <a:pt x="2406" y="1267"/>
                  <a:pt x="2317" y="1173"/>
                  <a:pt x="2309" y="1054"/>
                </a:cubicBezTo>
                <a:cubicBezTo>
                  <a:pt x="2271" y="1054"/>
                  <a:pt x="2271" y="1054"/>
                  <a:pt x="2271" y="1054"/>
                </a:cubicBezTo>
                <a:cubicBezTo>
                  <a:pt x="2263" y="1173"/>
                  <a:pt x="2174" y="1267"/>
                  <a:pt x="2066" y="1267"/>
                </a:cubicBezTo>
                <a:cubicBezTo>
                  <a:pt x="1957" y="1267"/>
                  <a:pt x="1868" y="1173"/>
                  <a:pt x="1861" y="1054"/>
                </a:cubicBezTo>
                <a:cubicBezTo>
                  <a:pt x="1822" y="1054"/>
                  <a:pt x="1822" y="1054"/>
                  <a:pt x="1822" y="1054"/>
                </a:cubicBezTo>
                <a:cubicBezTo>
                  <a:pt x="1814" y="1173"/>
                  <a:pt x="1726" y="1267"/>
                  <a:pt x="1617" y="1267"/>
                </a:cubicBezTo>
                <a:cubicBezTo>
                  <a:pt x="1508" y="1267"/>
                  <a:pt x="1419" y="1173"/>
                  <a:pt x="1412" y="1054"/>
                </a:cubicBezTo>
                <a:cubicBezTo>
                  <a:pt x="1373" y="1054"/>
                  <a:pt x="1373" y="1054"/>
                  <a:pt x="1373" y="1054"/>
                </a:cubicBezTo>
                <a:cubicBezTo>
                  <a:pt x="1366" y="1173"/>
                  <a:pt x="1277" y="1267"/>
                  <a:pt x="1168" y="1267"/>
                </a:cubicBezTo>
                <a:cubicBezTo>
                  <a:pt x="1060" y="1267"/>
                  <a:pt x="971" y="1173"/>
                  <a:pt x="963" y="1054"/>
                </a:cubicBezTo>
                <a:cubicBezTo>
                  <a:pt x="924" y="1054"/>
                  <a:pt x="924" y="1054"/>
                  <a:pt x="924" y="1054"/>
                </a:cubicBezTo>
                <a:cubicBezTo>
                  <a:pt x="917" y="1173"/>
                  <a:pt x="828" y="1267"/>
                  <a:pt x="719" y="1267"/>
                </a:cubicBezTo>
                <a:cubicBezTo>
                  <a:pt x="611" y="1267"/>
                  <a:pt x="522" y="1173"/>
                  <a:pt x="514" y="1054"/>
                </a:cubicBezTo>
                <a:cubicBezTo>
                  <a:pt x="476" y="1054"/>
                  <a:pt x="476" y="1054"/>
                  <a:pt x="476" y="1054"/>
                </a:cubicBezTo>
                <a:cubicBezTo>
                  <a:pt x="468" y="1173"/>
                  <a:pt x="379" y="1267"/>
                  <a:pt x="271" y="1267"/>
                </a:cubicBezTo>
                <a:cubicBezTo>
                  <a:pt x="162" y="1267"/>
                  <a:pt x="73" y="1173"/>
                  <a:pt x="66" y="1054"/>
                </a:cubicBezTo>
                <a:cubicBezTo>
                  <a:pt x="56" y="1054"/>
                  <a:pt x="56" y="1054"/>
                  <a:pt x="56" y="1054"/>
                </a:cubicBezTo>
                <a:cubicBezTo>
                  <a:pt x="56" y="998"/>
                  <a:pt x="56" y="998"/>
                  <a:pt x="56" y="998"/>
                </a:cubicBezTo>
                <a:cubicBezTo>
                  <a:pt x="2720" y="998"/>
                  <a:pt x="2720" y="998"/>
                  <a:pt x="2720" y="998"/>
                </a:cubicBezTo>
                <a:cubicBezTo>
                  <a:pt x="2720" y="1054"/>
                  <a:pt x="2720" y="1054"/>
                  <a:pt x="2720" y="1054"/>
                </a:cubicBezTo>
                <a:cubicBezTo>
                  <a:pt x="2719" y="1054"/>
                  <a:pt x="2719" y="1054"/>
                  <a:pt x="2719" y="1054"/>
                </a:cubicBezTo>
                <a:cubicBezTo>
                  <a:pt x="2712" y="1173"/>
                  <a:pt x="2623" y="1267"/>
                  <a:pt x="2514" y="1267"/>
                </a:cubicBezTo>
                <a:close/>
                <a:moveTo>
                  <a:pt x="313" y="166"/>
                </a:moveTo>
                <a:cubicBezTo>
                  <a:pt x="2463" y="166"/>
                  <a:pt x="2463" y="166"/>
                  <a:pt x="2463" y="166"/>
                </a:cubicBezTo>
                <a:cubicBezTo>
                  <a:pt x="2720" y="943"/>
                  <a:pt x="2720" y="943"/>
                  <a:pt x="2720" y="943"/>
                </a:cubicBezTo>
                <a:cubicBezTo>
                  <a:pt x="56" y="943"/>
                  <a:pt x="56" y="943"/>
                  <a:pt x="56" y="943"/>
                </a:cubicBezTo>
                <a:lnTo>
                  <a:pt x="313" y="166"/>
                </a:lnTo>
                <a:close/>
                <a:moveTo>
                  <a:pt x="2276" y="887"/>
                </a:moveTo>
                <a:cubicBezTo>
                  <a:pt x="2387" y="887"/>
                  <a:pt x="2387" y="887"/>
                  <a:pt x="2387" y="887"/>
                </a:cubicBezTo>
                <a:cubicBezTo>
                  <a:pt x="2220" y="221"/>
                  <a:pt x="2220" y="221"/>
                  <a:pt x="2220" y="221"/>
                </a:cubicBezTo>
                <a:cubicBezTo>
                  <a:pt x="2109" y="221"/>
                  <a:pt x="2109" y="221"/>
                  <a:pt x="2109" y="221"/>
                </a:cubicBezTo>
                <a:lnTo>
                  <a:pt x="2276" y="887"/>
                </a:lnTo>
                <a:close/>
                <a:moveTo>
                  <a:pt x="1832" y="887"/>
                </a:moveTo>
                <a:cubicBezTo>
                  <a:pt x="1943" y="887"/>
                  <a:pt x="1943" y="887"/>
                  <a:pt x="1943" y="887"/>
                </a:cubicBezTo>
                <a:cubicBezTo>
                  <a:pt x="1840" y="221"/>
                  <a:pt x="1840" y="221"/>
                  <a:pt x="1840" y="221"/>
                </a:cubicBezTo>
                <a:cubicBezTo>
                  <a:pt x="1729" y="221"/>
                  <a:pt x="1729" y="221"/>
                  <a:pt x="1729" y="221"/>
                </a:cubicBezTo>
                <a:lnTo>
                  <a:pt x="1832" y="887"/>
                </a:lnTo>
                <a:close/>
                <a:moveTo>
                  <a:pt x="1332" y="887"/>
                </a:moveTo>
                <a:cubicBezTo>
                  <a:pt x="1443" y="887"/>
                  <a:pt x="1443" y="887"/>
                  <a:pt x="1443" y="887"/>
                </a:cubicBezTo>
                <a:cubicBezTo>
                  <a:pt x="1443" y="221"/>
                  <a:pt x="1443" y="221"/>
                  <a:pt x="1443" y="221"/>
                </a:cubicBezTo>
                <a:cubicBezTo>
                  <a:pt x="1332" y="221"/>
                  <a:pt x="1332" y="221"/>
                  <a:pt x="1332" y="221"/>
                </a:cubicBezTo>
                <a:lnTo>
                  <a:pt x="1332" y="887"/>
                </a:lnTo>
                <a:close/>
                <a:moveTo>
                  <a:pt x="952" y="887"/>
                </a:moveTo>
                <a:cubicBezTo>
                  <a:pt x="1056" y="221"/>
                  <a:pt x="1056" y="221"/>
                  <a:pt x="1056" y="221"/>
                </a:cubicBezTo>
                <a:cubicBezTo>
                  <a:pt x="945" y="221"/>
                  <a:pt x="945" y="221"/>
                  <a:pt x="945" y="221"/>
                </a:cubicBezTo>
                <a:cubicBezTo>
                  <a:pt x="842" y="887"/>
                  <a:pt x="842" y="887"/>
                  <a:pt x="842" y="887"/>
                </a:cubicBezTo>
                <a:lnTo>
                  <a:pt x="952" y="887"/>
                </a:lnTo>
                <a:close/>
                <a:moveTo>
                  <a:pt x="509" y="887"/>
                </a:moveTo>
                <a:cubicBezTo>
                  <a:pt x="675" y="221"/>
                  <a:pt x="675" y="221"/>
                  <a:pt x="675" y="221"/>
                </a:cubicBezTo>
                <a:cubicBezTo>
                  <a:pt x="564" y="221"/>
                  <a:pt x="564" y="221"/>
                  <a:pt x="564" y="221"/>
                </a:cubicBezTo>
                <a:cubicBezTo>
                  <a:pt x="397" y="887"/>
                  <a:pt x="397" y="887"/>
                  <a:pt x="397" y="887"/>
                </a:cubicBezTo>
                <a:lnTo>
                  <a:pt x="509" y="887"/>
                </a:lnTo>
                <a:close/>
                <a:moveTo>
                  <a:pt x="278" y="0"/>
                </a:moveTo>
                <a:cubicBezTo>
                  <a:pt x="2498" y="0"/>
                  <a:pt x="2498" y="0"/>
                  <a:pt x="2498" y="0"/>
                </a:cubicBezTo>
                <a:cubicBezTo>
                  <a:pt x="2498" y="110"/>
                  <a:pt x="2498" y="110"/>
                  <a:pt x="2498" y="110"/>
                </a:cubicBezTo>
                <a:cubicBezTo>
                  <a:pt x="278" y="110"/>
                  <a:pt x="278" y="110"/>
                  <a:pt x="278" y="110"/>
                </a:cubicBezTo>
                <a:lnTo>
                  <a:pt x="278" y="0"/>
                </a:lnTo>
                <a:close/>
              </a:path>
            </a:pathLst>
          </a:custGeom>
          <a:solidFill>
            <a:srgbClr val="00B0F0"/>
          </a:solidFill>
          <a:ln>
            <a:noFill/>
          </a:ln>
        </xdr:spPr>
        <xdr:txBody>
          <a:bodyPr wrap="square" anchor="ctr" anchorCtr="1"/>
          <a:lstStyle>
            <a:defPPr>
              <a:defRPr lang="zh-CN"/>
            </a:defPPr>
            <a:lvl1pPr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5pPr>
            <a:lvl6pPr marL="22860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6pPr>
            <a:lvl7pPr marL="27432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7pPr>
            <a:lvl8pPr marL="32004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8pPr>
            <a:lvl9pPr marL="36576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9pPr>
          </a:lstStyle>
          <a:p>
            <a:endParaRPr lang="zh-CN" altLang="en-US">
              <a:solidFill>
                <a:srgbClr val="00B0F0"/>
              </a:solidFill>
            </a:endParaRPr>
          </a:p>
        </xdr:txBody>
      </xdr:sp>
      <xdr:sp>
        <xdr:nvSpPr>
          <xdr:cNvPr id="24" name="椭圆 23"/>
          <xdr:cNvSpPr/>
        </xdr:nvSpPr>
        <xdr:spPr>
          <a:xfrm>
            <a:off x="1209442" y="3502296"/>
            <a:ext cx="676275" cy="676275"/>
          </a:xfrm>
          <a:prstGeom prst="ellipse">
            <a:avLst/>
          </a:prstGeom>
          <a:noFill/>
          <a:ln w="412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5</xdr:col>
      <xdr:colOff>124459</xdr:colOff>
      <xdr:row>18</xdr:row>
      <xdr:rowOff>85090</xdr:rowOff>
    </xdr:from>
    <xdr:to>
      <xdr:col>5</xdr:col>
      <xdr:colOff>844459</xdr:colOff>
      <xdr:row>19</xdr:row>
      <xdr:rowOff>347890</xdr:rowOff>
    </xdr:to>
    <xdr:grpSp>
      <xdr:nvGrpSpPr>
        <xdr:cNvPr id="25" name="组合 24"/>
        <xdr:cNvGrpSpPr/>
      </xdr:nvGrpSpPr>
      <xdr:grpSpPr>
        <a:xfrm>
          <a:off x="7567930" y="8188960"/>
          <a:ext cx="720090" cy="712470"/>
          <a:chOff x="3153472" y="3502296"/>
          <a:chExt cx="676275" cy="676275"/>
        </a:xfrm>
      </xdr:grpSpPr>
      <xdr:sp>
        <xdr:nvSpPr>
          <xdr:cNvPr id="26" name="椭圆 25"/>
          <xdr:cNvSpPr/>
        </xdr:nvSpPr>
        <xdr:spPr>
          <a:xfrm>
            <a:off x="3153472" y="3502296"/>
            <a:ext cx="676275" cy="676275"/>
          </a:xfrm>
          <a:prstGeom prst="ellipse">
            <a:avLst/>
          </a:prstGeom>
          <a:noFill/>
          <a:ln w="412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27" name="KSO_Shape"/>
          <xdr:cNvSpPr/>
        </xdr:nvSpPr>
        <xdr:spPr>
          <a:xfrm>
            <a:off x="3274741" y="3657600"/>
            <a:ext cx="468101" cy="313628"/>
          </a:xfrm>
          <a:custGeom>
            <a:avLst/>
            <a:gdLst>
              <a:gd name="T0" fmla="*/ 885340 w 6524"/>
              <a:gd name="T1" fmla="*/ 839496 h 4376"/>
              <a:gd name="T2" fmla="*/ 828693 w 6524"/>
              <a:gd name="T3" fmla="*/ 733209 h 4376"/>
              <a:gd name="T4" fmla="*/ 858184 w 6524"/>
              <a:gd name="T5" fmla="*/ 652033 h 4376"/>
              <a:gd name="T6" fmla="*/ 887676 w 6524"/>
              <a:gd name="T7" fmla="*/ 591881 h 4376"/>
              <a:gd name="T8" fmla="*/ 927096 w 6524"/>
              <a:gd name="T9" fmla="*/ 529102 h 4376"/>
              <a:gd name="T10" fmla="*/ 924176 w 6524"/>
              <a:gd name="T11" fmla="*/ 420186 h 4376"/>
              <a:gd name="T12" fmla="*/ 909576 w 6524"/>
              <a:gd name="T13" fmla="*/ 333754 h 4376"/>
              <a:gd name="T14" fmla="*/ 906948 w 6524"/>
              <a:gd name="T15" fmla="*/ 127603 h 4376"/>
              <a:gd name="T16" fmla="*/ 800661 w 6524"/>
              <a:gd name="T17" fmla="*/ 33872 h 4376"/>
              <a:gd name="T18" fmla="*/ 661085 w 6524"/>
              <a:gd name="T19" fmla="*/ 584 h 4376"/>
              <a:gd name="T20" fmla="*/ 510122 w 6524"/>
              <a:gd name="T21" fmla="*/ 41756 h 4376"/>
              <a:gd name="T22" fmla="*/ 417850 w 6524"/>
              <a:gd name="T23" fmla="*/ 149503 h 4376"/>
              <a:gd name="T24" fmla="*/ 409674 w 6524"/>
              <a:gd name="T25" fmla="*/ 359742 h 4376"/>
              <a:gd name="T26" fmla="*/ 397118 w 6524"/>
              <a:gd name="T27" fmla="*/ 436830 h 4376"/>
              <a:gd name="T28" fmla="*/ 420186 w 6524"/>
              <a:gd name="T29" fmla="*/ 571441 h 4376"/>
              <a:gd name="T30" fmla="*/ 465446 w 6524"/>
              <a:gd name="T31" fmla="*/ 597137 h 4376"/>
              <a:gd name="T32" fmla="*/ 510998 w 6524"/>
              <a:gd name="T33" fmla="*/ 762408 h 4376"/>
              <a:gd name="T34" fmla="*/ 427486 w 6524"/>
              <a:gd name="T35" fmla="*/ 869280 h 4376"/>
              <a:gd name="T36" fmla="*/ 56648 w 6524"/>
              <a:gd name="T37" fmla="*/ 1014695 h 4376"/>
              <a:gd name="T38" fmla="*/ 3212 w 6524"/>
              <a:gd name="T39" fmla="*/ 1073679 h 4376"/>
              <a:gd name="T40" fmla="*/ 1334726 w 6524"/>
              <a:gd name="T41" fmla="*/ 1073679 h 4376"/>
              <a:gd name="T42" fmla="*/ 1270779 w 6524"/>
              <a:gd name="T43" fmla="*/ 1009439 h 4376"/>
              <a:gd name="T44" fmla="*/ 1406850 w 6524"/>
              <a:gd name="T45" fmla="*/ 904612 h 4376"/>
              <a:gd name="T46" fmla="*/ 1298227 w 6524"/>
              <a:gd name="T47" fmla="*/ 822560 h 4376"/>
              <a:gd name="T48" fmla="*/ 1324506 w 6524"/>
              <a:gd name="T49" fmla="*/ 770292 h 4376"/>
              <a:gd name="T50" fmla="*/ 1336186 w 6524"/>
              <a:gd name="T51" fmla="*/ 705761 h 4376"/>
              <a:gd name="T52" fmla="*/ 1371518 w 6524"/>
              <a:gd name="T53" fmla="*/ 671305 h 4376"/>
              <a:gd name="T54" fmla="*/ 1378526 w 6524"/>
              <a:gd name="T55" fmla="*/ 581661 h 4376"/>
              <a:gd name="T56" fmla="*/ 1365094 w 6524"/>
              <a:gd name="T57" fmla="*/ 511582 h 4376"/>
              <a:gd name="T58" fmla="*/ 1359838 w 6524"/>
              <a:gd name="T59" fmla="*/ 353902 h 4376"/>
              <a:gd name="T60" fmla="*/ 1265815 w 6524"/>
              <a:gd name="T61" fmla="*/ 286743 h 4376"/>
              <a:gd name="T62" fmla="*/ 1161571 w 6524"/>
              <a:gd name="T63" fmla="*/ 277399 h 4376"/>
              <a:gd name="T64" fmla="*/ 1043896 w 6524"/>
              <a:gd name="T65" fmla="*/ 329374 h 4376"/>
              <a:gd name="T66" fmla="*/ 1002724 w 6524"/>
              <a:gd name="T67" fmla="*/ 442086 h 4376"/>
              <a:gd name="T68" fmla="*/ 1010316 w 6524"/>
              <a:gd name="T69" fmla="*/ 560345 h 4376"/>
              <a:gd name="T70" fmla="*/ 1008564 w 6524"/>
              <a:gd name="T71" fmla="*/ 660793 h 4376"/>
              <a:gd name="T72" fmla="*/ 1045648 w 6524"/>
              <a:gd name="T73" fmla="*/ 699337 h 4376"/>
              <a:gd name="T74" fmla="*/ 1076599 w 6524"/>
              <a:gd name="T75" fmla="*/ 806792 h 4376"/>
              <a:gd name="T76" fmla="*/ 1107551 w 6524"/>
              <a:gd name="T77" fmla="*/ 909284 h 4376"/>
              <a:gd name="T78" fmla="*/ 1318082 w 6524"/>
              <a:gd name="T79" fmla="*/ 999803 h 4376"/>
              <a:gd name="T80" fmla="*/ 1366846 w 6524"/>
              <a:gd name="T81" fmla="*/ 1068131 h 4376"/>
              <a:gd name="T82" fmla="*/ 1666145 w 6524"/>
              <a:gd name="T83" fmla="*/ 1034843 h 4376"/>
              <a:gd name="T84" fmla="*/ 1606285 w 6524"/>
              <a:gd name="T85" fmla="*/ 986663 h 4376"/>
              <a:gd name="T86" fmla="*/ 1881932 w 6524"/>
              <a:gd name="T87" fmla="*/ 971187 h 4376"/>
              <a:gd name="T88" fmla="*/ 1692425 w 6524"/>
              <a:gd name="T89" fmla="*/ 895852 h 4376"/>
              <a:gd name="T90" fmla="*/ 1646873 w 6524"/>
              <a:gd name="T91" fmla="*/ 837160 h 4376"/>
              <a:gd name="T92" fmla="*/ 1666145 w 6524"/>
              <a:gd name="T93" fmla="*/ 787812 h 4376"/>
              <a:gd name="T94" fmla="*/ 1689213 w 6524"/>
              <a:gd name="T95" fmla="*/ 752772 h 4376"/>
              <a:gd name="T96" fmla="*/ 1703813 w 6524"/>
              <a:gd name="T97" fmla="*/ 691161 h 4376"/>
              <a:gd name="T98" fmla="*/ 1691549 w 6524"/>
              <a:gd name="T99" fmla="*/ 638893 h 4376"/>
              <a:gd name="T100" fmla="*/ 1686877 w 6524"/>
              <a:gd name="T101" fmla="*/ 515962 h 4376"/>
              <a:gd name="T102" fmla="*/ 1612709 w 6524"/>
              <a:gd name="T103" fmla="*/ 468950 h 4376"/>
              <a:gd name="T104" fmla="*/ 1509926 w 6524"/>
              <a:gd name="T105" fmla="*/ 478002 h 4376"/>
              <a:gd name="T106" fmla="*/ 1453862 w 6524"/>
              <a:gd name="T107" fmla="*/ 522678 h 4376"/>
              <a:gd name="T108" fmla="*/ 1439554 w 6524"/>
              <a:gd name="T109" fmla="*/ 618161 h 4376"/>
              <a:gd name="T110" fmla="*/ 1437218 w 6524"/>
              <a:gd name="T111" fmla="*/ 679481 h 4376"/>
              <a:gd name="T112" fmla="*/ 1455322 w 6524"/>
              <a:gd name="T113" fmla="*/ 756276 h 4376"/>
              <a:gd name="T114" fmla="*/ 1485398 w 6524"/>
              <a:gd name="T115" fmla="*/ 828692 h 4376"/>
              <a:gd name="T116" fmla="*/ 1457074 w 6524"/>
              <a:gd name="T117" fmla="*/ 891180 h 4376"/>
              <a:gd name="T118" fmla="*/ 1654757 w 6524"/>
              <a:gd name="T119" fmla="*/ 974691 h 4376"/>
              <a:gd name="T120" fmla="*/ 1699725 w 6524"/>
              <a:gd name="T121" fmla="*/ 1038931 h 437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524" h="4376">
                <a:moveTo>
                  <a:pt x="4032" y="3336"/>
                </a:moveTo>
                <a:lnTo>
                  <a:pt x="4032" y="3336"/>
                </a:lnTo>
                <a:lnTo>
                  <a:pt x="3856" y="3260"/>
                </a:lnTo>
                <a:lnTo>
                  <a:pt x="3674" y="3182"/>
                </a:lnTo>
                <a:lnTo>
                  <a:pt x="3492" y="3105"/>
                </a:lnTo>
                <a:lnTo>
                  <a:pt x="3315" y="3031"/>
                </a:lnTo>
                <a:lnTo>
                  <a:pt x="3118" y="2977"/>
                </a:lnTo>
                <a:lnTo>
                  <a:pt x="3103" y="2966"/>
                </a:lnTo>
                <a:lnTo>
                  <a:pt x="3089" y="2952"/>
                </a:lnTo>
                <a:lnTo>
                  <a:pt x="3075" y="2934"/>
                </a:lnTo>
                <a:lnTo>
                  <a:pt x="3060" y="2916"/>
                </a:lnTo>
                <a:lnTo>
                  <a:pt x="3046" y="2896"/>
                </a:lnTo>
                <a:lnTo>
                  <a:pt x="3032" y="2875"/>
                </a:lnTo>
                <a:lnTo>
                  <a:pt x="3019" y="2852"/>
                </a:lnTo>
                <a:lnTo>
                  <a:pt x="3006" y="2829"/>
                </a:lnTo>
                <a:lnTo>
                  <a:pt x="2981" y="2781"/>
                </a:lnTo>
                <a:lnTo>
                  <a:pt x="2958" y="2735"/>
                </a:lnTo>
                <a:lnTo>
                  <a:pt x="2921" y="2655"/>
                </a:lnTo>
                <a:lnTo>
                  <a:pt x="2795" y="2636"/>
                </a:lnTo>
                <a:lnTo>
                  <a:pt x="2797" y="2612"/>
                </a:lnTo>
                <a:lnTo>
                  <a:pt x="2801" y="2591"/>
                </a:lnTo>
                <a:lnTo>
                  <a:pt x="2806" y="2571"/>
                </a:lnTo>
                <a:lnTo>
                  <a:pt x="2813" y="2554"/>
                </a:lnTo>
                <a:lnTo>
                  <a:pt x="2820" y="2538"/>
                </a:lnTo>
                <a:lnTo>
                  <a:pt x="2829" y="2525"/>
                </a:lnTo>
                <a:lnTo>
                  <a:pt x="2838" y="2511"/>
                </a:lnTo>
                <a:lnTo>
                  <a:pt x="2847" y="2498"/>
                </a:lnTo>
                <a:lnTo>
                  <a:pt x="2868" y="2475"/>
                </a:lnTo>
                <a:lnTo>
                  <a:pt x="2878" y="2463"/>
                </a:lnTo>
                <a:lnTo>
                  <a:pt x="2888" y="2450"/>
                </a:lnTo>
                <a:lnTo>
                  <a:pt x="2897" y="2436"/>
                </a:lnTo>
                <a:lnTo>
                  <a:pt x="2906" y="2421"/>
                </a:lnTo>
                <a:lnTo>
                  <a:pt x="2913" y="2404"/>
                </a:lnTo>
                <a:lnTo>
                  <a:pt x="2921" y="2386"/>
                </a:lnTo>
                <a:lnTo>
                  <a:pt x="2926" y="2367"/>
                </a:lnTo>
                <a:lnTo>
                  <a:pt x="2930" y="2349"/>
                </a:lnTo>
                <a:lnTo>
                  <a:pt x="2933" y="2331"/>
                </a:lnTo>
                <a:lnTo>
                  <a:pt x="2935" y="2312"/>
                </a:lnTo>
                <a:lnTo>
                  <a:pt x="2937" y="2272"/>
                </a:lnTo>
                <a:lnTo>
                  <a:pt x="2939" y="2233"/>
                </a:lnTo>
                <a:lnTo>
                  <a:pt x="2942" y="2194"/>
                </a:lnTo>
                <a:lnTo>
                  <a:pt x="2944" y="2175"/>
                </a:lnTo>
                <a:lnTo>
                  <a:pt x="2947" y="2155"/>
                </a:lnTo>
                <a:lnTo>
                  <a:pt x="2951" y="2137"/>
                </a:lnTo>
                <a:lnTo>
                  <a:pt x="2956" y="2119"/>
                </a:lnTo>
                <a:lnTo>
                  <a:pt x="2963" y="2102"/>
                </a:lnTo>
                <a:lnTo>
                  <a:pt x="2971" y="2085"/>
                </a:lnTo>
                <a:lnTo>
                  <a:pt x="2977" y="2074"/>
                </a:lnTo>
                <a:lnTo>
                  <a:pt x="2984" y="2065"/>
                </a:lnTo>
                <a:lnTo>
                  <a:pt x="2993" y="2057"/>
                </a:lnTo>
                <a:lnTo>
                  <a:pt x="3002" y="2050"/>
                </a:lnTo>
                <a:lnTo>
                  <a:pt x="3011" y="2043"/>
                </a:lnTo>
                <a:lnTo>
                  <a:pt x="3021" y="2038"/>
                </a:lnTo>
                <a:lnTo>
                  <a:pt x="3040" y="2027"/>
                </a:lnTo>
                <a:lnTo>
                  <a:pt x="3061" y="2015"/>
                </a:lnTo>
                <a:lnTo>
                  <a:pt x="3081" y="2004"/>
                </a:lnTo>
                <a:lnTo>
                  <a:pt x="3090" y="1998"/>
                </a:lnTo>
                <a:lnTo>
                  <a:pt x="3098" y="1991"/>
                </a:lnTo>
                <a:lnTo>
                  <a:pt x="3106" y="1983"/>
                </a:lnTo>
                <a:lnTo>
                  <a:pt x="3113" y="1974"/>
                </a:lnTo>
                <a:lnTo>
                  <a:pt x="3119" y="1965"/>
                </a:lnTo>
                <a:lnTo>
                  <a:pt x="3125" y="1955"/>
                </a:lnTo>
                <a:lnTo>
                  <a:pt x="3137" y="1933"/>
                </a:lnTo>
                <a:lnTo>
                  <a:pt x="3147" y="1910"/>
                </a:lnTo>
                <a:lnTo>
                  <a:pt x="3155" y="1886"/>
                </a:lnTo>
                <a:lnTo>
                  <a:pt x="3163" y="1860"/>
                </a:lnTo>
                <a:lnTo>
                  <a:pt x="3169" y="1836"/>
                </a:lnTo>
                <a:lnTo>
                  <a:pt x="3175" y="1812"/>
                </a:lnTo>
                <a:lnTo>
                  <a:pt x="3179" y="1789"/>
                </a:lnTo>
                <a:lnTo>
                  <a:pt x="3186" y="1749"/>
                </a:lnTo>
                <a:lnTo>
                  <a:pt x="3192" y="1705"/>
                </a:lnTo>
                <a:lnTo>
                  <a:pt x="3196" y="1659"/>
                </a:lnTo>
                <a:lnTo>
                  <a:pt x="3197" y="1637"/>
                </a:lnTo>
                <a:lnTo>
                  <a:pt x="3198" y="1614"/>
                </a:lnTo>
                <a:lnTo>
                  <a:pt x="3197" y="1590"/>
                </a:lnTo>
                <a:lnTo>
                  <a:pt x="3196" y="1568"/>
                </a:lnTo>
                <a:lnTo>
                  <a:pt x="3194" y="1545"/>
                </a:lnTo>
                <a:lnTo>
                  <a:pt x="3191" y="1522"/>
                </a:lnTo>
                <a:lnTo>
                  <a:pt x="3186" y="1501"/>
                </a:lnTo>
                <a:lnTo>
                  <a:pt x="3181" y="1480"/>
                </a:lnTo>
                <a:lnTo>
                  <a:pt x="3174" y="1459"/>
                </a:lnTo>
                <a:lnTo>
                  <a:pt x="3165" y="1439"/>
                </a:lnTo>
                <a:lnTo>
                  <a:pt x="3155" y="1419"/>
                </a:lnTo>
                <a:lnTo>
                  <a:pt x="3146" y="1403"/>
                </a:lnTo>
                <a:lnTo>
                  <a:pt x="3138" y="1389"/>
                </a:lnTo>
                <a:lnTo>
                  <a:pt x="3131" y="1375"/>
                </a:lnTo>
                <a:lnTo>
                  <a:pt x="3124" y="1361"/>
                </a:lnTo>
                <a:lnTo>
                  <a:pt x="3119" y="1345"/>
                </a:lnTo>
                <a:lnTo>
                  <a:pt x="3114" y="1326"/>
                </a:lnTo>
                <a:lnTo>
                  <a:pt x="3111" y="1302"/>
                </a:lnTo>
                <a:lnTo>
                  <a:pt x="3110" y="1283"/>
                </a:lnTo>
                <a:lnTo>
                  <a:pt x="3109" y="1261"/>
                </a:lnTo>
                <a:lnTo>
                  <a:pt x="3110" y="1234"/>
                </a:lnTo>
                <a:lnTo>
                  <a:pt x="3111" y="1206"/>
                </a:lnTo>
                <a:lnTo>
                  <a:pt x="3115" y="1143"/>
                </a:lnTo>
                <a:lnTo>
                  <a:pt x="3120" y="1075"/>
                </a:lnTo>
                <a:lnTo>
                  <a:pt x="3133" y="949"/>
                </a:lnTo>
                <a:lnTo>
                  <a:pt x="3137" y="901"/>
                </a:lnTo>
                <a:lnTo>
                  <a:pt x="3139" y="868"/>
                </a:lnTo>
                <a:lnTo>
                  <a:pt x="3140" y="809"/>
                </a:lnTo>
                <a:lnTo>
                  <a:pt x="3140" y="751"/>
                </a:lnTo>
                <a:lnTo>
                  <a:pt x="3138" y="694"/>
                </a:lnTo>
                <a:lnTo>
                  <a:pt x="3135" y="637"/>
                </a:lnTo>
                <a:lnTo>
                  <a:pt x="3130" y="580"/>
                </a:lnTo>
                <a:lnTo>
                  <a:pt x="3126" y="552"/>
                </a:lnTo>
                <a:lnTo>
                  <a:pt x="3122" y="523"/>
                </a:lnTo>
                <a:lnTo>
                  <a:pt x="3117" y="495"/>
                </a:lnTo>
                <a:lnTo>
                  <a:pt x="3112" y="465"/>
                </a:lnTo>
                <a:lnTo>
                  <a:pt x="3106" y="437"/>
                </a:lnTo>
                <a:lnTo>
                  <a:pt x="3099" y="408"/>
                </a:lnTo>
                <a:lnTo>
                  <a:pt x="3091" y="385"/>
                </a:lnTo>
                <a:lnTo>
                  <a:pt x="3081" y="361"/>
                </a:lnTo>
                <a:lnTo>
                  <a:pt x="3067" y="333"/>
                </a:lnTo>
                <a:lnTo>
                  <a:pt x="3058" y="317"/>
                </a:lnTo>
                <a:lnTo>
                  <a:pt x="3049" y="301"/>
                </a:lnTo>
                <a:lnTo>
                  <a:pt x="3039" y="286"/>
                </a:lnTo>
                <a:lnTo>
                  <a:pt x="3029" y="272"/>
                </a:lnTo>
                <a:lnTo>
                  <a:pt x="3017" y="258"/>
                </a:lnTo>
                <a:lnTo>
                  <a:pt x="3005" y="244"/>
                </a:lnTo>
                <a:lnTo>
                  <a:pt x="2993" y="234"/>
                </a:lnTo>
                <a:lnTo>
                  <a:pt x="2979" y="225"/>
                </a:lnTo>
                <a:lnTo>
                  <a:pt x="2832" y="200"/>
                </a:lnTo>
                <a:lnTo>
                  <a:pt x="2742" y="116"/>
                </a:lnTo>
                <a:lnTo>
                  <a:pt x="2707" y="95"/>
                </a:lnTo>
                <a:lnTo>
                  <a:pt x="2673" y="78"/>
                </a:lnTo>
                <a:lnTo>
                  <a:pt x="2638" y="62"/>
                </a:lnTo>
                <a:lnTo>
                  <a:pt x="2604" y="48"/>
                </a:lnTo>
                <a:lnTo>
                  <a:pt x="2568" y="36"/>
                </a:lnTo>
                <a:lnTo>
                  <a:pt x="2534" y="26"/>
                </a:lnTo>
                <a:lnTo>
                  <a:pt x="2500" y="18"/>
                </a:lnTo>
                <a:lnTo>
                  <a:pt x="2466" y="11"/>
                </a:lnTo>
                <a:lnTo>
                  <a:pt x="2432" y="6"/>
                </a:lnTo>
                <a:lnTo>
                  <a:pt x="2397" y="3"/>
                </a:lnTo>
                <a:lnTo>
                  <a:pt x="2364" y="1"/>
                </a:lnTo>
                <a:lnTo>
                  <a:pt x="2330" y="0"/>
                </a:lnTo>
                <a:lnTo>
                  <a:pt x="2297" y="0"/>
                </a:lnTo>
                <a:lnTo>
                  <a:pt x="2264" y="2"/>
                </a:lnTo>
                <a:lnTo>
                  <a:pt x="2232" y="4"/>
                </a:lnTo>
                <a:lnTo>
                  <a:pt x="2199" y="8"/>
                </a:lnTo>
                <a:lnTo>
                  <a:pt x="2168" y="13"/>
                </a:lnTo>
                <a:lnTo>
                  <a:pt x="2136" y="18"/>
                </a:lnTo>
                <a:lnTo>
                  <a:pt x="2106" y="24"/>
                </a:lnTo>
                <a:lnTo>
                  <a:pt x="2076" y="31"/>
                </a:lnTo>
                <a:lnTo>
                  <a:pt x="2047" y="38"/>
                </a:lnTo>
                <a:lnTo>
                  <a:pt x="2018" y="47"/>
                </a:lnTo>
                <a:lnTo>
                  <a:pt x="1963" y="63"/>
                </a:lnTo>
                <a:lnTo>
                  <a:pt x="1910" y="81"/>
                </a:lnTo>
                <a:lnTo>
                  <a:pt x="1861" y="98"/>
                </a:lnTo>
                <a:lnTo>
                  <a:pt x="1816" y="117"/>
                </a:lnTo>
                <a:lnTo>
                  <a:pt x="1774" y="133"/>
                </a:lnTo>
                <a:lnTo>
                  <a:pt x="1747" y="143"/>
                </a:lnTo>
                <a:lnTo>
                  <a:pt x="1719" y="155"/>
                </a:lnTo>
                <a:lnTo>
                  <a:pt x="1692" y="169"/>
                </a:lnTo>
                <a:lnTo>
                  <a:pt x="1667" y="186"/>
                </a:lnTo>
                <a:lnTo>
                  <a:pt x="1641" y="203"/>
                </a:lnTo>
                <a:lnTo>
                  <a:pt x="1618" y="222"/>
                </a:lnTo>
                <a:lnTo>
                  <a:pt x="1595" y="243"/>
                </a:lnTo>
                <a:lnTo>
                  <a:pt x="1572" y="267"/>
                </a:lnTo>
                <a:lnTo>
                  <a:pt x="1550" y="291"/>
                </a:lnTo>
                <a:lnTo>
                  <a:pt x="1530" y="318"/>
                </a:lnTo>
                <a:lnTo>
                  <a:pt x="1510" y="346"/>
                </a:lnTo>
                <a:lnTo>
                  <a:pt x="1492" y="376"/>
                </a:lnTo>
                <a:lnTo>
                  <a:pt x="1475" y="408"/>
                </a:lnTo>
                <a:lnTo>
                  <a:pt x="1460" y="441"/>
                </a:lnTo>
                <a:lnTo>
                  <a:pt x="1444" y="476"/>
                </a:lnTo>
                <a:lnTo>
                  <a:pt x="1431" y="512"/>
                </a:lnTo>
                <a:lnTo>
                  <a:pt x="1419" y="550"/>
                </a:lnTo>
                <a:lnTo>
                  <a:pt x="1408" y="589"/>
                </a:lnTo>
                <a:lnTo>
                  <a:pt x="1398" y="631"/>
                </a:lnTo>
                <a:lnTo>
                  <a:pt x="1390" y="673"/>
                </a:lnTo>
                <a:lnTo>
                  <a:pt x="1383" y="717"/>
                </a:lnTo>
                <a:lnTo>
                  <a:pt x="1377" y="763"/>
                </a:lnTo>
                <a:lnTo>
                  <a:pt x="1373" y="809"/>
                </a:lnTo>
                <a:lnTo>
                  <a:pt x="1371" y="857"/>
                </a:lnTo>
                <a:lnTo>
                  <a:pt x="1371" y="907"/>
                </a:lnTo>
                <a:lnTo>
                  <a:pt x="1372" y="958"/>
                </a:lnTo>
                <a:lnTo>
                  <a:pt x="1374" y="1010"/>
                </a:lnTo>
                <a:lnTo>
                  <a:pt x="1378" y="1064"/>
                </a:lnTo>
                <a:lnTo>
                  <a:pt x="1385" y="1119"/>
                </a:lnTo>
                <a:lnTo>
                  <a:pt x="1393" y="1176"/>
                </a:lnTo>
                <a:lnTo>
                  <a:pt x="1403" y="1232"/>
                </a:lnTo>
                <a:lnTo>
                  <a:pt x="1414" y="1291"/>
                </a:lnTo>
                <a:lnTo>
                  <a:pt x="1417" y="1311"/>
                </a:lnTo>
                <a:lnTo>
                  <a:pt x="1418" y="1330"/>
                </a:lnTo>
                <a:lnTo>
                  <a:pt x="1417" y="1346"/>
                </a:lnTo>
                <a:lnTo>
                  <a:pt x="1415" y="1362"/>
                </a:lnTo>
                <a:lnTo>
                  <a:pt x="1411" y="1377"/>
                </a:lnTo>
                <a:lnTo>
                  <a:pt x="1406" y="1392"/>
                </a:lnTo>
                <a:lnTo>
                  <a:pt x="1400" y="1405"/>
                </a:lnTo>
                <a:lnTo>
                  <a:pt x="1394" y="1418"/>
                </a:lnTo>
                <a:lnTo>
                  <a:pt x="1382" y="1441"/>
                </a:lnTo>
                <a:lnTo>
                  <a:pt x="1369" y="1464"/>
                </a:lnTo>
                <a:lnTo>
                  <a:pt x="1365" y="1474"/>
                </a:lnTo>
                <a:lnTo>
                  <a:pt x="1362" y="1485"/>
                </a:lnTo>
                <a:lnTo>
                  <a:pt x="1360" y="1496"/>
                </a:lnTo>
                <a:lnTo>
                  <a:pt x="1360" y="1507"/>
                </a:lnTo>
                <a:lnTo>
                  <a:pt x="1364" y="1563"/>
                </a:lnTo>
                <a:lnTo>
                  <a:pt x="1369" y="1631"/>
                </a:lnTo>
                <a:lnTo>
                  <a:pt x="1372" y="1668"/>
                </a:lnTo>
                <a:lnTo>
                  <a:pt x="1376" y="1706"/>
                </a:lnTo>
                <a:lnTo>
                  <a:pt x="1382" y="1746"/>
                </a:lnTo>
                <a:lnTo>
                  <a:pt x="1387" y="1784"/>
                </a:lnTo>
                <a:lnTo>
                  <a:pt x="1395" y="1823"/>
                </a:lnTo>
                <a:lnTo>
                  <a:pt x="1403" y="1859"/>
                </a:lnTo>
                <a:lnTo>
                  <a:pt x="1413" y="1895"/>
                </a:lnTo>
                <a:lnTo>
                  <a:pt x="1419" y="1911"/>
                </a:lnTo>
                <a:lnTo>
                  <a:pt x="1425" y="1927"/>
                </a:lnTo>
                <a:lnTo>
                  <a:pt x="1432" y="1942"/>
                </a:lnTo>
                <a:lnTo>
                  <a:pt x="1439" y="1957"/>
                </a:lnTo>
                <a:lnTo>
                  <a:pt x="1447" y="1971"/>
                </a:lnTo>
                <a:lnTo>
                  <a:pt x="1456" y="1983"/>
                </a:lnTo>
                <a:lnTo>
                  <a:pt x="1465" y="1994"/>
                </a:lnTo>
                <a:lnTo>
                  <a:pt x="1475" y="2005"/>
                </a:lnTo>
                <a:lnTo>
                  <a:pt x="1485" y="2014"/>
                </a:lnTo>
                <a:lnTo>
                  <a:pt x="1496" y="2022"/>
                </a:lnTo>
                <a:lnTo>
                  <a:pt x="1504" y="2026"/>
                </a:lnTo>
                <a:lnTo>
                  <a:pt x="1516" y="2030"/>
                </a:lnTo>
                <a:lnTo>
                  <a:pt x="1550" y="2038"/>
                </a:lnTo>
                <a:lnTo>
                  <a:pt x="1580" y="2045"/>
                </a:lnTo>
                <a:lnTo>
                  <a:pt x="1591" y="2046"/>
                </a:lnTo>
                <a:lnTo>
                  <a:pt x="1593" y="2046"/>
                </a:lnTo>
                <a:lnTo>
                  <a:pt x="1594" y="2045"/>
                </a:lnTo>
                <a:lnTo>
                  <a:pt x="1629" y="2421"/>
                </a:lnTo>
                <a:lnTo>
                  <a:pt x="1635" y="2436"/>
                </a:lnTo>
                <a:lnTo>
                  <a:pt x="1642" y="2450"/>
                </a:lnTo>
                <a:lnTo>
                  <a:pt x="1650" y="2462"/>
                </a:lnTo>
                <a:lnTo>
                  <a:pt x="1658" y="2473"/>
                </a:lnTo>
                <a:lnTo>
                  <a:pt x="1677" y="2493"/>
                </a:lnTo>
                <a:lnTo>
                  <a:pt x="1695" y="2514"/>
                </a:lnTo>
                <a:lnTo>
                  <a:pt x="1704" y="2524"/>
                </a:lnTo>
                <a:lnTo>
                  <a:pt x="1713" y="2536"/>
                </a:lnTo>
                <a:lnTo>
                  <a:pt x="1721" y="2548"/>
                </a:lnTo>
                <a:lnTo>
                  <a:pt x="1730" y="2561"/>
                </a:lnTo>
                <a:lnTo>
                  <a:pt x="1738" y="2575"/>
                </a:lnTo>
                <a:lnTo>
                  <a:pt x="1744" y="2593"/>
                </a:lnTo>
                <a:lnTo>
                  <a:pt x="1750" y="2611"/>
                </a:lnTo>
                <a:lnTo>
                  <a:pt x="1754" y="2631"/>
                </a:lnTo>
                <a:lnTo>
                  <a:pt x="1661" y="2655"/>
                </a:lnTo>
                <a:lnTo>
                  <a:pt x="1623" y="2735"/>
                </a:lnTo>
                <a:lnTo>
                  <a:pt x="1601" y="2781"/>
                </a:lnTo>
                <a:lnTo>
                  <a:pt x="1575" y="2829"/>
                </a:lnTo>
                <a:lnTo>
                  <a:pt x="1563" y="2852"/>
                </a:lnTo>
                <a:lnTo>
                  <a:pt x="1549" y="2875"/>
                </a:lnTo>
                <a:lnTo>
                  <a:pt x="1536" y="2896"/>
                </a:lnTo>
                <a:lnTo>
                  <a:pt x="1522" y="2916"/>
                </a:lnTo>
                <a:lnTo>
                  <a:pt x="1507" y="2934"/>
                </a:lnTo>
                <a:lnTo>
                  <a:pt x="1493" y="2952"/>
                </a:lnTo>
                <a:lnTo>
                  <a:pt x="1478" y="2966"/>
                </a:lnTo>
                <a:lnTo>
                  <a:pt x="1464" y="2977"/>
                </a:lnTo>
                <a:lnTo>
                  <a:pt x="1266" y="3031"/>
                </a:lnTo>
                <a:lnTo>
                  <a:pt x="1089" y="3105"/>
                </a:lnTo>
                <a:lnTo>
                  <a:pt x="908" y="3182"/>
                </a:lnTo>
                <a:lnTo>
                  <a:pt x="726" y="3260"/>
                </a:lnTo>
                <a:lnTo>
                  <a:pt x="549" y="3336"/>
                </a:lnTo>
                <a:lnTo>
                  <a:pt x="509" y="3352"/>
                </a:lnTo>
                <a:lnTo>
                  <a:pt x="469" y="3367"/>
                </a:lnTo>
                <a:lnTo>
                  <a:pt x="386" y="3396"/>
                </a:lnTo>
                <a:lnTo>
                  <a:pt x="346" y="3410"/>
                </a:lnTo>
                <a:lnTo>
                  <a:pt x="306" y="3424"/>
                </a:lnTo>
                <a:lnTo>
                  <a:pt x="267" y="3440"/>
                </a:lnTo>
                <a:lnTo>
                  <a:pt x="229" y="3457"/>
                </a:lnTo>
                <a:lnTo>
                  <a:pt x="194" y="3475"/>
                </a:lnTo>
                <a:lnTo>
                  <a:pt x="175" y="3485"/>
                </a:lnTo>
                <a:lnTo>
                  <a:pt x="159" y="3495"/>
                </a:lnTo>
                <a:lnTo>
                  <a:pt x="143" y="3507"/>
                </a:lnTo>
                <a:lnTo>
                  <a:pt x="127" y="3518"/>
                </a:lnTo>
                <a:lnTo>
                  <a:pt x="111" y="3530"/>
                </a:lnTo>
                <a:lnTo>
                  <a:pt x="97" y="3543"/>
                </a:lnTo>
                <a:lnTo>
                  <a:pt x="83" y="3556"/>
                </a:lnTo>
                <a:lnTo>
                  <a:pt x="71" y="3571"/>
                </a:lnTo>
                <a:lnTo>
                  <a:pt x="59" y="3586"/>
                </a:lnTo>
                <a:lnTo>
                  <a:pt x="46" y="3602"/>
                </a:lnTo>
                <a:lnTo>
                  <a:pt x="36" y="3619"/>
                </a:lnTo>
                <a:lnTo>
                  <a:pt x="27" y="3637"/>
                </a:lnTo>
                <a:lnTo>
                  <a:pt x="18" y="3657"/>
                </a:lnTo>
                <a:lnTo>
                  <a:pt x="11" y="3677"/>
                </a:lnTo>
                <a:lnTo>
                  <a:pt x="10" y="3742"/>
                </a:lnTo>
                <a:lnTo>
                  <a:pt x="9" y="3821"/>
                </a:lnTo>
                <a:lnTo>
                  <a:pt x="4" y="4009"/>
                </a:lnTo>
                <a:lnTo>
                  <a:pt x="1" y="4204"/>
                </a:lnTo>
                <a:lnTo>
                  <a:pt x="0" y="4296"/>
                </a:lnTo>
                <a:lnTo>
                  <a:pt x="1" y="4376"/>
                </a:lnTo>
                <a:lnTo>
                  <a:pt x="4581" y="4376"/>
                </a:lnTo>
                <a:lnTo>
                  <a:pt x="4581" y="4296"/>
                </a:lnTo>
                <a:lnTo>
                  <a:pt x="4581" y="4204"/>
                </a:lnTo>
                <a:lnTo>
                  <a:pt x="4577" y="4009"/>
                </a:lnTo>
                <a:lnTo>
                  <a:pt x="4573" y="3821"/>
                </a:lnTo>
                <a:lnTo>
                  <a:pt x="4571" y="3742"/>
                </a:lnTo>
                <a:lnTo>
                  <a:pt x="4571" y="3677"/>
                </a:lnTo>
                <a:lnTo>
                  <a:pt x="4563" y="3657"/>
                </a:lnTo>
                <a:lnTo>
                  <a:pt x="4555" y="3637"/>
                </a:lnTo>
                <a:lnTo>
                  <a:pt x="4545" y="3619"/>
                </a:lnTo>
                <a:lnTo>
                  <a:pt x="4535" y="3602"/>
                </a:lnTo>
                <a:lnTo>
                  <a:pt x="4523" y="3586"/>
                </a:lnTo>
                <a:lnTo>
                  <a:pt x="4511" y="3571"/>
                </a:lnTo>
                <a:lnTo>
                  <a:pt x="4498" y="3556"/>
                </a:lnTo>
                <a:lnTo>
                  <a:pt x="4484" y="3543"/>
                </a:lnTo>
                <a:lnTo>
                  <a:pt x="4470" y="3530"/>
                </a:lnTo>
                <a:lnTo>
                  <a:pt x="4454" y="3518"/>
                </a:lnTo>
                <a:lnTo>
                  <a:pt x="4439" y="3507"/>
                </a:lnTo>
                <a:lnTo>
                  <a:pt x="4423" y="3495"/>
                </a:lnTo>
                <a:lnTo>
                  <a:pt x="4406" y="3485"/>
                </a:lnTo>
                <a:lnTo>
                  <a:pt x="4388" y="3475"/>
                </a:lnTo>
                <a:lnTo>
                  <a:pt x="4352" y="3457"/>
                </a:lnTo>
                <a:lnTo>
                  <a:pt x="4314" y="3440"/>
                </a:lnTo>
                <a:lnTo>
                  <a:pt x="4275" y="3424"/>
                </a:lnTo>
                <a:lnTo>
                  <a:pt x="4235" y="3410"/>
                </a:lnTo>
                <a:lnTo>
                  <a:pt x="4195" y="3396"/>
                </a:lnTo>
                <a:lnTo>
                  <a:pt x="4113" y="3367"/>
                </a:lnTo>
                <a:lnTo>
                  <a:pt x="4073" y="3352"/>
                </a:lnTo>
                <a:lnTo>
                  <a:pt x="4032" y="3336"/>
                </a:lnTo>
                <a:close/>
                <a:moveTo>
                  <a:pt x="5329" y="3316"/>
                </a:moveTo>
                <a:lnTo>
                  <a:pt x="5329" y="3316"/>
                </a:lnTo>
                <a:lnTo>
                  <a:pt x="5202" y="3262"/>
                </a:lnTo>
                <a:lnTo>
                  <a:pt x="5073" y="3206"/>
                </a:lnTo>
                <a:lnTo>
                  <a:pt x="4943" y="3151"/>
                </a:lnTo>
                <a:lnTo>
                  <a:pt x="4818" y="3098"/>
                </a:lnTo>
                <a:lnTo>
                  <a:pt x="4677" y="3060"/>
                </a:lnTo>
                <a:lnTo>
                  <a:pt x="4666" y="3052"/>
                </a:lnTo>
                <a:lnTo>
                  <a:pt x="4656" y="3042"/>
                </a:lnTo>
                <a:lnTo>
                  <a:pt x="4645" y="3030"/>
                </a:lnTo>
                <a:lnTo>
                  <a:pt x="4635" y="3017"/>
                </a:lnTo>
                <a:lnTo>
                  <a:pt x="4625" y="3002"/>
                </a:lnTo>
                <a:lnTo>
                  <a:pt x="4616" y="2987"/>
                </a:lnTo>
                <a:lnTo>
                  <a:pt x="4596" y="2955"/>
                </a:lnTo>
                <a:lnTo>
                  <a:pt x="4579" y="2920"/>
                </a:lnTo>
                <a:lnTo>
                  <a:pt x="4563" y="2887"/>
                </a:lnTo>
                <a:lnTo>
                  <a:pt x="4536" y="2830"/>
                </a:lnTo>
                <a:lnTo>
                  <a:pt x="4446" y="2817"/>
                </a:lnTo>
                <a:lnTo>
                  <a:pt x="4448" y="2800"/>
                </a:lnTo>
                <a:lnTo>
                  <a:pt x="4450" y="2784"/>
                </a:lnTo>
                <a:lnTo>
                  <a:pt x="4454" y="2770"/>
                </a:lnTo>
                <a:lnTo>
                  <a:pt x="4459" y="2758"/>
                </a:lnTo>
                <a:lnTo>
                  <a:pt x="4465" y="2747"/>
                </a:lnTo>
                <a:lnTo>
                  <a:pt x="4471" y="2737"/>
                </a:lnTo>
                <a:lnTo>
                  <a:pt x="4477" y="2728"/>
                </a:lnTo>
                <a:lnTo>
                  <a:pt x="4484" y="2718"/>
                </a:lnTo>
                <a:lnTo>
                  <a:pt x="4498" y="2702"/>
                </a:lnTo>
                <a:lnTo>
                  <a:pt x="4512" y="2684"/>
                </a:lnTo>
                <a:lnTo>
                  <a:pt x="4519" y="2674"/>
                </a:lnTo>
                <a:lnTo>
                  <a:pt x="4525" y="2664"/>
                </a:lnTo>
                <a:lnTo>
                  <a:pt x="4532" y="2651"/>
                </a:lnTo>
                <a:lnTo>
                  <a:pt x="4536" y="2638"/>
                </a:lnTo>
                <a:lnTo>
                  <a:pt x="4540" y="2625"/>
                </a:lnTo>
                <a:lnTo>
                  <a:pt x="4543" y="2612"/>
                </a:lnTo>
                <a:lnTo>
                  <a:pt x="4545" y="2599"/>
                </a:lnTo>
                <a:lnTo>
                  <a:pt x="4546" y="2586"/>
                </a:lnTo>
                <a:lnTo>
                  <a:pt x="4548" y="2557"/>
                </a:lnTo>
                <a:lnTo>
                  <a:pt x="4549" y="2530"/>
                </a:lnTo>
                <a:lnTo>
                  <a:pt x="4551" y="2501"/>
                </a:lnTo>
                <a:lnTo>
                  <a:pt x="4553" y="2488"/>
                </a:lnTo>
                <a:lnTo>
                  <a:pt x="4555" y="2474"/>
                </a:lnTo>
                <a:lnTo>
                  <a:pt x="4558" y="2461"/>
                </a:lnTo>
                <a:lnTo>
                  <a:pt x="4562" y="2449"/>
                </a:lnTo>
                <a:lnTo>
                  <a:pt x="4566" y="2436"/>
                </a:lnTo>
                <a:lnTo>
                  <a:pt x="4572" y="2424"/>
                </a:lnTo>
                <a:lnTo>
                  <a:pt x="4576" y="2417"/>
                </a:lnTo>
                <a:lnTo>
                  <a:pt x="4581" y="2410"/>
                </a:lnTo>
                <a:lnTo>
                  <a:pt x="4587" y="2404"/>
                </a:lnTo>
                <a:lnTo>
                  <a:pt x="4593" y="2399"/>
                </a:lnTo>
                <a:lnTo>
                  <a:pt x="4608" y="2390"/>
                </a:lnTo>
                <a:lnTo>
                  <a:pt x="4622" y="2383"/>
                </a:lnTo>
                <a:lnTo>
                  <a:pt x="4636" y="2375"/>
                </a:lnTo>
                <a:lnTo>
                  <a:pt x="4650" y="2366"/>
                </a:lnTo>
                <a:lnTo>
                  <a:pt x="4656" y="2362"/>
                </a:lnTo>
                <a:lnTo>
                  <a:pt x="4662" y="2357"/>
                </a:lnTo>
                <a:lnTo>
                  <a:pt x="4668" y="2351"/>
                </a:lnTo>
                <a:lnTo>
                  <a:pt x="4674" y="2345"/>
                </a:lnTo>
                <a:lnTo>
                  <a:pt x="4682" y="2331"/>
                </a:lnTo>
                <a:lnTo>
                  <a:pt x="4690" y="2316"/>
                </a:lnTo>
                <a:lnTo>
                  <a:pt x="4697" y="2299"/>
                </a:lnTo>
                <a:lnTo>
                  <a:pt x="4703" y="2281"/>
                </a:lnTo>
                <a:lnTo>
                  <a:pt x="4709" y="2264"/>
                </a:lnTo>
                <a:lnTo>
                  <a:pt x="4713" y="2246"/>
                </a:lnTo>
                <a:lnTo>
                  <a:pt x="4720" y="2213"/>
                </a:lnTo>
                <a:lnTo>
                  <a:pt x="4725" y="2184"/>
                </a:lnTo>
                <a:lnTo>
                  <a:pt x="4729" y="2153"/>
                </a:lnTo>
                <a:lnTo>
                  <a:pt x="4732" y="2121"/>
                </a:lnTo>
                <a:lnTo>
                  <a:pt x="4733" y="2088"/>
                </a:lnTo>
                <a:lnTo>
                  <a:pt x="4733" y="2071"/>
                </a:lnTo>
                <a:lnTo>
                  <a:pt x="4732" y="2055"/>
                </a:lnTo>
                <a:lnTo>
                  <a:pt x="4731" y="2039"/>
                </a:lnTo>
                <a:lnTo>
                  <a:pt x="4728" y="2024"/>
                </a:lnTo>
                <a:lnTo>
                  <a:pt x="4725" y="2007"/>
                </a:lnTo>
                <a:lnTo>
                  <a:pt x="4721" y="1992"/>
                </a:lnTo>
                <a:lnTo>
                  <a:pt x="4716" y="1978"/>
                </a:lnTo>
                <a:lnTo>
                  <a:pt x="4710" y="1964"/>
                </a:lnTo>
                <a:lnTo>
                  <a:pt x="4703" y="1950"/>
                </a:lnTo>
                <a:lnTo>
                  <a:pt x="4697" y="1937"/>
                </a:lnTo>
                <a:lnTo>
                  <a:pt x="4686" y="1918"/>
                </a:lnTo>
                <a:lnTo>
                  <a:pt x="4682" y="1908"/>
                </a:lnTo>
                <a:lnTo>
                  <a:pt x="4678" y="1897"/>
                </a:lnTo>
                <a:lnTo>
                  <a:pt x="4675" y="1883"/>
                </a:lnTo>
                <a:lnTo>
                  <a:pt x="4672" y="1865"/>
                </a:lnTo>
                <a:lnTo>
                  <a:pt x="4671" y="1852"/>
                </a:lnTo>
                <a:lnTo>
                  <a:pt x="4671" y="1836"/>
                </a:lnTo>
                <a:lnTo>
                  <a:pt x="4672" y="1797"/>
                </a:lnTo>
                <a:lnTo>
                  <a:pt x="4675" y="1752"/>
                </a:lnTo>
                <a:lnTo>
                  <a:pt x="4679" y="1704"/>
                </a:lnTo>
                <a:lnTo>
                  <a:pt x="4687" y="1615"/>
                </a:lnTo>
                <a:lnTo>
                  <a:pt x="4690" y="1580"/>
                </a:lnTo>
                <a:lnTo>
                  <a:pt x="4691" y="1557"/>
                </a:lnTo>
                <a:lnTo>
                  <a:pt x="4692" y="1514"/>
                </a:lnTo>
                <a:lnTo>
                  <a:pt x="4692" y="1473"/>
                </a:lnTo>
                <a:lnTo>
                  <a:pt x="4691" y="1432"/>
                </a:lnTo>
                <a:lnTo>
                  <a:pt x="4689" y="1392"/>
                </a:lnTo>
                <a:lnTo>
                  <a:pt x="4685" y="1351"/>
                </a:lnTo>
                <a:lnTo>
                  <a:pt x="4680" y="1310"/>
                </a:lnTo>
                <a:lnTo>
                  <a:pt x="4673" y="1270"/>
                </a:lnTo>
                <a:lnTo>
                  <a:pt x="4663" y="1228"/>
                </a:lnTo>
                <a:lnTo>
                  <a:pt x="4657" y="1212"/>
                </a:lnTo>
                <a:lnTo>
                  <a:pt x="4650" y="1195"/>
                </a:lnTo>
                <a:lnTo>
                  <a:pt x="4640" y="1175"/>
                </a:lnTo>
                <a:lnTo>
                  <a:pt x="4628" y="1152"/>
                </a:lnTo>
                <a:lnTo>
                  <a:pt x="4621" y="1142"/>
                </a:lnTo>
                <a:lnTo>
                  <a:pt x="4613" y="1131"/>
                </a:lnTo>
                <a:lnTo>
                  <a:pt x="4605" y="1121"/>
                </a:lnTo>
                <a:lnTo>
                  <a:pt x="4596" y="1112"/>
                </a:lnTo>
                <a:lnTo>
                  <a:pt x="4587" y="1105"/>
                </a:lnTo>
                <a:lnTo>
                  <a:pt x="4577" y="1097"/>
                </a:lnTo>
                <a:lnTo>
                  <a:pt x="4473" y="1080"/>
                </a:lnTo>
                <a:lnTo>
                  <a:pt x="4408" y="1020"/>
                </a:lnTo>
                <a:lnTo>
                  <a:pt x="4383" y="1006"/>
                </a:lnTo>
                <a:lnTo>
                  <a:pt x="4359" y="993"/>
                </a:lnTo>
                <a:lnTo>
                  <a:pt x="4335" y="982"/>
                </a:lnTo>
                <a:lnTo>
                  <a:pt x="4310" y="972"/>
                </a:lnTo>
                <a:lnTo>
                  <a:pt x="4285" y="964"/>
                </a:lnTo>
                <a:lnTo>
                  <a:pt x="4261" y="956"/>
                </a:lnTo>
                <a:lnTo>
                  <a:pt x="4236" y="950"/>
                </a:lnTo>
                <a:lnTo>
                  <a:pt x="4212" y="946"/>
                </a:lnTo>
                <a:lnTo>
                  <a:pt x="4188" y="942"/>
                </a:lnTo>
                <a:lnTo>
                  <a:pt x="4163" y="940"/>
                </a:lnTo>
                <a:lnTo>
                  <a:pt x="4139" y="938"/>
                </a:lnTo>
                <a:lnTo>
                  <a:pt x="4115" y="937"/>
                </a:lnTo>
                <a:lnTo>
                  <a:pt x="4091" y="938"/>
                </a:lnTo>
                <a:lnTo>
                  <a:pt x="4068" y="939"/>
                </a:lnTo>
                <a:lnTo>
                  <a:pt x="4045" y="941"/>
                </a:lnTo>
                <a:lnTo>
                  <a:pt x="4022" y="943"/>
                </a:lnTo>
                <a:lnTo>
                  <a:pt x="3999" y="946"/>
                </a:lnTo>
                <a:lnTo>
                  <a:pt x="3978" y="950"/>
                </a:lnTo>
                <a:lnTo>
                  <a:pt x="3934" y="959"/>
                </a:lnTo>
                <a:lnTo>
                  <a:pt x="3892" y="971"/>
                </a:lnTo>
                <a:lnTo>
                  <a:pt x="3853" y="983"/>
                </a:lnTo>
                <a:lnTo>
                  <a:pt x="3815" y="995"/>
                </a:lnTo>
                <a:lnTo>
                  <a:pt x="3781" y="1008"/>
                </a:lnTo>
                <a:lnTo>
                  <a:pt x="3719" y="1033"/>
                </a:lnTo>
                <a:lnTo>
                  <a:pt x="3699" y="1040"/>
                </a:lnTo>
                <a:lnTo>
                  <a:pt x="3679" y="1049"/>
                </a:lnTo>
                <a:lnTo>
                  <a:pt x="3661" y="1059"/>
                </a:lnTo>
                <a:lnTo>
                  <a:pt x="3642" y="1070"/>
                </a:lnTo>
                <a:lnTo>
                  <a:pt x="3625" y="1082"/>
                </a:lnTo>
                <a:lnTo>
                  <a:pt x="3607" y="1096"/>
                </a:lnTo>
                <a:lnTo>
                  <a:pt x="3590" y="1112"/>
                </a:lnTo>
                <a:lnTo>
                  <a:pt x="3575" y="1128"/>
                </a:lnTo>
                <a:lnTo>
                  <a:pt x="3560" y="1145"/>
                </a:lnTo>
                <a:lnTo>
                  <a:pt x="3544" y="1164"/>
                </a:lnTo>
                <a:lnTo>
                  <a:pt x="3531" y="1185"/>
                </a:lnTo>
                <a:lnTo>
                  <a:pt x="3518" y="1206"/>
                </a:lnTo>
                <a:lnTo>
                  <a:pt x="3506" y="1228"/>
                </a:lnTo>
                <a:lnTo>
                  <a:pt x="3495" y="1252"/>
                </a:lnTo>
                <a:lnTo>
                  <a:pt x="3484" y="1277"/>
                </a:lnTo>
                <a:lnTo>
                  <a:pt x="3474" y="1302"/>
                </a:lnTo>
                <a:lnTo>
                  <a:pt x="3465" y="1330"/>
                </a:lnTo>
                <a:lnTo>
                  <a:pt x="3457" y="1358"/>
                </a:lnTo>
                <a:lnTo>
                  <a:pt x="3451" y="1388"/>
                </a:lnTo>
                <a:lnTo>
                  <a:pt x="3445" y="1417"/>
                </a:lnTo>
                <a:lnTo>
                  <a:pt x="3440" y="1448"/>
                </a:lnTo>
                <a:lnTo>
                  <a:pt x="3436" y="1481"/>
                </a:lnTo>
                <a:lnTo>
                  <a:pt x="3434" y="1514"/>
                </a:lnTo>
                <a:lnTo>
                  <a:pt x="3432" y="1549"/>
                </a:lnTo>
                <a:lnTo>
                  <a:pt x="3432" y="1584"/>
                </a:lnTo>
                <a:lnTo>
                  <a:pt x="3432" y="1621"/>
                </a:lnTo>
                <a:lnTo>
                  <a:pt x="3434" y="1658"/>
                </a:lnTo>
                <a:lnTo>
                  <a:pt x="3437" y="1696"/>
                </a:lnTo>
                <a:lnTo>
                  <a:pt x="3442" y="1735"/>
                </a:lnTo>
                <a:lnTo>
                  <a:pt x="3447" y="1775"/>
                </a:lnTo>
                <a:lnTo>
                  <a:pt x="3454" y="1817"/>
                </a:lnTo>
                <a:lnTo>
                  <a:pt x="3462" y="1858"/>
                </a:lnTo>
                <a:lnTo>
                  <a:pt x="3464" y="1872"/>
                </a:lnTo>
                <a:lnTo>
                  <a:pt x="3465" y="1886"/>
                </a:lnTo>
                <a:lnTo>
                  <a:pt x="3464" y="1898"/>
                </a:lnTo>
                <a:lnTo>
                  <a:pt x="3462" y="1909"/>
                </a:lnTo>
                <a:lnTo>
                  <a:pt x="3460" y="1919"/>
                </a:lnTo>
                <a:lnTo>
                  <a:pt x="3456" y="1929"/>
                </a:lnTo>
                <a:lnTo>
                  <a:pt x="3448" y="1949"/>
                </a:lnTo>
                <a:lnTo>
                  <a:pt x="3439" y="1965"/>
                </a:lnTo>
                <a:lnTo>
                  <a:pt x="3431" y="1981"/>
                </a:lnTo>
                <a:lnTo>
                  <a:pt x="3428" y="1988"/>
                </a:lnTo>
                <a:lnTo>
                  <a:pt x="3425" y="1996"/>
                </a:lnTo>
                <a:lnTo>
                  <a:pt x="3424" y="2004"/>
                </a:lnTo>
                <a:lnTo>
                  <a:pt x="3424" y="2011"/>
                </a:lnTo>
                <a:lnTo>
                  <a:pt x="3431" y="2101"/>
                </a:lnTo>
                <a:lnTo>
                  <a:pt x="3435" y="2153"/>
                </a:lnTo>
                <a:lnTo>
                  <a:pt x="3439" y="2182"/>
                </a:lnTo>
                <a:lnTo>
                  <a:pt x="3443" y="2209"/>
                </a:lnTo>
                <a:lnTo>
                  <a:pt x="3448" y="2237"/>
                </a:lnTo>
                <a:lnTo>
                  <a:pt x="3454" y="2263"/>
                </a:lnTo>
                <a:lnTo>
                  <a:pt x="3461" y="2288"/>
                </a:lnTo>
                <a:lnTo>
                  <a:pt x="3470" y="2312"/>
                </a:lnTo>
                <a:lnTo>
                  <a:pt x="3475" y="2323"/>
                </a:lnTo>
                <a:lnTo>
                  <a:pt x="3481" y="2333"/>
                </a:lnTo>
                <a:lnTo>
                  <a:pt x="3486" y="2342"/>
                </a:lnTo>
                <a:lnTo>
                  <a:pt x="3492" y="2351"/>
                </a:lnTo>
                <a:lnTo>
                  <a:pt x="3499" y="2359"/>
                </a:lnTo>
                <a:lnTo>
                  <a:pt x="3506" y="2366"/>
                </a:lnTo>
                <a:lnTo>
                  <a:pt x="3513" y="2374"/>
                </a:lnTo>
                <a:lnTo>
                  <a:pt x="3521" y="2379"/>
                </a:lnTo>
                <a:lnTo>
                  <a:pt x="3526" y="2382"/>
                </a:lnTo>
                <a:lnTo>
                  <a:pt x="3535" y="2384"/>
                </a:lnTo>
                <a:lnTo>
                  <a:pt x="3559" y="2391"/>
                </a:lnTo>
                <a:lnTo>
                  <a:pt x="3581" y="2395"/>
                </a:lnTo>
                <a:lnTo>
                  <a:pt x="3588" y="2396"/>
                </a:lnTo>
                <a:lnTo>
                  <a:pt x="3589" y="2396"/>
                </a:lnTo>
                <a:lnTo>
                  <a:pt x="3590" y="2395"/>
                </a:lnTo>
                <a:lnTo>
                  <a:pt x="3615" y="2664"/>
                </a:lnTo>
                <a:lnTo>
                  <a:pt x="3621" y="2674"/>
                </a:lnTo>
                <a:lnTo>
                  <a:pt x="3625" y="2684"/>
                </a:lnTo>
                <a:lnTo>
                  <a:pt x="3631" y="2692"/>
                </a:lnTo>
                <a:lnTo>
                  <a:pt x="3637" y="2700"/>
                </a:lnTo>
                <a:lnTo>
                  <a:pt x="3649" y="2715"/>
                </a:lnTo>
                <a:lnTo>
                  <a:pt x="3662" y="2730"/>
                </a:lnTo>
                <a:lnTo>
                  <a:pt x="3675" y="2745"/>
                </a:lnTo>
                <a:lnTo>
                  <a:pt x="3681" y="2754"/>
                </a:lnTo>
                <a:lnTo>
                  <a:pt x="3687" y="2763"/>
                </a:lnTo>
                <a:lnTo>
                  <a:pt x="3693" y="2773"/>
                </a:lnTo>
                <a:lnTo>
                  <a:pt x="3698" y="2785"/>
                </a:lnTo>
                <a:lnTo>
                  <a:pt x="3702" y="2799"/>
                </a:lnTo>
                <a:lnTo>
                  <a:pt x="3705" y="2814"/>
                </a:lnTo>
                <a:lnTo>
                  <a:pt x="3638" y="2830"/>
                </a:lnTo>
                <a:lnTo>
                  <a:pt x="3619" y="2869"/>
                </a:lnTo>
                <a:lnTo>
                  <a:pt x="3597" y="2915"/>
                </a:lnTo>
                <a:lnTo>
                  <a:pt x="3585" y="2940"/>
                </a:lnTo>
                <a:lnTo>
                  <a:pt x="3572" y="2963"/>
                </a:lnTo>
                <a:lnTo>
                  <a:pt x="3559" y="2986"/>
                </a:lnTo>
                <a:lnTo>
                  <a:pt x="3544" y="3008"/>
                </a:lnTo>
                <a:lnTo>
                  <a:pt x="3793" y="3114"/>
                </a:lnTo>
                <a:lnTo>
                  <a:pt x="3936" y="3176"/>
                </a:lnTo>
                <a:lnTo>
                  <a:pt x="4076" y="3235"/>
                </a:lnTo>
                <a:lnTo>
                  <a:pt x="4109" y="3248"/>
                </a:lnTo>
                <a:lnTo>
                  <a:pt x="4143" y="3261"/>
                </a:lnTo>
                <a:lnTo>
                  <a:pt x="4214" y="3285"/>
                </a:lnTo>
                <a:lnTo>
                  <a:pt x="4282" y="3310"/>
                </a:lnTo>
                <a:lnTo>
                  <a:pt x="4316" y="3323"/>
                </a:lnTo>
                <a:lnTo>
                  <a:pt x="4351" y="3336"/>
                </a:lnTo>
                <a:lnTo>
                  <a:pt x="4385" y="3351"/>
                </a:lnTo>
                <a:lnTo>
                  <a:pt x="4419" y="3368"/>
                </a:lnTo>
                <a:lnTo>
                  <a:pt x="4451" y="3385"/>
                </a:lnTo>
                <a:lnTo>
                  <a:pt x="4483" y="3404"/>
                </a:lnTo>
                <a:lnTo>
                  <a:pt x="4514" y="3424"/>
                </a:lnTo>
                <a:lnTo>
                  <a:pt x="4528" y="3436"/>
                </a:lnTo>
                <a:lnTo>
                  <a:pt x="4543" y="3448"/>
                </a:lnTo>
                <a:lnTo>
                  <a:pt x="4557" y="3460"/>
                </a:lnTo>
                <a:lnTo>
                  <a:pt x="4570" y="3473"/>
                </a:lnTo>
                <a:lnTo>
                  <a:pt x="4583" y="3486"/>
                </a:lnTo>
                <a:lnTo>
                  <a:pt x="4596" y="3501"/>
                </a:lnTo>
                <a:lnTo>
                  <a:pt x="4609" y="3516"/>
                </a:lnTo>
                <a:lnTo>
                  <a:pt x="4620" y="3531"/>
                </a:lnTo>
                <a:lnTo>
                  <a:pt x="4631" y="3547"/>
                </a:lnTo>
                <a:lnTo>
                  <a:pt x="4641" y="3564"/>
                </a:lnTo>
                <a:lnTo>
                  <a:pt x="4650" y="3583"/>
                </a:lnTo>
                <a:lnTo>
                  <a:pt x="4659" y="3601"/>
                </a:lnTo>
                <a:lnTo>
                  <a:pt x="4667" y="3620"/>
                </a:lnTo>
                <a:lnTo>
                  <a:pt x="4676" y="3640"/>
                </a:lnTo>
                <a:lnTo>
                  <a:pt x="4681" y="3658"/>
                </a:lnTo>
                <a:lnTo>
                  <a:pt x="4681" y="3677"/>
                </a:lnTo>
                <a:lnTo>
                  <a:pt x="4683" y="3786"/>
                </a:lnTo>
                <a:lnTo>
                  <a:pt x="4686" y="3924"/>
                </a:lnTo>
                <a:lnTo>
                  <a:pt x="4689" y="4056"/>
                </a:lnTo>
                <a:lnTo>
                  <a:pt x="5719" y="4056"/>
                </a:lnTo>
                <a:lnTo>
                  <a:pt x="5719" y="4000"/>
                </a:lnTo>
                <a:lnTo>
                  <a:pt x="5719" y="3935"/>
                </a:lnTo>
                <a:lnTo>
                  <a:pt x="5716" y="3796"/>
                </a:lnTo>
                <a:lnTo>
                  <a:pt x="5713" y="3662"/>
                </a:lnTo>
                <a:lnTo>
                  <a:pt x="5712" y="3558"/>
                </a:lnTo>
                <a:lnTo>
                  <a:pt x="5706" y="3544"/>
                </a:lnTo>
                <a:lnTo>
                  <a:pt x="5700" y="3531"/>
                </a:lnTo>
                <a:lnTo>
                  <a:pt x="5694" y="3518"/>
                </a:lnTo>
                <a:lnTo>
                  <a:pt x="5686" y="3506"/>
                </a:lnTo>
                <a:lnTo>
                  <a:pt x="5678" y="3494"/>
                </a:lnTo>
                <a:lnTo>
                  <a:pt x="5670" y="3483"/>
                </a:lnTo>
                <a:lnTo>
                  <a:pt x="5661" y="3473"/>
                </a:lnTo>
                <a:lnTo>
                  <a:pt x="5650" y="3463"/>
                </a:lnTo>
                <a:lnTo>
                  <a:pt x="5640" y="3454"/>
                </a:lnTo>
                <a:lnTo>
                  <a:pt x="5629" y="3445"/>
                </a:lnTo>
                <a:lnTo>
                  <a:pt x="5618" y="3437"/>
                </a:lnTo>
                <a:lnTo>
                  <a:pt x="5607" y="3430"/>
                </a:lnTo>
                <a:lnTo>
                  <a:pt x="5583" y="3414"/>
                </a:lnTo>
                <a:lnTo>
                  <a:pt x="5556" y="3402"/>
                </a:lnTo>
                <a:lnTo>
                  <a:pt x="5530" y="3390"/>
                </a:lnTo>
                <a:lnTo>
                  <a:pt x="5501" y="3379"/>
                </a:lnTo>
                <a:lnTo>
                  <a:pt x="5445" y="3358"/>
                </a:lnTo>
                <a:lnTo>
                  <a:pt x="5386" y="3337"/>
                </a:lnTo>
                <a:lnTo>
                  <a:pt x="5357" y="3327"/>
                </a:lnTo>
                <a:lnTo>
                  <a:pt x="5329" y="3316"/>
                </a:lnTo>
                <a:close/>
                <a:moveTo>
                  <a:pt x="6518" y="3416"/>
                </a:moveTo>
                <a:lnTo>
                  <a:pt x="6518" y="3416"/>
                </a:lnTo>
                <a:lnTo>
                  <a:pt x="6515" y="3406"/>
                </a:lnTo>
                <a:lnTo>
                  <a:pt x="6510" y="3397"/>
                </a:lnTo>
                <a:lnTo>
                  <a:pt x="6506" y="3388"/>
                </a:lnTo>
                <a:lnTo>
                  <a:pt x="6501" y="3380"/>
                </a:lnTo>
                <a:lnTo>
                  <a:pt x="6488" y="3364"/>
                </a:lnTo>
                <a:lnTo>
                  <a:pt x="6475" y="3350"/>
                </a:lnTo>
                <a:lnTo>
                  <a:pt x="6460" y="3337"/>
                </a:lnTo>
                <a:lnTo>
                  <a:pt x="6445" y="3326"/>
                </a:lnTo>
                <a:lnTo>
                  <a:pt x="6428" y="3316"/>
                </a:lnTo>
                <a:lnTo>
                  <a:pt x="6409" y="3307"/>
                </a:lnTo>
                <a:lnTo>
                  <a:pt x="6391" y="3299"/>
                </a:lnTo>
                <a:lnTo>
                  <a:pt x="6372" y="3292"/>
                </a:lnTo>
                <a:lnTo>
                  <a:pt x="6331" y="3276"/>
                </a:lnTo>
                <a:lnTo>
                  <a:pt x="6291" y="3262"/>
                </a:lnTo>
                <a:lnTo>
                  <a:pt x="6270" y="3255"/>
                </a:lnTo>
                <a:lnTo>
                  <a:pt x="6251" y="3247"/>
                </a:lnTo>
                <a:lnTo>
                  <a:pt x="6073" y="3171"/>
                </a:lnTo>
                <a:lnTo>
                  <a:pt x="5982" y="3132"/>
                </a:lnTo>
                <a:lnTo>
                  <a:pt x="5894" y="3096"/>
                </a:lnTo>
                <a:lnTo>
                  <a:pt x="5796" y="3068"/>
                </a:lnTo>
                <a:lnTo>
                  <a:pt x="5788" y="3063"/>
                </a:lnTo>
                <a:lnTo>
                  <a:pt x="5781" y="3056"/>
                </a:lnTo>
                <a:lnTo>
                  <a:pt x="5774" y="3048"/>
                </a:lnTo>
                <a:lnTo>
                  <a:pt x="5767" y="3039"/>
                </a:lnTo>
                <a:lnTo>
                  <a:pt x="5753" y="3018"/>
                </a:lnTo>
                <a:lnTo>
                  <a:pt x="5740" y="2995"/>
                </a:lnTo>
                <a:lnTo>
                  <a:pt x="5728" y="2971"/>
                </a:lnTo>
                <a:lnTo>
                  <a:pt x="5716" y="2948"/>
                </a:lnTo>
                <a:lnTo>
                  <a:pt x="5697" y="2908"/>
                </a:lnTo>
                <a:lnTo>
                  <a:pt x="5635" y="2899"/>
                </a:lnTo>
                <a:lnTo>
                  <a:pt x="5636" y="2887"/>
                </a:lnTo>
                <a:lnTo>
                  <a:pt x="5638" y="2877"/>
                </a:lnTo>
                <a:lnTo>
                  <a:pt x="5640" y="2867"/>
                </a:lnTo>
                <a:lnTo>
                  <a:pt x="5643" y="2858"/>
                </a:lnTo>
                <a:lnTo>
                  <a:pt x="5647" y="2850"/>
                </a:lnTo>
                <a:lnTo>
                  <a:pt x="5652" y="2843"/>
                </a:lnTo>
                <a:lnTo>
                  <a:pt x="5662" y="2831"/>
                </a:lnTo>
                <a:lnTo>
                  <a:pt x="5671" y="2819"/>
                </a:lnTo>
                <a:lnTo>
                  <a:pt x="5681" y="2807"/>
                </a:lnTo>
                <a:lnTo>
                  <a:pt x="5686" y="2800"/>
                </a:lnTo>
                <a:lnTo>
                  <a:pt x="5690" y="2792"/>
                </a:lnTo>
                <a:lnTo>
                  <a:pt x="5694" y="2783"/>
                </a:lnTo>
                <a:lnTo>
                  <a:pt x="5697" y="2774"/>
                </a:lnTo>
                <a:lnTo>
                  <a:pt x="5700" y="2765"/>
                </a:lnTo>
                <a:lnTo>
                  <a:pt x="5702" y="2756"/>
                </a:lnTo>
                <a:lnTo>
                  <a:pt x="5704" y="2738"/>
                </a:lnTo>
                <a:lnTo>
                  <a:pt x="5706" y="2698"/>
                </a:lnTo>
                <a:lnTo>
                  <a:pt x="5708" y="2679"/>
                </a:lnTo>
                <a:lnTo>
                  <a:pt x="5710" y="2660"/>
                </a:lnTo>
                <a:lnTo>
                  <a:pt x="5712" y="2650"/>
                </a:lnTo>
                <a:lnTo>
                  <a:pt x="5715" y="2642"/>
                </a:lnTo>
                <a:lnTo>
                  <a:pt x="5718" y="2633"/>
                </a:lnTo>
                <a:lnTo>
                  <a:pt x="5723" y="2625"/>
                </a:lnTo>
                <a:lnTo>
                  <a:pt x="5726" y="2620"/>
                </a:lnTo>
                <a:lnTo>
                  <a:pt x="5730" y="2615"/>
                </a:lnTo>
                <a:lnTo>
                  <a:pt x="5738" y="2608"/>
                </a:lnTo>
                <a:lnTo>
                  <a:pt x="5747" y="2601"/>
                </a:lnTo>
                <a:lnTo>
                  <a:pt x="5757" y="2596"/>
                </a:lnTo>
                <a:lnTo>
                  <a:pt x="5767" y="2591"/>
                </a:lnTo>
                <a:lnTo>
                  <a:pt x="5777" y="2585"/>
                </a:lnTo>
                <a:lnTo>
                  <a:pt x="5785" y="2578"/>
                </a:lnTo>
                <a:lnTo>
                  <a:pt x="5789" y="2574"/>
                </a:lnTo>
                <a:lnTo>
                  <a:pt x="5794" y="2569"/>
                </a:lnTo>
                <a:lnTo>
                  <a:pt x="5800" y="2560"/>
                </a:lnTo>
                <a:lnTo>
                  <a:pt x="5805" y="2549"/>
                </a:lnTo>
                <a:lnTo>
                  <a:pt x="5810" y="2538"/>
                </a:lnTo>
                <a:lnTo>
                  <a:pt x="5814" y="2526"/>
                </a:lnTo>
                <a:lnTo>
                  <a:pt x="5821" y="2500"/>
                </a:lnTo>
                <a:lnTo>
                  <a:pt x="5826" y="2478"/>
                </a:lnTo>
                <a:lnTo>
                  <a:pt x="5830" y="2458"/>
                </a:lnTo>
                <a:lnTo>
                  <a:pt x="5832" y="2435"/>
                </a:lnTo>
                <a:lnTo>
                  <a:pt x="5835" y="2413"/>
                </a:lnTo>
                <a:lnTo>
                  <a:pt x="5835" y="2391"/>
                </a:lnTo>
                <a:lnTo>
                  <a:pt x="5835" y="2367"/>
                </a:lnTo>
                <a:lnTo>
                  <a:pt x="5832" y="2345"/>
                </a:lnTo>
                <a:lnTo>
                  <a:pt x="5830" y="2334"/>
                </a:lnTo>
                <a:lnTo>
                  <a:pt x="5827" y="2324"/>
                </a:lnTo>
                <a:lnTo>
                  <a:pt x="5823" y="2314"/>
                </a:lnTo>
                <a:lnTo>
                  <a:pt x="5819" y="2304"/>
                </a:lnTo>
                <a:lnTo>
                  <a:pt x="5810" y="2285"/>
                </a:lnTo>
                <a:lnTo>
                  <a:pt x="5802" y="2272"/>
                </a:lnTo>
                <a:lnTo>
                  <a:pt x="5799" y="2265"/>
                </a:lnTo>
                <a:lnTo>
                  <a:pt x="5797" y="2257"/>
                </a:lnTo>
                <a:lnTo>
                  <a:pt x="5794" y="2248"/>
                </a:lnTo>
                <a:lnTo>
                  <a:pt x="5793" y="2236"/>
                </a:lnTo>
                <a:lnTo>
                  <a:pt x="5792" y="2215"/>
                </a:lnTo>
                <a:lnTo>
                  <a:pt x="5793" y="2188"/>
                </a:lnTo>
                <a:lnTo>
                  <a:pt x="5795" y="2156"/>
                </a:lnTo>
                <a:lnTo>
                  <a:pt x="5797" y="2123"/>
                </a:lnTo>
                <a:lnTo>
                  <a:pt x="5803" y="2060"/>
                </a:lnTo>
                <a:lnTo>
                  <a:pt x="5806" y="2020"/>
                </a:lnTo>
                <a:lnTo>
                  <a:pt x="5807" y="1961"/>
                </a:lnTo>
                <a:lnTo>
                  <a:pt x="5806" y="1932"/>
                </a:lnTo>
                <a:lnTo>
                  <a:pt x="5804" y="1904"/>
                </a:lnTo>
                <a:lnTo>
                  <a:pt x="5802" y="1876"/>
                </a:lnTo>
                <a:lnTo>
                  <a:pt x="5798" y="1848"/>
                </a:lnTo>
                <a:lnTo>
                  <a:pt x="5793" y="1820"/>
                </a:lnTo>
                <a:lnTo>
                  <a:pt x="5786" y="1790"/>
                </a:lnTo>
                <a:lnTo>
                  <a:pt x="5782" y="1779"/>
                </a:lnTo>
                <a:lnTo>
                  <a:pt x="5777" y="1767"/>
                </a:lnTo>
                <a:lnTo>
                  <a:pt x="5770" y="1753"/>
                </a:lnTo>
                <a:lnTo>
                  <a:pt x="5761" y="1738"/>
                </a:lnTo>
                <a:lnTo>
                  <a:pt x="5751" y="1722"/>
                </a:lnTo>
                <a:lnTo>
                  <a:pt x="5746" y="1716"/>
                </a:lnTo>
                <a:lnTo>
                  <a:pt x="5740" y="1709"/>
                </a:lnTo>
                <a:lnTo>
                  <a:pt x="5733" y="1704"/>
                </a:lnTo>
                <a:lnTo>
                  <a:pt x="5727" y="1700"/>
                </a:lnTo>
                <a:lnTo>
                  <a:pt x="5654" y="1687"/>
                </a:lnTo>
                <a:lnTo>
                  <a:pt x="5609" y="1645"/>
                </a:lnTo>
                <a:lnTo>
                  <a:pt x="5592" y="1635"/>
                </a:lnTo>
                <a:lnTo>
                  <a:pt x="5574" y="1626"/>
                </a:lnTo>
                <a:lnTo>
                  <a:pt x="5557" y="1619"/>
                </a:lnTo>
                <a:lnTo>
                  <a:pt x="5540" y="1612"/>
                </a:lnTo>
                <a:lnTo>
                  <a:pt x="5523" y="1606"/>
                </a:lnTo>
                <a:lnTo>
                  <a:pt x="5505" y="1601"/>
                </a:lnTo>
                <a:lnTo>
                  <a:pt x="5488" y="1597"/>
                </a:lnTo>
                <a:lnTo>
                  <a:pt x="5471" y="1593"/>
                </a:lnTo>
                <a:lnTo>
                  <a:pt x="5454" y="1590"/>
                </a:lnTo>
                <a:lnTo>
                  <a:pt x="5437" y="1589"/>
                </a:lnTo>
                <a:lnTo>
                  <a:pt x="5420" y="1588"/>
                </a:lnTo>
                <a:lnTo>
                  <a:pt x="5404" y="1587"/>
                </a:lnTo>
                <a:lnTo>
                  <a:pt x="5371" y="1588"/>
                </a:lnTo>
                <a:lnTo>
                  <a:pt x="5339" y="1591"/>
                </a:lnTo>
                <a:lnTo>
                  <a:pt x="5308" y="1597"/>
                </a:lnTo>
                <a:lnTo>
                  <a:pt x="5277" y="1603"/>
                </a:lnTo>
                <a:lnTo>
                  <a:pt x="5249" y="1611"/>
                </a:lnTo>
                <a:lnTo>
                  <a:pt x="5221" y="1619"/>
                </a:lnTo>
                <a:lnTo>
                  <a:pt x="5195" y="1628"/>
                </a:lnTo>
                <a:lnTo>
                  <a:pt x="5171" y="1637"/>
                </a:lnTo>
                <a:lnTo>
                  <a:pt x="5127" y="1654"/>
                </a:lnTo>
                <a:lnTo>
                  <a:pt x="5114" y="1659"/>
                </a:lnTo>
                <a:lnTo>
                  <a:pt x="5100" y="1665"/>
                </a:lnTo>
                <a:lnTo>
                  <a:pt x="5086" y="1672"/>
                </a:lnTo>
                <a:lnTo>
                  <a:pt x="5073" y="1680"/>
                </a:lnTo>
                <a:lnTo>
                  <a:pt x="5061" y="1689"/>
                </a:lnTo>
                <a:lnTo>
                  <a:pt x="5049" y="1698"/>
                </a:lnTo>
                <a:lnTo>
                  <a:pt x="5038" y="1709"/>
                </a:lnTo>
                <a:lnTo>
                  <a:pt x="5027" y="1720"/>
                </a:lnTo>
                <a:lnTo>
                  <a:pt x="5015" y="1732"/>
                </a:lnTo>
                <a:lnTo>
                  <a:pt x="5005" y="1746"/>
                </a:lnTo>
                <a:lnTo>
                  <a:pt x="4996" y="1760"/>
                </a:lnTo>
                <a:lnTo>
                  <a:pt x="4987" y="1775"/>
                </a:lnTo>
                <a:lnTo>
                  <a:pt x="4979" y="1790"/>
                </a:lnTo>
                <a:lnTo>
                  <a:pt x="4971" y="1806"/>
                </a:lnTo>
                <a:lnTo>
                  <a:pt x="4963" y="1825"/>
                </a:lnTo>
                <a:lnTo>
                  <a:pt x="4957" y="1842"/>
                </a:lnTo>
                <a:lnTo>
                  <a:pt x="4951" y="1861"/>
                </a:lnTo>
                <a:lnTo>
                  <a:pt x="4944" y="1881"/>
                </a:lnTo>
                <a:lnTo>
                  <a:pt x="4940" y="1901"/>
                </a:lnTo>
                <a:lnTo>
                  <a:pt x="4936" y="1922"/>
                </a:lnTo>
                <a:lnTo>
                  <a:pt x="4932" y="1944"/>
                </a:lnTo>
                <a:lnTo>
                  <a:pt x="4930" y="1967"/>
                </a:lnTo>
                <a:lnTo>
                  <a:pt x="4928" y="1990"/>
                </a:lnTo>
                <a:lnTo>
                  <a:pt x="4927" y="2014"/>
                </a:lnTo>
                <a:lnTo>
                  <a:pt x="4927" y="2039"/>
                </a:lnTo>
                <a:lnTo>
                  <a:pt x="4927" y="2064"/>
                </a:lnTo>
                <a:lnTo>
                  <a:pt x="4928" y="2091"/>
                </a:lnTo>
                <a:lnTo>
                  <a:pt x="4930" y="2117"/>
                </a:lnTo>
                <a:lnTo>
                  <a:pt x="4933" y="2144"/>
                </a:lnTo>
                <a:lnTo>
                  <a:pt x="4937" y="2173"/>
                </a:lnTo>
                <a:lnTo>
                  <a:pt x="4942" y="2201"/>
                </a:lnTo>
                <a:lnTo>
                  <a:pt x="4948" y="2231"/>
                </a:lnTo>
                <a:lnTo>
                  <a:pt x="4949" y="2240"/>
                </a:lnTo>
                <a:lnTo>
                  <a:pt x="4951" y="2249"/>
                </a:lnTo>
                <a:lnTo>
                  <a:pt x="4949" y="2258"/>
                </a:lnTo>
                <a:lnTo>
                  <a:pt x="4948" y="2265"/>
                </a:lnTo>
                <a:lnTo>
                  <a:pt x="4946" y="2273"/>
                </a:lnTo>
                <a:lnTo>
                  <a:pt x="4944" y="2280"/>
                </a:lnTo>
                <a:lnTo>
                  <a:pt x="4938" y="2292"/>
                </a:lnTo>
                <a:lnTo>
                  <a:pt x="4931" y="2305"/>
                </a:lnTo>
                <a:lnTo>
                  <a:pt x="4926" y="2316"/>
                </a:lnTo>
                <a:lnTo>
                  <a:pt x="4922" y="2327"/>
                </a:lnTo>
                <a:lnTo>
                  <a:pt x="4921" y="2332"/>
                </a:lnTo>
                <a:lnTo>
                  <a:pt x="4921" y="2337"/>
                </a:lnTo>
                <a:lnTo>
                  <a:pt x="4926" y="2399"/>
                </a:lnTo>
                <a:lnTo>
                  <a:pt x="4929" y="2436"/>
                </a:lnTo>
                <a:lnTo>
                  <a:pt x="4934" y="2475"/>
                </a:lnTo>
                <a:lnTo>
                  <a:pt x="4938" y="2494"/>
                </a:lnTo>
                <a:lnTo>
                  <a:pt x="4942" y="2513"/>
                </a:lnTo>
                <a:lnTo>
                  <a:pt x="4947" y="2530"/>
                </a:lnTo>
                <a:lnTo>
                  <a:pt x="4954" y="2546"/>
                </a:lnTo>
                <a:lnTo>
                  <a:pt x="4961" y="2561"/>
                </a:lnTo>
                <a:lnTo>
                  <a:pt x="4969" y="2574"/>
                </a:lnTo>
                <a:lnTo>
                  <a:pt x="4974" y="2579"/>
                </a:lnTo>
                <a:lnTo>
                  <a:pt x="4978" y="2585"/>
                </a:lnTo>
                <a:lnTo>
                  <a:pt x="4984" y="2590"/>
                </a:lnTo>
                <a:lnTo>
                  <a:pt x="4989" y="2594"/>
                </a:lnTo>
                <a:lnTo>
                  <a:pt x="4999" y="2597"/>
                </a:lnTo>
                <a:lnTo>
                  <a:pt x="5015" y="2602"/>
                </a:lnTo>
                <a:lnTo>
                  <a:pt x="5031" y="2605"/>
                </a:lnTo>
                <a:lnTo>
                  <a:pt x="5036" y="2606"/>
                </a:lnTo>
                <a:lnTo>
                  <a:pt x="5038" y="2605"/>
                </a:lnTo>
                <a:lnTo>
                  <a:pt x="5055" y="2792"/>
                </a:lnTo>
                <a:lnTo>
                  <a:pt x="5058" y="2800"/>
                </a:lnTo>
                <a:lnTo>
                  <a:pt x="5062" y="2806"/>
                </a:lnTo>
                <a:lnTo>
                  <a:pt x="5070" y="2818"/>
                </a:lnTo>
                <a:lnTo>
                  <a:pt x="5078" y="2828"/>
                </a:lnTo>
                <a:lnTo>
                  <a:pt x="5087" y="2838"/>
                </a:lnTo>
                <a:lnTo>
                  <a:pt x="5097" y="2849"/>
                </a:lnTo>
                <a:lnTo>
                  <a:pt x="5105" y="2861"/>
                </a:lnTo>
                <a:lnTo>
                  <a:pt x="5109" y="2869"/>
                </a:lnTo>
                <a:lnTo>
                  <a:pt x="5112" y="2877"/>
                </a:lnTo>
                <a:lnTo>
                  <a:pt x="5115" y="2887"/>
                </a:lnTo>
                <a:lnTo>
                  <a:pt x="5117" y="2897"/>
                </a:lnTo>
                <a:lnTo>
                  <a:pt x="5071" y="2908"/>
                </a:lnTo>
                <a:lnTo>
                  <a:pt x="5055" y="2942"/>
                </a:lnTo>
                <a:lnTo>
                  <a:pt x="5036" y="2980"/>
                </a:lnTo>
                <a:lnTo>
                  <a:pt x="5026" y="3000"/>
                </a:lnTo>
                <a:lnTo>
                  <a:pt x="5014" y="3020"/>
                </a:lnTo>
                <a:lnTo>
                  <a:pt x="5002" y="3037"/>
                </a:lnTo>
                <a:lnTo>
                  <a:pt x="4990" y="3052"/>
                </a:lnTo>
                <a:lnTo>
                  <a:pt x="5169" y="3128"/>
                </a:lnTo>
                <a:lnTo>
                  <a:pt x="5371" y="3214"/>
                </a:lnTo>
                <a:lnTo>
                  <a:pt x="5394" y="3224"/>
                </a:lnTo>
                <a:lnTo>
                  <a:pt x="5417" y="3233"/>
                </a:lnTo>
                <a:lnTo>
                  <a:pt x="5467" y="3250"/>
                </a:lnTo>
                <a:lnTo>
                  <a:pt x="5517" y="3267"/>
                </a:lnTo>
                <a:lnTo>
                  <a:pt x="5542" y="3277"/>
                </a:lnTo>
                <a:lnTo>
                  <a:pt x="5567" y="3287"/>
                </a:lnTo>
                <a:lnTo>
                  <a:pt x="5593" y="3299"/>
                </a:lnTo>
                <a:lnTo>
                  <a:pt x="5618" y="3311"/>
                </a:lnTo>
                <a:lnTo>
                  <a:pt x="5642" y="3324"/>
                </a:lnTo>
                <a:lnTo>
                  <a:pt x="5667" y="3338"/>
                </a:lnTo>
                <a:lnTo>
                  <a:pt x="5690" y="3354"/>
                </a:lnTo>
                <a:lnTo>
                  <a:pt x="5712" y="3373"/>
                </a:lnTo>
                <a:lnTo>
                  <a:pt x="5734" y="3392"/>
                </a:lnTo>
                <a:lnTo>
                  <a:pt x="5744" y="3402"/>
                </a:lnTo>
                <a:lnTo>
                  <a:pt x="5754" y="3413"/>
                </a:lnTo>
                <a:lnTo>
                  <a:pt x="5763" y="3425"/>
                </a:lnTo>
                <a:lnTo>
                  <a:pt x="5772" y="3438"/>
                </a:lnTo>
                <a:lnTo>
                  <a:pt x="5780" y="3450"/>
                </a:lnTo>
                <a:lnTo>
                  <a:pt x="5788" y="3463"/>
                </a:lnTo>
                <a:lnTo>
                  <a:pt x="5796" y="3477"/>
                </a:lnTo>
                <a:lnTo>
                  <a:pt x="5803" y="3491"/>
                </a:lnTo>
                <a:lnTo>
                  <a:pt x="5810" y="3507"/>
                </a:lnTo>
                <a:lnTo>
                  <a:pt x="5815" y="3523"/>
                </a:lnTo>
                <a:lnTo>
                  <a:pt x="5821" y="3540"/>
                </a:lnTo>
                <a:lnTo>
                  <a:pt x="5821" y="3558"/>
                </a:lnTo>
                <a:lnTo>
                  <a:pt x="5822" y="3635"/>
                </a:lnTo>
                <a:lnTo>
                  <a:pt x="5824" y="3733"/>
                </a:lnTo>
                <a:lnTo>
                  <a:pt x="5825" y="3764"/>
                </a:lnTo>
                <a:lnTo>
                  <a:pt x="6523" y="3764"/>
                </a:lnTo>
                <a:lnTo>
                  <a:pt x="6524" y="3725"/>
                </a:lnTo>
                <a:lnTo>
                  <a:pt x="6524" y="3679"/>
                </a:lnTo>
                <a:lnTo>
                  <a:pt x="6522" y="3582"/>
                </a:lnTo>
                <a:lnTo>
                  <a:pt x="6519" y="3488"/>
                </a:lnTo>
                <a:lnTo>
                  <a:pt x="6518" y="3416"/>
                </a:lnTo>
                <a:close/>
              </a:path>
            </a:pathLst>
          </a:custGeom>
          <a:solidFill>
            <a:srgbClr val="00B0F0"/>
          </a:solidFill>
          <a:ln>
            <a:noFill/>
          </a:ln>
        </xdr:spPr>
        <xdr:txBody>
          <a:bodyPr wrap="square" anchor="ctr">
            <a:scene3d>
              <a:camera prst="orthographicFront"/>
              <a:lightRig rig="threePt" dir="t"/>
            </a:scene3d>
            <a:sp3d>
              <a:contourClr>
                <a:srgbClr val="FFFFFF"/>
              </a:contourClr>
            </a:sp3d>
          </a:bodyPr>
          <a:lstStyle>
            <a:defPPr>
              <a:defRPr lang="zh-CN"/>
            </a:defPPr>
            <a:lvl1pPr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5pPr>
            <a:lvl6pPr marL="22860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6pPr>
            <a:lvl7pPr marL="27432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7pPr>
            <a:lvl8pPr marL="32004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8pPr>
            <a:lvl9pPr marL="36576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9pPr>
          </a:lstStyle>
          <a:p>
            <a:pPr algn="ctr">
              <a:defRPr/>
            </a:pPr>
            <a:endParaRPr lang="zh-CN" altLang="en-US">
              <a:solidFill>
                <a:srgbClr val="FFFFFF"/>
              </a:solidFill>
            </a:endParaRPr>
          </a:p>
        </xdr:txBody>
      </xdr:sp>
    </xdr:grpSp>
    <xdr:clientData/>
  </xdr:twoCellAnchor>
  <xdr:twoCellAnchor>
    <xdr:from>
      <xdr:col>9</xdr:col>
      <xdr:colOff>421640</xdr:colOff>
      <xdr:row>25</xdr:row>
      <xdr:rowOff>294409</xdr:rowOff>
    </xdr:from>
    <xdr:to>
      <xdr:col>26</xdr:col>
      <xdr:colOff>212634</xdr:colOff>
      <xdr:row>39</xdr:row>
      <xdr:rowOff>76201</xdr:rowOff>
    </xdr:to>
    <xdr:graphicFrame>
      <xdr:nvGraphicFramePr>
        <xdr:cNvPr id="29" name="图表 28"/>
        <xdr:cNvGraphicFramePr/>
      </xdr:nvGraphicFramePr>
      <xdr:xfrm>
        <a:off x="11822430" y="11549380"/>
        <a:ext cx="19276060" cy="558101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243036</xdr:colOff>
      <xdr:row>41</xdr:row>
      <xdr:rowOff>143361</xdr:rowOff>
    </xdr:from>
    <xdr:to>
      <xdr:col>21</xdr:col>
      <xdr:colOff>879636</xdr:colOff>
      <xdr:row>42</xdr:row>
      <xdr:rowOff>46161</xdr:rowOff>
    </xdr:to>
    <xdr:grpSp>
      <xdr:nvGrpSpPr>
        <xdr:cNvPr id="30" name="组合 29"/>
        <xdr:cNvGrpSpPr/>
      </xdr:nvGrpSpPr>
      <xdr:grpSpPr>
        <a:xfrm>
          <a:off x="11643360" y="18097500"/>
          <a:ext cx="13214350" cy="353060"/>
          <a:chOff x="1413510" y="1745231"/>
          <a:chExt cx="4339590" cy="153352"/>
        </a:xfrm>
      </xdr:grpSpPr>
      <xdr:sp>
        <xdr:nvSpPr>
          <xdr:cNvPr id="31" name="右中括号 30"/>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32" name="梯形 31"/>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33" name="梯形 32"/>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58</xdr:row>
      <xdr:rowOff>400050</xdr:rowOff>
    </xdr:from>
    <xdr:to>
      <xdr:col>21</xdr:col>
      <xdr:colOff>879636</xdr:colOff>
      <xdr:row>59</xdr:row>
      <xdr:rowOff>302850</xdr:rowOff>
    </xdr:to>
    <xdr:grpSp>
      <xdr:nvGrpSpPr>
        <xdr:cNvPr id="35" name="组合 34"/>
        <xdr:cNvGrpSpPr/>
      </xdr:nvGrpSpPr>
      <xdr:grpSpPr>
        <a:xfrm flipV="1">
          <a:off x="11643360" y="25504140"/>
          <a:ext cx="13214350" cy="352425"/>
          <a:chOff x="1413510" y="1745231"/>
          <a:chExt cx="4339590" cy="153352"/>
        </a:xfrm>
      </xdr:grpSpPr>
      <xdr:sp>
        <xdr:nvSpPr>
          <xdr:cNvPr id="36" name="右中括号 3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37" name="梯形 3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38" name="梯形 3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72390</xdr:colOff>
      <xdr:row>4</xdr:row>
      <xdr:rowOff>69215</xdr:rowOff>
    </xdr:from>
    <xdr:to>
      <xdr:col>26</xdr:col>
      <xdr:colOff>439942</xdr:colOff>
      <xdr:row>4</xdr:row>
      <xdr:rowOff>185756</xdr:rowOff>
    </xdr:to>
    <xdr:sp>
      <xdr:nvSpPr>
        <xdr:cNvPr id="48" name="梯形 47"/>
        <xdr:cNvSpPr/>
      </xdr:nvSpPr>
      <xdr:spPr>
        <a:xfrm flipV="1">
          <a:off x="1172845" y="1870075"/>
          <a:ext cx="30152975" cy="116205"/>
        </a:xfrm>
        <a:prstGeom prst="trapezoid">
          <a:avLst/>
        </a:prstGeom>
        <a:gradFill flip="none" rotWithShape="1">
          <a:gsLst>
            <a:gs pos="100000">
              <a:srgbClr val="00B0F0"/>
            </a:gs>
            <a:gs pos="53000">
              <a:srgbClr val="00B0F0">
                <a:alpha val="0"/>
              </a:srgbClr>
            </a:gs>
          </a:gsLst>
          <a:path path="shap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62753</xdr:colOff>
      <xdr:row>5</xdr:row>
      <xdr:rowOff>215152</xdr:rowOff>
    </xdr:from>
    <xdr:to>
      <xdr:col>5</xdr:col>
      <xdr:colOff>591671</xdr:colOff>
      <xdr:row>5</xdr:row>
      <xdr:rowOff>260871</xdr:rowOff>
    </xdr:to>
    <xdr:sp>
      <xdr:nvSpPr>
        <xdr:cNvPr id="49" name="梯形 48"/>
        <xdr:cNvSpPr/>
      </xdr:nvSpPr>
      <xdr:spPr>
        <a:xfrm flipV="1">
          <a:off x="1162685" y="2465705"/>
          <a:ext cx="6872605"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21</xdr:col>
      <xdr:colOff>304801</xdr:colOff>
      <xdr:row>5</xdr:row>
      <xdr:rowOff>224117</xdr:rowOff>
    </xdr:from>
    <xdr:to>
      <xdr:col>26</xdr:col>
      <xdr:colOff>224119</xdr:colOff>
      <xdr:row>5</xdr:row>
      <xdr:rowOff>269836</xdr:rowOff>
    </xdr:to>
    <xdr:sp>
      <xdr:nvSpPr>
        <xdr:cNvPr id="50" name="梯形 49"/>
        <xdr:cNvSpPr/>
      </xdr:nvSpPr>
      <xdr:spPr>
        <a:xfrm flipH="1" flipV="1">
          <a:off x="24283035" y="2474595"/>
          <a:ext cx="6826885"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676275</xdr:colOff>
      <xdr:row>2</xdr:row>
      <xdr:rowOff>33655</xdr:rowOff>
    </xdr:from>
    <xdr:to>
      <xdr:col>3</xdr:col>
      <xdr:colOff>1500187</xdr:colOff>
      <xdr:row>4</xdr:row>
      <xdr:rowOff>11906</xdr:rowOff>
    </xdr:to>
    <xdr:pic>
      <xdr:nvPicPr>
        <xdr:cNvPr id="53" name="图片 52" descr="20周年"/>
        <xdr:cNvPicPr>
          <a:picLocks noChangeAspect="1"/>
        </xdr:cNvPicPr>
      </xdr:nvPicPr>
      <xdr:blipFill>
        <a:blip r:embed="rId5"/>
        <a:srcRect r="37860" b="-1061"/>
        <a:stretch>
          <a:fillRect/>
        </a:stretch>
      </xdr:blipFill>
      <xdr:spPr>
        <a:xfrm>
          <a:off x="676275" y="934085"/>
          <a:ext cx="3550920" cy="878205"/>
        </a:xfrm>
        <a:prstGeom prst="rect">
          <a:avLst/>
        </a:prstGeom>
      </xdr:spPr>
    </xdr:pic>
    <xdr:clientData/>
  </xdr:twoCellAnchor>
  <xdr:twoCellAnchor>
    <xdr:from>
      <xdr:col>0</xdr:col>
      <xdr:colOff>1028700</xdr:colOff>
      <xdr:row>8</xdr:row>
      <xdr:rowOff>53010</xdr:rowOff>
    </xdr:from>
    <xdr:to>
      <xdr:col>8</xdr:col>
      <xdr:colOff>409470</xdr:colOff>
      <xdr:row>8</xdr:row>
      <xdr:rowOff>413010</xdr:rowOff>
    </xdr:to>
    <xdr:grpSp>
      <xdr:nvGrpSpPr>
        <xdr:cNvPr id="55" name="组合 54"/>
        <xdr:cNvGrpSpPr/>
      </xdr:nvGrpSpPr>
      <xdr:grpSpPr>
        <a:xfrm>
          <a:off x="1028700" y="3654425"/>
          <a:ext cx="10350500" cy="360045"/>
          <a:chOff x="1413510" y="1745231"/>
          <a:chExt cx="4339590" cy="153352"/>
        </a:xfrm>
      </xdr:grpSpPr>
      <xdr:sp>
        <xdr:nvSpPr>
          <xdr:cNvPr id="56" name="右中括号 5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57" name="梯形 5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58" name="梯形 5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21</xdr:row>
      <xdr:rowOff>201220</xdr:rowOff>
    </xdr:from>
    <xdr:to>
      <xdr:col>8</xdr:col>
      <xdr:colOff>409470</xdr:colOff>
      <xdr:row>22</xdr:row>
      <xdr:rowOff>104020</xdr:rowOff>
    </xdr:to>
    <xdr:grpSp>
      <xdr:nvGrpSpPr>
        <xdr:cNvPr id="59" name="组合 58"/>
        <xdr:cNvGrpSpPr/>
      </xdr:nvGrpSpPr>
      <xdr:grpSpPr>
        <a:xfrm flipV="1">
          <a:off x="1028700" y="9655175"/>
          <a:ext cx="10350500" cy="353060"/>
          <a:chOff x="1413510" y="1745231"/>
          <a:chExt cx="4339590" cy="153352"/>
        </a:xfrm>
      </xdr:grpSpPr>
      <xdr:sp>
        <xdr:nvSpPr>
          <xdr:cNvPr id="60" name="右中括号 59"/>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61" name="梯形 60"/>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62" name="梯形 61"/>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22</xdr:row>
      <xdr:rowOff>438150</xdr:rowOff>
    </xdr:from>
    <xdr:to>
      <xdr:col>26</xdr:col>
      <xdr:colOff>306396</xdr:colOff>
      <xdr:row>23</xdr:row>
      <xdr:rowOff>340950</xdr:rowOff>
    </xdr:to>
    <xdr:grpSp>
      <xdr:nvGrpSpPr>
        <xdr:cNvPr id="87" name="组合 86"/>
        <xdr:cNvGrpSpPr/>
      </xdr:nvGrpSpPr>
      <xdr:grpSpPr>
        <a:xfrm>
          <a:off x="11643360" y="10342880"/>
          <a:ext cx="19549110" cy="352425"/>
          <a:chOff x="1413510" y="1745231"/>
          <a:chExt cx="4339590" cy="153352"/>
        </a:xfrm>
      </xdr:grpSpPr>
      <xdr:sp>
        <xdr:nvSpPr>
          <xdr:cNvPr id="88" name="右中括号 87"/>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89" name="梯形 88"/>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90" name="梯形 89"/>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39</xdr:row>
      <xdr:rowOff>400050</xdr:rowOff>
    </xdr:from>
    <xdr:to>
      <xdr:col>26</xdr:col>
      <xdr:colOff>306396</xdr:colOff>
      <xdr:row>40</xdr:row>
      <xdr:rowOff>302850</xdr:rowOff>
    </xdr:to>
    <xdr:grpSp>
      <xdr:nvGrpSpPr>
        <xdr:cNvPr id="91" name="组合 90"/>
        <xdr:cNvGrpSpPr/>
      </xdr:nvGrpSpPr>
      <xdr:grpSpPr>
        <a:xfrm flipV="1">
          <a:off x="11643360" y="17454245"/>
          <a:ext cx="19549110" cy="352425"/>
          <a:chOff x="1413510" y="1745231"/>
          <a:chExt cx="4339590" cy="153352"/>
        </a:xfrm>
      </xdr:grpSpPr>
      <xdr:sp>
        <xdr:nvSpPr>
          <xdr:cNvPr id="92" name="右中括号 9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93" name="梯形 92"/>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94" name="梯形 93"/>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22</xdr:row>
      <xdr:rowOff>438150</xdr:rowOff>
    </xdr:from>
    <xdr:to>
      <xdr:col>8</xdr:col>
      <xdr:colOff>409470</xdr:colOff>
      <xdr:row>23</xdr:row>
      <xdr:rowOff>340950</xdr:rowOff>
    </xdr:to>
    <xdr:grpSp>
      <xdr:nvGrpSpPr>
        <xdr:cNvPr id="95" name="组合 94"/>
        <xdr:cNvGrpSpPr/>
      </xdr:nvGrpSpPr>
      <xdr:grpSpPr>
        <a:xfrm>
          <a:off x="1028700" y="10342880"/>
          <a:ext cx="10350500" cy="352425"/>
          <a:chOff x="1413510" y="1745231"/>
          <a:chExt cx="4339590" cy="153352"/>
        </a:xfrm>
      </xdr:grpSpPr>
      <xdr:sp>
        <xdr:nvSpPr>
          <xdr:cNvPr id="96" name="右中括号 9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97" name="梯形 9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98" name="梯形 9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39</xdr:row>
      <xdr:rowOff>400050</xdr:rowOff>
    </xdr:from>
    <xdr:to>
      <xdr:col>8</xdr:col>
      <xdr:colOff>409470</xdr:colOff>
      <xdr:row>40</xdr:row>
      <xdr:rowOff>302850</xdr:rowOff>
    </xdr:to>
    <xdr:grpSp>
      <xdr:nvGrpSpPr>
        <xdr:cNvPr id="99" name="组合 98"/>
        <xdr:cNvGrpSpPr/>
      </xdr:nvGrpSpPr>
      <xdr:grpSpPr>
        <a:xfrm flipV="1">
          <a:off x="1028700" y="17454245"/>
          <a:ext cx="10350500" cy="352425"/>
          <a:chOff x="1413510" y="1745231"/>
          <a:chExt cx="4339590" cy="153352"/>
        </a:xfrm>
      </xdr:grpSpPr>
      <xdr:sp>
        <xdr:nvSpPr>
          <xdr:cNvPr id="100" name="右中括号 99"/>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01" name="梯形 100"/>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02" name="梯形 101"/>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15</xdr:col>
      <xdr:colOff>720586</xdr:colOff>
      <xdr:row>24</xdr:row>
      <xdr:rowOff>429868</xdr:rowOff>
    </xdr:from>
    <xdr:to>
      <xdr:col>20</xdr:col>
      <xdr:colOff>475421</xdr:colOff>
      <xdr:row>26</xdr:row>
      <xdr:rowOff>277468</xdr:rowOff>
    </xdr:to>
    <xdr:sp>
      <xdr:nvSpPr>
        <xdr:cNvPr id="103" name="文本框 102"/>
        <xdr:cNvSpPr txBox="1"/>
      </xdr:nvSpPr>
      <xdr:spPr>
        <a:xfrm>
          <a:off x="19291935" y="11234420"/>
          <a:ext cx="4060825" cy="748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3200" b="1">
              <a:solidFill>
                <a:schemeClr val="bg1"/>
              </a:solidFill>
              <a:latin typeface="微软雅黑" panose="020B0503020204020204" pitchFamily="34" charset="-122"/>
              <a:ea typeface="微软雅黑" panose="020B0503020204020204" pitchFamily="34" charset="-122"/>
            </a:rPr>
            <a:t>广东各部委报名人数</a:t>
          </a:r>
          <a:endParaRPr lang="zh-CN" altLang="en-US" sz="3200" b="1">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9</xdr:col>
      <xdr:colOff>704850</xdr:colOff>
      <xdr:row>42</xdr:row>
      <xdr:rowOff>419100</xdr:rowOff>
    </xdr:from>
    <xdr:to>
      <xdr:col>21</xdr:col>
      <xdr:colOff>552450</xdr:colOff>
      <xdr:row>58</xdr:row>
      <xdr:rowOff>19050</xdr:rowOff>
    </xdr:to>
    <xdr:graphicFrame>
      <xdr:nvGraphicFramePr>
        <xdr:cNvPr id="104" name="图表 103"/>
        <xdr:cNvGraphicFramePr/>
      </xdr:nvGraphicFramePr>
      <xdr:xfrm>
        <a:off x="12105640" y="18823940"/>
        <a:ext cx="12425045" cy="629920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1028700</xdr:colOff>
      <xdr:row>41</xdr:row>
      <xdr:rowOff>143361</xdr:rowOff>
    </xdr:from>
    <xdr:to>
      <xdr:col>8</xdr:col>
      <xdr:colOff>409470</xdr:colOff>
      <xdr:row>42</xdr:row>
      <xdr:rowOff>46161</xdr:rowOff>
    </xdr:to>
    <xdr:grpSp>
      <xdr:nvGrpSpPr>
        <xdr:cNvPr id="105" name="组合 104"/>
        <xdr:cNvGrpSpPr/>
      </xdr:nvGrpSpPr>
      <xdr:grpSpPr>
        <a:xfrm>
          <a:off x="1028700" y="18097500"/>
          <a:ext cx="10350500" cy="353060"/>
          <a:chOff x="1413510" y="1745231"/>
          <a:chExt cx="4339590" cy="153352"/>
        </a:xfrm>
      </xdr:grpSpPr>
      <xdr:sp>
        <xdr:nvSpPr>
          <xdr:cNvPr id="106" name="右中括号 10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07" name="梯形 10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08" name="梯形 10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58</xdr:row>
      <xdr:rowOff>400050</xdr:rowOff>
    </xdr:from>
    <xdr:to>
      <xdr:col>8</xdr:col>
      <xdr:colOff>409470</xdr:colOff>
      <xdr:row>59</xdr:row>
      <xdr:rowOff>302850</xdr:rowOff>
    </xdr:to>
    <xdr:grpSp>
      <xdr:nvGrpSpPr>
        <xdr:cNvPr id="109" name="组合 108"/>
        <xdr:cNvGrpSpPr/>
      </xdr:nvGrpSpPr>
      <xdr:grpSpPr>
        <a:xfrm flipV="1">
          <a:off x="1028700" y="25504140"/>
          <a:ext cx="10350500" cy="352425"/>
          <a:chOff x="1413510" y="1745231"/>
          <a:chExt cx="4339590" cy="153352"/>
        </a:xfrm>
      </xdr:grpSpPr>
      <xdr:sp>
        <xdr:nvSpPr>
          <xdr:cNvPr id="110" name="右中括号 109"/>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11" name="梯形 110"/>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12" name="梯形 111"/>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editAs="oneCell">
    <xdr:from>
      <xdr:col>2</xdr:col>
      <xdr:colOff>190500</xdr:colOff>
      <xdr:row>15</xdr:row>
      <xdr:rowOff>95250</xdr:rowOff>
    </xdr:from>
    <xdr:to>
      <xdr:col>2</xdr:col>
      <xdr:colOff>910500</xdr:colOff>
      <xdr:row>16</xdr:row>
      <xdr:rowOff>358050</xdr:rowOff>
    </xdr:to>
    <xdr:pic>
      <xdr:nvPicPr>
        <xdr:cNvPr id="117" name="图片 116"/>
        <xdr:cNvPicPr>
          <a:picLocks noChangeAspect="1"/>
        </xdr:cNvPicPr>
      </xdr:nvPicPr>
      <xdr:blipFill>
        <a:blip r:embed="rId6" cstate="print">
          <a:extLst>
            <a:ext uri="{28A0092B-C50C-407E-A947-70E740481C1C}">
              <a14:useLocalDpi xmlns:a14="http://schemas.microsoft.com/office/drawing/2010/main" val="0"/>
            </a:ext>
          </a:extLst>
        </a:blip>
        <a:srcRect/>
        <a:stretch>
          <a:fillRect/>
        </a:stretch>
      </xdr:blipFill>
      <xdr:spPr>
        <a:xfrm>
          <a:off x="1817370" y="6848475"/>
          <a:ext cx="719455" cy="712470"/>
        </a:xfrm>
        <a:prstGeom prst="rect">
          <a:avLst/>
        </a:prstGeom>
      </xdr:spPr>
    </xdr:pic>
    <xdr:clientData/>
  </xdr:twoCellAnchor>
  <xdr:twoCellAnchor editAs="oneCell">
    <xdr:from>
      <xdr:col>5</xdr:col>
      <xdr:colOff>133350</xdr:colOff>
      <xdr:row>15</xdr:row>
      <xdr:rowOff>95250</xdr:rowOff>
    </xdr:from>
    <xdr:to>
      <xdr:col>5</xdr:col>
      <xdr:colOff>853350</xdr:colOff>
      <xdr:row>16</xdr:row>
      <xdr:rowOff>358050</xdr:rowOff>
    </xdr:to>
    <xdr:pic>
      <xdr:nvPicPr>
        <xdr:cNvPr id="119" name="图片 118"/>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7577455" y="6848475"/>
          <a:ext cx="719455" cy="712470"/>
        </a:xfrm>
        <a:prstGeom prst="rect">
          <a:avLst/>
        </a:prstGeom>
      </xdr:spPr>
    </xdr:pic>
    <xdr:clientData/>
  </xdr:twoCellAnchor>
  <xdr:twoCellAnchor editAs="oneCell">
    <xdr:from>
      <xdr:col>22</xdr:col>
      <xdr:colOff>605155</xdr:colOff>
      <xdr:row>46</xdr:row>
      <xdr:rowOff>335915</xdr:rowOff>
    </xdr:from>
    <xdr:to>
      <xdr:col>26</xdr:col>
      <xdr:colOff>79375</xdr:colOff>
      <xdr:row>58</xdr:row>
      <xdr:rowOff>37465</xdr:rowOff>
    </xdr:to>
    <xdr:pic>
      <xdr:nvPicPr>
        <xdr:cNvPr id="3" name="图片 2"/>
        <xdr:cNvPicPr>
          <a:picLocks noChangeAspect="1"/>
        </xdr:cNvPicPr>
      </xdr:nvPicPr>
      <xdr:blipFill>
        <a:blip r:embed="rId8"/>
        <a:stretch>
          <a:fillRect/>
        </a:stretch>
      </xdr:blipFill>
      <xdr:spPr>
        <a:xfrm>
          <a:off x="26386790" y="20541615"/>
          <a:ext cx="4578985" cy="45999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5080</xdr:colOff>
      <xdr:row>25</xdr:row>
      <xdr:rowOff>19685</xdr:rowOff>
    </xdr:from>
    <xdr:to>
      <xdr:col>13</xdr:col>
      <xdr:colOff>5080</xdr:colOff>
      <xdr:row>39</xdr:row>
      <xdr:rowOff>88900</xdr:rowOff>
    </xdr:to>
    <xdr:pic>
      <xdr:nvPicPr>
        <xdr:cNvPr id="2" name="图片 2" descr="0832f6be1af9340016e777dc0076b91"/>
        <xdr:cNvPicPr>
          <a:picLocks noChangeAspect="1"/>
        </xdr:cNvPicPr>
      </xdr:nvPicPr>
      <xdr:blipFill>
        <a:blip r:embed="rId1"/>
        <a:stretch>
          <a:fillRect/>
        </a:stretch>
      </xdr:blipFill>
      <xdr:spPr>
        <a:xfrm>
          <a:off x="5080" y="5320030"/>
          <a:ext cx="8205470" cy="27362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9" Type="http://schemas.openxmlformats.org/officeDocument/2006/relationships/image" Target="../media/image1.png"/><Relationship Id="rId8" Type="http://schemas.openxmlformats.org/officeDocument/2006/relationships/hyperlink" Target="https://htjy.cc/5/rMGU" TargetMode="External"/><Relationship Id="rId7" Type="http://schemas.openxmlformats.org/officeDocument/2006/relationships/hyperlink" Target="https://htjy.cc/5/oNCt" TargetMode="External"/><Relationship Id="rId6" Type="http://schemas.openxmlformats.org/officeDocument/2006/relationships/hyperlink" Target="https://htjy.cc/5/oTHo" TargetMode="External"/><Relationship Id="rId5" Type="http://schemas.openxmlformats.org/officeDocument/2006/relationships/hyperlink" Target="https://htjy.cc/5/rxvo" TargetMode="External"/><Relationship Id="rId4" Type="http://schemas.openxmlformats.org/officeDocument/2006/relationships/hyperlink" Target="https://gd.huatu.com/zt/2024gkbkq/" TargetMode="External"/><Relationship Id="rId3" Type="http://schemas.openxmlformats.org/officeDocument/2006/relationships/hyperlink" Target="https://xue.huatu.com/v/185211" TargetMode="External"/><Relationship Id="rId2" Type="http://schemas.openxmlformats.org/officeDocument/2006/relationships/hyperlink" Target="https://gd.huatu.com/gkzwb/" TargetMode="External"/><Relationship Id="rId1" Type="http://schemas.openxmlformats.org/officeDocument/2006/relationships/hyperlink" Target="https://mypta.cn/6ka" TargetMode="Externa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_rels/sheet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331"/>
  <sheetViews>
    <sheetView tabSelected="1" zoomScale="70" zoomScaleNormal="70" workbookViewId="0">
      <selection activeCell="A4" sqref="$A4:$XFD4"/>
    </sheetView>
  </sheetViews>
  <sheetFormatPr defaultColWidth="9" defaultRowHeight="13.85"/>
  <cols>
    <col min="1" max="3" width="9" style="94"/>
    <col min="4" max="4" width="10.5309734513274" style="95" customWidth="1"/>
    <col min="5" max="10" width="9" style="94"/>
    <col min="11" max="11" width="15.3362831858407" style="94"/>
    <col min="12" max="12" width="14.4690265486726" style="95" customWidth="1"/>
    <col min="13" max="13" width="9" style="94"/>
    <col min="14" max="14" width="9" style="92"/>
    <col min="15" max="15" width="11.4690265486726" style="92" customWidth="1"/>
    <col min="16" max="16" width="13.7964601769912" style="92" customWidth="1"/>
    <col min="17" max="17" width="12.2035398230088" style="92" customWidth="1"/>
    <col min="18" max="18" width="13.3362831858407" style="92" customWidth="1"/>
    <col min="19" max="19" width="12.6637168141593" style="92"/>
    <col min="20" max="31" width="9" style="94"/>
    <col min="32" max="33" width="12.6637168141593" style="94"/>
    <col min="34" max="16384" width="9" style="94"/>
  </cols>
  <sheetData>
    <row r="1" s="90" customFormat="1" ht="25.05" customHeight="1" spans="1:33">
      <c r="A1" s="96" t="s">
        <v>0</v>
      </c>
      <c r="B1" s="97" t="s">
        <v>1</v>
      </c>
      <c r="C1" s="97"/>
      <c r="D1" s="97"/>
      <c r="E1" s="98" t="s">
        <v>2</v>
      </c>
      <c r="F1" s="98"/>
      <c r="G1" s="98"/>
      <c r="H1" s="98"/>
      <c r="I1" s="102" t="s">
        <v>3</v>
      </c>
      <c r="J1" s="102"/>
      <c r="K1" s="103" t="s">
        <v>4</v>
      </c>
      <c r="L1" s="98"/>
      <c r="M1" s="98"/>
      <c r="N1" s="98"/>
      <c r="O1" s="104" t="s">
        <v>5</v>
      </c>
      <c r="P1" s="105" t="s">
        <v>6</v>
      </c>
      <c r="Q1" s="98" t="s">
        <v>7</v>
      </c>
      <c r="R1" s="98"/>
      <c r="S1" s="98"/>
      <c r="T1" s="98"/>
      <c r="U1" s="102" t="s">
        <v>8</v>
      </c>
      <c r="V1" s="102"/>
      <c r="W1" s="98" t="s">
        <v>9</v>
      </c>
      <c r="X1" s="98"/>
      <c r="Y1" s="98"/>
      <c r="Z1" s="98"/>
      <c r="AA1" s="98"/>
      <c r="AB1" s="98"/>
      <c r="AC1" s="98"/>
      <c r="AD1" s="98"/>
      <c r="AE1" s="98"/>
      <c r="AF1" s="98"/>
      <c r="AG1" s="98"/>
    </row>
    <row r="2" s="90" customFormat="1" ht="25.05" customHeight="1" spans="1:33">
      <c r="A2" s="99"/>
      <c r="B2" s="97" t="s">
        <v>10</v>
      </c>
      <c r="C2" s="97"/>
      <c r="D2" s="97"/>
      <c r="E2" s="98" t="s">
        <v>11</v>
      </c>
      <c r="F2" s="98"/>
      <c r="G2" s="98"/>
      <c r="H2" s="98"/>
      <c r="I2" s="102" t="s">
        <v>12</v>
      </c>
      <c r="J2" s="102"/>
      <c r="K2" s="103" t="s">
        <v>13</v>
      </c>
      <c r="L2" s="98"/>
      <c r="M2" s="98"/>
      <c r="N2" s="98"/>
      <c r="O2" s="106"/>
      <c r="P2" s="105" t="s">
        <v>14</v>
      </c>
      <c r="Q2" s="98" t="s">
        <v>15</v>
      </c>
      <c r="R2" s="98"/>
      <c r="S2" s="98"/>
      <c r="T2" s="98"/>
      <c r="U2" s="102" t="s">
        <v>16</v>
      </c>
      <c r="V2" s="102"/>
      <c r="W2" s="98" t="s">
        <v>17</v>
      </c>
      <c r="X2" s="98"/>
      <c r="Y2" s="98"/>
      <c r="Z2" s="98"/>
      <c r="AA2" s="98"/>
      <c r="AB2" s="98"/>
      <c r="AC2" s="98"/>
      <c r="AD2" s="98"/>
      <c r="AE2" s="98"/>
      <c r="AF2" s="98"/>
      <c r="AG2" s="98"/>
    </row>
    <row r="3" s="91" customFormat="1" ht="26.25" customHeight="1" spans="1:33">
      <c r="A3" s="100" t="s">
        <v>18</v>
      </c>
      <c r="B3" s="101" t="str">
        <f>"2024国家公务员考试广东职位报名人数统计（截止"&amp;A3&amp;"）"</f>
        <v>2024国家公务员考试广东职位报名人数统计（截止18日18:00）</v>
      </c>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row>
    <row r="4" s="92" customFormat="1" ht="13.15" customHeight="1" spans="1:33">
      <c r="A4" s="26" t="s">
        <v>19</v>
      </c>
      <c r="B4" s="26" t="s">
        <v>20</v>
      </c>
      <c r="C4" s="26" t="s">
        <v>21</v>
      </c>
      <c r="D4" s="27" t="s">
        <v>22</v>
      </c>
      <c r="E4" s="27" t="s">
        <v>23</v>
      </c>
      <c r="F4" s="27" t="s">
        <v>24</v>
      </c>
      <c r="G4" s="27" t="s">
        <v>25</v>
      </c>
      <c r="H4" s="27" t="s">
        <v>26</v>
      </c>
      <c r="I4" s="27" t="s">
        <v>27</v>
      </c>
      <c r="J4" s="27" t="s">
        <v>28</v>
      </c>
      <c r="K4" s="26" t="s">
        <v>29</v>
      </c>
      <c r="L4" s="27" t="s">
        <v>30</v>
      </c>
      <c r="M4" s="27" t="s">
        <v>31</v>
      </c>
      <c r="N4" s="27" t="s">
        <v>32</v>
      </c>
      <c r="O4" s="27" t="s">
        <v>33</v>
      </c>
      <c r="P4" s="27" t="s">
        <v>34</v>
      </c>
      <c r="Q4" s="27" t="s">
        <v>35</v>
      </c>
      <c r="R4" s="27" t="s">
        <v>36</v>
      </c>
      <c r="S4" s="27" t="s">
        <v>37</v>
      </c>
      <c r="T4" s="27" t="s">
        <v>38</v>
      </c>
      <c r="U4" s="27" t="s">
        <v>39</v>
      </c>
      <c r="V4" s="27" t="s">
        <v>40</v>
      </c>
      <c r="W4" s="27" t="s">
        <v>41</v>
      </c>
      <c r="X4" s="27" t="s">
        <v>42</v>
      </c>
      <c r="Y4" s="27" t="s">
        <v>43</v>
      </c>
      <c r="Z4" s="27" t="s">
        <v>44</v>
      </c>
      <c r="AA4" s="27" t="s">
        <v>45</v>
      </c>
      <c r="AB4" s="27" t="s">
        <v>46</v>
      </c>
      <c r="AC4" s="27" t="s">
        <v>47</v>
      </c>
      <c r="AD4" s="27" t="s">
        <v>48</v>
      </c>
      <c r="AE4" s="27" t="s">
        <v>49</v>
      </c>
      <c r="AF4" s="27" t="s">
        <v>50</v>
      </c>
      <c r="AG4" s="27" t="s">
        <v>51</v>
      </c>
    </row>
    <row r="5" s="93" customFormat="1" ht="15" spans="1:33">
      <c r="A5" s="28" t="s">
        <v>52</v>
      </c>
      <c r="B5" s="28" t="s">
        <v>53</v>
      </c>
      <c r="C5" s="28">
        <v>107119</v>
      </c>
      <c r="D5" s="28" t="s">
        <v>54</v>
      </c>
      <c r="E5" s="28" t="s">
        <v>55</v>
      </c>
      <c r="F5" s="28" t="s">
        <v>56</v>
      </c>
      <c r="G5" s="28" t="s">
        <v>57</v>
      </c>
      <c r="H5" s="28" t="s">
        <v>58</v>
      </c>
      <c r="I5" s="28" t="s">
        <v>59</v>
      </c>
      <c r="J5" s="28" t="s">
        <v>60</v>
      </c>
      <c r="K5" s="32">
        <v>300110002001</v>
      </c>
      <c r="L5" s="28" t="s">
        <v>61</v>
      </c>
      <c r="M5" s="28" t="s">
        <v>62</v>
      </c>
      <c r="N5" s="28">
        <v>1</v>
      </c>
      <c r="O5" s="33">
        <v>48</v>
      </c>
      <c r="P5" s="33">
        <v>52</v>
      </c>
      <c r="Q5" s="33">
        <f>O5+P5</f>
        <v>100</v>
      </c>
      <c r="R5" s="33">
        <f>Q5/N5</f>
        <v>100</v>
      </c>
      <c r="S5" s="107" t="s">
        <v>63</v>
      </c>
      <c r="T5" s="28" t="s">
        <v>64</v>
      </c>
      <c r="U5" s="28" t="s">
        <v>65</v>
      </c>
      <c r="V5" s="28" t="s">
        <v>66</v>
      </c>
      <c r="W5" s="28" t="s">
        <v>67</v>
      </c>
      <c r="X5" s="28" t="s">
        <v>68</v>
      </c>
      <c r="Y5" s="28" t="s">
        <v>69</v>
      </c>
      <c r="Z5" s="108" t="s">
        <v>70</v>
      </c>
      <c r="AA5" s="28" t="s">
        <v>71</v>
      </c>
      <c r="AB5" s="28" t="s">
        <v>71</v>
      </c>
      <c r="AC5" s="28" t="s">
        <v>72</v>
      </c>
      <c r="AD5" s="28" t="s">
        <v>73</v>
      </c>
      <c r="AE5" s="28" t="s">
        <v>74</v>
      </c>
      <c r="AF5" s="28" t="s">
        <v>75</v>
      </c>
      <c r="AG5" s="28"/>
    </row>
    <row r="6" s="93" customFormat="1" ht="15" spans="1:33">
      <c r="A6" s="28" t="s">
        <v>76</v>
      </c>
      <c r="B6" s="28" t="s">
        <v>53</v>
      </c>
      <c r="C6" s="28">
        <v>109000</v>
      </c>
      <c r="D6" s="28" t="s">
        <v>77</v>
      </c>
      <c r="E6" s="28" t="s">
        <v>78</v>
      </c>
      <c r="F6" s="28" t="s">
        <v>79</v>
      </c>
      <c r="G6" s="28" t="s">
        <v>80</v>
      </c>
      <c r="H6" s="28" t="s">
        <v>81</v>
      </c>
      <c r="I6" s="28" t="s">
        <v>59</v>
      </c>
      <c r="J6" s="28" t="s">
        <v>82</v>
      </c>
      <c r="K6" s="32">
        <v>200130202001</v>
      </c>
      <c r="L6" s="28" t="s">
        <v>83</v>
      </c>
      <c r="M6" s="28" t="s">
        <v>84</v>
      </c>
      <c r="N6" s="28">
        <v>1</v>
      </c>
      <c r="O6" s="33">
        <v>0</v>
      </c>
      <c r="P6" s="33">
        <v>0</v>
      </c>
      <c r="Q6" s="33">
        <f>O6+P6</f>
        <v>0</v>
      </c>
      <c r="R6" s="33">
        <f>Q6/N6</f>
        <v>0</v>
      </c>
      <c r="S6" s="107" t="s">
        <v>85</v>
      </c>
      <c r="T6" s="28" t="s">
        <v>64</v>
      </c>
      <c r="U6" s="28" t="s">
        <v>65</v>
      </c>
      <c r="V6" s="28" t="s">
        <v>86</v>
      </c>
      <c r="W6" s="28" t="s">
        <v>68</v>
      </c>
      <c r="X6" s="28" t="s">
        <v>68</v>
      </c>
      <c r="Y6" s="28" t="s">
        <v>69</v>
      </c>
      <c r="Z6" s="108" t="s">
        <v>87</v>
      </c>
      <c r="AA6" s="28" t="s">
        <v>88</v>
      </c>
      <c r="AB6" s="28" t="s">
        <v>88</v>
      </c>
      <c r="AC6" s="28" t="s">
        <v>89</v>
      </c>
      <c r="AD6" s="28" t="s">
        <v>90</v>
      </c>
      <c r="AE6" s="28" t="s">
        <v>91</v>
      </c>
      <c r="AF6" s="28"/>
      <c r="AG6" s="28"/>
    </row>
    <row r="7" s="93" customFormat="1" ht="15" spans="1:33">
      <c r="A7" s="28" t="s">
        <v>52</v>
      </c>
      <c r="B7" s="28" t="s">
        <v>92</v>
      </c>
      <c r="C7" s="28">
        <v>109212</v>
      </c>
      <c r="D7" s="28" t="s">
        <v>93</v>
      </c>
      <c r="E7" s="28" t="s">
        <v>93</v>
      </c>
      <c r="F7" s="28" t="s">
        <v>56</v>
      </c>
      <c r="G7" s="28" t="s">
        <v>94</v>
      </c>
      <c r="H7" s="28" t="s">
        <v>81</v>
      </c>
      <c r="I7" s="28" t="s">
        <v>59</v>
      </c>
      <c r="J7" s="28" t="s">
        <v>95</v>
      </c>
      <c r="K7" s="32">
        <v>300130851055</v>
      </c>
      <c r="L7" s="28" t="s">
        <v>83</v>
      </c>
      <c r="M7" s="28" t="s">
        <v>84</v>
      </c>
      <c r="N7" s="28">
        <v>8</v>
      </c>
      <c r="O7" s="33">
        <v>0</v>
      </c>
      <c r="P7" s="33">
        <v>9</v>
      </c>
      <c r="Q7" s="33">
        <f>O7+P7</f>
        <v>9</v>
      </c>
      <c r="R7" s="33">
        <f>Q7/N7</f>
        <v>1.125</v>
      </c>
      <c r="S7" s="107" t="s">
        <v>96</v>
      </c>
      <c r="T7" s="28" t="s">
        <v>97</v>
      </c>
      <c r="U7" s="28" t="s">
        <v>65</v>
      </c>
      <c r="V7" s="28" t="s">
        <v>98</v>
      </c>
      <c r="W7" s="28" t="s">
        <v>68</v>
      </c>
      <c r="X7" s="28" t="s">
        <v>68</v>
      </c>
      <c r="Y7" s="28" t="s">
        <v>69</v>
      </c>
      <c r="Z7" s="108" t="s">
        <v>87</v>
      </c>
      <c r="AA7" s="28" t="s">
        <v>71</v>
      </c>
      <c r="AB7" s="28" t="s">
        <v>71</v>
      </c>
      <c r="AC7" s="28" t="s">
        <v>99</v>
      </c>
      <c r="AD7" s="28" t="s">
        <v>100</v>
      </c>
      <c r="AE7" s="28" t="s">
        <v>101</v>
      </c>
      <c r="AF7" s="28"/>
      <c r="AG7" s="28"/>
    </row>
    <row r="8" s="93" customFormat="1" ht="15" spans="1:33">
      <c r="A8" s="28" t="s">
        <v>102</v>
      </c>
      <c r="B8" s="28" t="s">
        <v>92</v>
      </c>
      <c r="C8" s="28">
        <v>109212</v>
      </c>
      <c r="D8" s="28" t="s">
        <v>93</v>
      </c>
      <c r="E8" s="28" t="s">
        <v>93</v>
      </c>
      <c r="F8" s="28" t="s">
        <v>56</v>
      </c>
      <c r="G8" s="28" t="s">
        <v>94</v>
      </c>
      <c r="H8" s="28" t="s">
        <v>81</v>
      </c>
      <c r="I8" s="28" t="s">
        <v>59</v>
      </c>
      <c r="J8" s="28" t="s">
        <v>95</v>
      </c>
      <c r="K8" s="32">
        <v>300130851056</v>
      </c>
      <c r="L8" s="28" t="s">
        <v>83</v>
      </c>
      <c r="M8" s="28" t="s">
        <v>84</v>
      </c>
      <c r="N8" s="28">
        <v>8</v>
      </c>
      <c r="O8" s="33">
        <v>0</v>
      </c>
      <c r="P8" s="33">
        <v>1</v>
      </c>
      <c r="Q8" s="33">
        <f>O8+P8</f>
        <v>1</v>
      </c>
      <c r="R8" s="33">
        <f>Q8/N8</f>
        <v>0.125</v>
      </c>
      <c r="S8" s="107" t="s">
        <v>96</v>
      </c>
      <c r="T8" s="28" t="s">
        <v>97</v>
      </c>
      <c r="U8" s="28" t="s">
        <v>65</v>
      </c>
      <c r="V8" s="28" t="s">
        <v>98</v>
      </c>
      <c r="W8" s="28" t="s">
        <v>68</v>
      </c>
      <c r="X8" s="28" t="s">
        <v>68</v>
      </c>
      <c r="Y8" s="28" t="s">
        <v>69</v>
      </c>
      <c r="Z8" s="108" t="s">
        <v>87</v>
      </c>
      <c r="AA8" s="28" t="s">
        <v>103</v>
      </c>
      <c r="AB8" s="28" t="s">
        <v>71</v>
      </c>
      <c r="AC8" s="28" t="s">
        <v>99</v>
      </c>
      <c r="AD8" s="28" t="s">
        <v>100</v>
      </c>
      <c r="AE8" s="28" t="s">
        <v>101</v>
      </c>
      <c r="AF8" s="28"/>
      <c r="AG8" s="28"/>
    </row>
    <row r="9" s="93" customFormat="1" ht="15" spans="1:33">
      <c r="A9" s="28" t="s">
        <v>104</v>
      </c>
      <c r="B9" s="28" t="s">
        <v>92</v>
      </c>
      <c r="C9" s="28">
        <v>109212</v>
      </c>
      <c r="D9" s="28" t="s">
        <v>93</v>
      </c>
      <c r="E9" s="28" t="s">
        <v>93</v>
      </c>
      <c r="F9" s="28" t="s">
        <v>56</v>
      </c>
      <c r="G9" s="28" t="s">
        <v>94</v>
      </c>
      <c r="H9" s="28" t="s">
        <v>81</v>
      </c>
      <c r="I9" s="28" t="s">
        <v>59</v>
      </c>
      <c r="J9" s="28" t="s">
        <v>95</v>
      </c>
      <c r="K9" s="32">
        <v>300130851057</v>
      </c>
      <c r="L9" s="28" t="s">
        <v>83</v>
      </c>
      <c r="M9" s="28" t="s">
        <v>84</v>
      </c>
      <c r="N9" s="28">
        <v>8</v>
      </c>
      <c r="O9" s="33">
        <v>0</v>
      </c>
      <c r="P9" s="33">
        <v>2</v>
      </c>
      <c r="Q9" s="33">
        <f>O9+P9</f>
        <v>2</v>
      </c>
      <c r="R9" s="33">
        <f>Q9/N9</f>
        <v>0.25</v>
      </c>
      <c r="S9" s="107" t="s">
        <v>96</v>
      </c>
      <c r="T9" s="28" t="s">
        <v>97</v>
      </c>
      <c r="U9" s="28" t="s">
        <v>65</v>
      </c>
      <c r="V9" s="28" t="s">
        <v>98</v>
      </c>
      <c r="W9" s="28" t="s">
        <v>68</v>
      </c>
      <c r="X9" s="28" t="s">
        <v>68</v>
      </c>
      <c r="Y9" s="28" t="s">
        <v>69</v>
      </c>
      <c r="Z9" s="108" t="s">
        <v>87</v>
      </c>
      <c r="AA9" s="28" t="s">
        <v>105</v>
      </c>
      <c r="AB9" s="28" t="s">
        <v>71</v>
      </c>
      <c r="AC9" s="28" t="s">
        <v>99</v>
      </c>
      <c r="AD9" s="28" t="s">
        <v>100</v>
      </c>
      <c r="AE9" s="28" t="s">
        <v>101</v>
      </c>
      <c r="AF9" s="28"/>
      <c r="AG9" s="28"/>
    </row>
    <row r="10" s="93" customFormat="1" ht="15" spans="1:33">
      <c r="A10" s="28" t="s">
        <v>106</v>
      </c>
      <c r="B10" s="28" t="s">
        <v>92</v>
      </c>
      <c r="C10" s="28">
        <v>109212</v>
      </c>
      <c r="D10" s="28" t="s">
        <v>93</v>
      </c>
      <c r="E10" s="28" t="s">
        <v>93</v>
      </c>
      <c r="F10" s="28" t="s">
        <v>56</v>
      </c>
      <c r="G10" s="28" t="s">
        <v>94</v>
      </c>
      <c r="H10" s="28" t="s">
        <v>81</v>
      </c>
      <c r="I10" s="28" t="s">
        <v>59</v>
      </c>
      <c r="J10" s="28" t="s">
        <v>95</v>
      </c>
      <c r="K10" s="32">
        <v>300130851058</v>
      </c>
      <c r="L10" s="28" t="s">
        <v>83</v>
      </c>
      <c r="M10" s="28" t="s">
        <v>84</v>
      </c>
      <c r="N10" s="28">
        <v>7</v>
      </c>
      <c r="O10" s="33">
        <v>1</v>
      </c>
      <c r="P10" s="33">
        <v>3</v>
      </c>
      <c r="Q10" s="33">
        <f>O10+P10</f>
        <v>4</v>
      </c>
      <c r="R10" s="33">
        <f>Q10/N10</f>
        <v>0.571428571428571</v>
      </c>
      <c r="S10" s="107" t="s">
        <v>96</v>
      </c>
      <c r="T10" s="28" t="s">
        <v>97</v>
      </c>
      <c r="U10" s="28" t="s">
        <v>65</v>
      </c>
      <c r="V10" s="28" t="s">
        <v>98</v>
      </c>
      <c r="W10" s="28" t="s">
        <v>68</v>
      </c>
      <c r="X10" s="28" t="s">
        <v>68</v>
      </c>
      <c r="Y10" s="28" t="s">
        <v>69</v>
      </c>
      <c r="Z10" s="108" t="s">
        <v>87</v>
      </c>
      <c r="AA10" s="28" t="s">
        <v>107</v>
      </c>
      <c r="AB10" s="28" t="s">
        <v>71</v>
      </c>
      <c r="AC10" s="28" t="s">
        <v>99</v>
      </c>
      <c r="AD10" s="28" t="s">
        <v>100</v>
      </c>
      <c r="AE10" s="28" t="s">
        <v>101</v>
      </c>
      <c r="AF10" s="28"/>
      <c r="AG10" s="28"/>
    </row>
    <row r="11" s="93" customFormat="1" ht="15" spans="1:33">
      <c r="A11" s="28" t="s">
        <v>52</v>
      </c>
      <c r="B11" s="28" t="s">
        <v>92</v>
      </c>
      <c r="C11" s="28">
        <v>109212</v>
      </c>
      <c r="D11" s="28" t="s">
        <v>93</v>
      </c>
      <c r="E11" s="28" t="s">
        <v>93</v>
      </c>
      <c r="F11" s="28" t="s">
        <v>56</v>
      </c>
      <c r="G11" s="28" t="s">
        <v>94</v>
      </c>
      <c r="H11" s="28" t="s">
        <v>81</v>
      </c>
      <c r="I11" s="28" t="s">
        <v>59</v>
      </c>
      <c r="J11" s="28" t="s">
        <v>108</v>
      </c>
      <c r="K11" s="32">
        <v>300130851059</v>
      </c>
      <c r="L11" s="28" t="s">
        <v>83</v>
      </c>
      <c r="M11" s="28" t="s">
        <v>84</v>
      </c>
      <c r="N11" s="28">
        <v>7</v>
      </c>
      <c r="O11" s="33">
        <v>1</v>
      </c>
      <c r="P11" s="33">
        <v>6</v>
      </c>
      <c r="Q11" s="33">
        <f>O11+P11</f>
        <v>7</v>
      </c>
      <c r="R11" s="33">
        <f>Q11/N11</f>
        <v>1</v>
      </c>
      <c r="S11" s="107" t="s">
        <v>109</v>
      </c>
      <c r="T11" s="28" t="s">
        <v>97</v>
      </c>
      <c r="U11" s="28" t="s">
        <v>65</v>
      </c>
      <c r="V11" s="28" t="s">
        <v>98</v>
      </c>
      <c r="W11" s="28" t="s">
        <v>68</v>
      </c>
      <c r="X11" s="28" t="s">
        <v>68</v>
      </c>
      <c r="Y11" s="28" t="s">
        <v>69</v>
      </c>
      <c r="Z11" s="108" t="s">
        <v>87</v>
      </c>
      <c r="AA11" s="28" t="s">
        <v>71</v>
      </c>
      <c r="AB11" s="28" t="s">
        <v>71</v>
      </c>
      <c r="AC11" s="28" t="s">
        <v>99</v>
      </c>
      <c r="AD11" s="28" t="s">
        <v>100</v>
      </c>
      <c r="AE11" s="28" t="s">
        <v>101</v>
      </c>
      <c r="AF11" s="28"/>
      <c r="AG11" s="28"/>
    </row>
    <row r="12" s="93" customFormat="1" ht="15" spans="1:33">
      <c r="A12" s="28" t="s">
        <v>106</v>
      </c>
      <c r="B12" s="28" t="s">
        <v>92</v>
      </c>
      <c r="C12" s="28">
        <v>109212</v>
      </c>
      <c r="D12" s="28" t="s">
        <v>93</v>
      </c>
      <c r="E12" s="28" t="s">
        <v>93</v>
      </c>
      <c r="F12" s="28" t="s">
        <v>56</v>
      </c>
      <c r="G12" s="28" t="s">
        <v>94</v>
      </c>
      <c r="H12" s="28" t="s">
        <v>81</v>
      </c>
      <c r="I12" s="28" t="s">
        <v>59</v>
      </c>
      <c r="J12" s="28" t="s">
        <v>108</v>
      </c>
      <c r="K12" s="32">
        <v>300130851060</v>
      </c>
      <c r="L12" s="28" t="s">
        <v>83</v>
      </c>
      <c r="M12" s="28" t="s">
        <v>84</v>
      </c>
      <c r="N12" s="28">
        <v>6</v>
      </c>
      <c r="O12" s="33">
        <v>0</v>
      </c>
      <c r="P12" s="33">
        <v>3</v>
      </c>
      <c r="Q12" s="33">
        <f>O12+P12</f>
        <v>3</v>
      </c>
      <c r="R12" s="33">
        <f>Q12/N12</f>
        <v>0.5</v>
      </c>
      <c r="S12" s="107" t="s">
        <v>110</v>
      </c>
      <c r="T12" s="28" t="s">
        <v>97</v>
      </c>
      <c r="U12" s="28" t="s">
        <v>65</v>
      </c>
      <c r="V12" s="28" t="s">
        <v>98</v>
      </c>
      <c r="W12" s="28" t="s">
        <v>68</v>
      </c>
      <c r="X12" s="28" t="s">
        <v>68</v>
      </c>
      <c r="Y12" s="28" t="s">
        <v>69</v>
      </c>
      <c r="Z12" s="108" t="s">
        <v>87</v>
      </c>
      <c r="AA12" s="28" t="s">
        <v>107</v>
      </c>
      <c r="AB12" s="28" t="s">
        <v>71</v>
      </c>
      <c r="AC12" s="28" t="s">
        <v>99</v>
      </c>
      <c r="AD12" s="28" t="s">
        <v>100</v>
      </c>
      <c r="AE12" s="28" t="s">
        <v>101</v>
      </c>
      <c r="AF12" s="28"/>
      <c r="AG12" s="28"/>
    </row>
    <row r="13" s="93" customFormat="1" ht="15" spans="1:33">
      <c r="A13" s="28" t="s">
        <v>104</v>
      </c>
      <c r="B13" s="28" t="s">
        <v>92</v>
      </c>
      <c r="C13" s="28">
        <v>109212</v>
      </c>
      <c r="D13" s="28" t="s">
        <v>93</v>
      </c>
      <c r="E13" s="28" t="s">
        <v>93</v>
      </c>
      <c r="F13" s="28" t="s">
        <v>56</v>
      </c>
      <c r="G13" s="28" t="s">
        <v>94</v>
      </c>
      <c r="H13" s="28" t="s">
        <v>81</v>
      </c>
      <c r="I13" s="28" t="s">
        <v>59</v>
      </c>
      <c r="J13" s="28" t="s">
        <v>108</v>
      </c>
      <c r="K13" s="32">
        <v>300130851061</v>
      </c>
      <c r="L13" s="28" t="s">
        <v>83</v>
      </c>
      <c r="M13" s="28" t="s">
        <v>84</v>
      </c>
      <c r="N13" s="28">
        <v>7</v>
      </c>
      <c r="O13" s="33">
        <v>0</v>
      </c>
      <c r="P13" s="33">
        <v>1</v>
      </c>
      <c r="Q13" s="33">
        <f>O13+P13</f>
        <v>1</v>
      </c>
      <c r="R13" s="33">
        <f>Q13/N13</f>
        <v>0.142857142857143</v>
      </c>
      <c r="S13" s="107" t="s">
        <v>109</v>
      </c>
      <c r="T13" s="28" t="s">
        <v>97</v>
      </c>
      <c r="U13" s="28" t="s">
        <v>65</v>
      </c>
      <c r="V13" s="28" t="s">
        <v>98</v>
      </c>
      <c r="W13" s="28" t="s">
        <v>68</v>
      </c>
      <c r="X13" s="28" t="s">
        <v>68</v>
      </c>
      <c r="Y13" s="28" t="s">
        <v>69</v>
      </c>
      <c r="Z13" s="108" t="s">
        <v>87</v>
      </c>
      <c r="AA13" s="28" t="s">
        <v>105</v>
      </c>
      <c r="AB13" s="28" t="s">
        <v>71</v>
      </c>
      <c r="AC13" s="28" t="s">
        <v>99</v>
      </c>
      <c r="AD13" s="28" t="s">
        <v>100</v>
      </c>
      <c r="AE13" s="28" t="s">
        <v>101</v>
      </c>
      <c r="AF13" s="28"/>
      <c r="AG13" s="28"/>
    </row>
    <row r="14" s="93" customFormat="1" ht="15" spans="1:33">
      <c r="A14" s="28" t="s">
        <v>104</v>
      </c>
      <c r="B14" s="28" t="s">
        <v>92</v>
      </c>
      <c r="C14" s="28">
        <v>109212</v>
      </c>
      <c r="D14" s="28" t="s">
        <v>93</v>
      </c>
      <c r="E14" s="28" t="s">
        <v>93</v>
      </c>
      <c r="F14" s="28" t="s">
        <v>56</v>
      </c>
      <c r="G14" s="28" t="s">
        <v>94</v>
      </c>
      <c r="H14" s="28" t="s">
        <v>81</v>
      </c>
      <c r="I14" s="28" t="s">
        <v>59</v>
      </c>
      <c r="J14" s="28" t="s">
        <v>111</v>
      </c>
      <c r="K14" s="32">
        <v>300130851062</v>
      </c>
      <c r="L14" s="28" t="s">
        <v>83</v>
      </c>
      <c r="M14" s="28" t="s">
        <v>84</v>
      </c>
      <c r="N14" s="28">
        <v>4</v>
      </c>
      <c r="O14" s="33">
        <v>0</v>
      </c>
      <c r="P14" s="33">
        <v>6</v>
      </c>
      <c r="Q14" s="33">
        <f>O14+P14</f>
        <v>6</v>
      </c>
      <c r="R14" s="33">
        <f>Q14/N14</f>
        <v>1.5</v>
      </c>
      <c r="S14" s="107" t="s">
        <v>112</v>
      </c>
      <c r="T14" s="28" t="s">
        <v>97</v>
      </c>
      <c r="U14" s="28" t="s">
        <v>65</v>
      </c>
      <c r="V14" s="28" t="s">
        <v>98</v>
      </c>
      <c r="W14" s="28" t="s">
        <v>68</v>
      </c>
      <c r="X14" s="28" t="s">
        <v>68</v>
      </c>
      <c r="Y14" s="28" t="s">
        <v>69</v>
      </c>
      <c r="Z14" s="108" t="s">
        <v>87</v>
      </c>
      <c r="AA14" s="28" t="s">
        <v>105</v>
      </c>
      <c r="AB14" s="28" t="s">
        <v>71</v>
      </c>
      <c r="AC14" s="28" t="s">
        <v>99</v>
      </c>
      <c r="AD14" s="28" t="s">
        <v>100</v>
      </c>
      <c r="AE14" s="28" t="s">
        <v>101</v>
      </c>
      <c r="AF14" s="28"/>
      <c r="AG14" s="28"/>
    </row>
    <row r="15" s="93" customFormat="1" ht="15" spans="1:33">
      <c r="A15" s="28" t="s">
        <v>106</v>
      </c>
      <c r="B15" s="28" t="s">
        <v>92</v>
      </c>
      <c r="C15" s="28">
        <v>109212</v>
      </c>
      <c r="D15" s="28" t="s">
        <v>93</v>
      </c>
      <c r="E15" s="28" t="s">
        <v>93</v>
      </c>
      <c r="F15" s="28" t="s">
        <v>56</v>
      </c>
      <c r="G15" s="28" t="s">
        <v>94</v>
      </c>
      <c r="H15" s="28" t="s">
        <v>81</v>
      </c>
      <c r="I15" s="28" t="s">
        <v>59</v>
      </c>
      <c r="J15" s="28" t="s">
        <v>113</v>
      </c>
      <c r="K15" s="32">
        <v>300130851063</v>
      </c>
      <c r="L15" s="28" t="s">
        <v>83</v>
      </c>
      <c r="M15" s="28" t="s">
        <v>84</v>
      </c>
      <c r="N15" s="28">
        <v>6</v>
      </c>
      <c r="O15" s="33">
        <v>3</v>
      </c>
      <c r="P15" s="33">
        <v>40</v>
      </c>
      <c r="Q15" s="33">
        <f>O15+P15</f>
        <v>43</v>
      </c>
      <c r="R15" s="33">
        <f>Q15/N15</f>
        <v>7.16666666666667</v>
      </c>
      <c r="S15" s="107" t="s">
        <v>114</v>
      </c>
      <c r="T15" s="28" t="s">
        <v>97</v>
      </c>
      <c r="U15" s="28" t="s">
        <v>65</v>
      </c>
      <c r="V15" s="28" t="s">
        <v>98</v>
      </c>
      <c r="W15" s="28" t="s">
        <v>68</v>
      </c>
      <c r="X15" s="28" t="s">
        <v>68</v>
      </c>
      <c r="Y15" s="28" t="s">
        <v>69</v>
      </c>
      <c r="Z15" s="108" t="s">
        <v>87</v>
      </c>
      <c r="AA15" s="28" t="s">
        <v>107</v>
      </c>
      <c r="AB15" s="28" t="s">
        <v>71</v>
      </c>
      <c r="AC15" s="28" t="s">
        <v>99</v>
      </c>
      <c r="AD15" s="28" t="s">
        <v>100</v>
      </c>
      <c r="AE15" s="28" t="s">
        <v>101</v>
      </c>
      <c r="AF15" s="28"/>
      <c r="AG15" s="28"/>
    </row>
    <row r="16" s="93" customFormat="1" ht="15" spans="1:33">
      <c r="A16" s="28" t="s">
        <v>115</v>
      </c>
      <c r="B16" s="28" t="s">
        <v>92</v>
      </c>
      <c r="C16" s="28">
        <v>109212</v>
      </c>
      <c r="D16" s="28" t="s">
        <v>93</v>
      </c>
      <c r="E16" s="28" t="s">
        <v>93</v>
      </c>
      <c r="F16" s="28" t="s">
        <v>56</v>
      </c>
      <c r="G16" s="28" t="s">
        <v>94</v>
      </c>
      <c r="H16" s="28" t="s">
        <v>81</v>
      </c>
      <c r="I16" s="28" t="s">
        <v>59</v>
      </c>
      <c r="J16" s="28" t="s">
        <v>116</v>
      </c>
      <c r="K16" s="32">
        <v>300130851064</v>
      </c>
      <c r="L16" s="28" t="s">
        <v>83</v>
      </c>
      <c r="M16" s="28" t="s">
        <v>84</v>
      </c>
      <c r="N16" s="28">
        <v>8</v>
      </c>
      <c r="O16" s="33">
        <v>0</v>
      </c>
      <c r="P16" s="33">
        <v>7</v>
      </c>
      <c r="Q16" s="33">
        <f>O16+P16</f>
        <v>7</v>
      </c>
      <c r="R16" s="33">
        <f>Q16/N16</f>
        <v>0.875</v>
      </c>
      <c r="S16" s="107" t="s">
        <v>117</v>
      </c>
      <c r="T16" s="28" t="s">
        <v>97</v>
      </c>
      <c r="U16" s="28" t="s">
        <v>65</v>
      </c>
      <c r="V16" s="28" t="s">
        <v>98</v>
      </c>
      <c r="W16" s="28" t="s">
        <v>68</v>
      </c>
      <c r="X16" s="28" t="s">
        <v>68</v>
      </c>
      <c r="Y16" s="28" t="s">
        <v>69</v>
      </c>
      <c r="Z16" s="108" t="s">
        <v>87</v>
      </c>
      <c r="AA16" s="28" t="s">
        <v>118</v>
      </c>
      <c r="AB16" s="28" t="s">
        <v>71</v>
      </c>
      <c r="AC16" s="28" t="s">
        <v>99</v>
      </c>
      <c r="AD16" s="28" t="s">
        <v>100</v>
      </c>
      <c r="AE16" s="28" t="s">
        <v>101</v>
      </c>
      <c r="AF16" s="28"/>
      <c r="AG16" s="28"/>
    </row>
    <row r="17" s="93" customFormat="1" ht="15" spans="1:33">
      <c r="A17" s="28" t="s">
        <v>104</v>
      </c>
      <c r="B17" s="28" t="s">
        <v>92</v>
      </c>
      <c r="C17" s="28">
        <v>109212</v>
      </c>
      <c r="D17" s="28" t="s">
        <v>93</v>
      </c>
      <c r="E17" s="28" t="s">
        <v>93</v>
      </c>
      <c r="F17" s="28" t="s">
        <v>56</v>
      </c>
      <c r="G17" s="28" t="s">
        <v>94</v>
      </c>
      <c r="H17" s="28" t="s">
        <v>81</v>
      </c>
      <c r="I17" s="28" t="s">
        <v>59</v>
      </c>
      <c r="J17" s="28" t="s">
        <v>95</v>
      </c>
      <c r="K17" s="32">
        <v>300130851065</v>
      </c>
      <c r="L17" s="28" t="s">
        <v>83</v>
      </c>
      <c r="M17" s="28" t="s">
        <v>84</v>
      </c>
      <c r="N17" s="28">
        <v>4</v>
      </c>
      <c r="O17" s="33">
        <v>0</v>
      </c>
      <c r="P17" s="33">
        <v>0</v>
      </c>
      <c r="Q17" s="33">
        <f>O17+P17</f>
        <v>0</v>
      </c>
      <c r="R17" s="33">
        <f>Q17/N17</f>
        <v>0</v>
      </c>
      <c r="S17" s="107" t="s">
        <v>119</v>
      </c>
      <c r="T17" s="28" t="s">
        <v>97</v>
      </c>
      <c r="U17" s="28" t="s">
        <v>65</v>
      </c>
      <c r="V17" s="28" t="s">
        <v>98</v>
      </c>
      <c r="W17" s="28" t="s">
        <v>120</v>
      </c>
      <c r="X17" s="28" t="s">
        <v>121</v>
      </c>
      <c r="Y17" s="28" t="s">
        <v>69</v>
      </c>
      <c r="Z17" s="108" t="s">
        <v>87</v>
      </c>
      <c r="AA17" s="28" t="s">
        <v>105</v>
      </c>
      <c r="AB17" s="28" t="s">
        <v>71</v>
      </c>
      <c r="AC17" s="28" t="s">
        <v>122</v>
      </c>
      <c r="AD17" s="28" t="s">
        <v>100</v>
      </c>
      <c r="AE17" s="28" t="s">
        <v>101</v>
      </c>
      <c r="AF17" s="28"/>
      <c r="AG17" s="28"/>
    </row>
    <row r="18" s="93" customFormat="1" ht="15" spans="1:33">
      <c r="A18" s="28" t="s">
        <v>102</v>
      </c>
      <c r="B18" s="28" t="s">
        <v>92</v>
      </c>
      <c r="C18" s="28">
        <v>109212</v>
      </c>
      <c r="D18" s="28" t="s">
        <v>93</v>
      </c>
      <c r="E18" s="28" t="s">
        <v>93</v>
      </c>
      <c r="F18" s="28" t="s">
        <v>56</v>
      </c>
      <c r="G18" s="28" t="s">
        <v>94</v>
      </c>
      <c r="H18" s="28" t="s">
        <v>81</v>
      </c>
      <c r="I18" s="28" t="s">
        <v>59</v>
      </c>
      <c r="J18" s="28" t="s">
        <v>95</v>
      </c>
      <c r="K18" s="32">
        <v>300130851066</v>
      </c>
      <c r="L18" s="28" t="s">
        <v>83</v>
      </c>
      <c r="M18" s="28" t="s">
        <v>84</v>
      </c>
      <c r="N18" s="28">
        <v>4</v>
      </c>
      <c r="O18" s="33">
        <v>1</v>
      </c>
      <c r="P18" s="33">
        <v>0</v>
      </c>
      <c r="Q18" s="33">
        <f>O18+P18</f>
        <v>1</v>
      </c>
      <c r="R18" s="33">
        <f>Q18/N18</f>
        <v>0.25</v>
      </c>
      <c r="S18" s="107" t="s">
        <v>119</v>
      </c>
      <c r="T18" s="28" t="s">
        <v>97</v>
      </c>
      <c r="U18" s="28" t="s">
        <v>65</v>
      </c>
      <c r="V18" s="28" t="s">
        <v>98</v>
      </c>
      <c r="W18" s="28" t="s">
        <v>120</v>
      </c>
      <c r="X18" s="28" t="s">
        <v>121</v>
      </c>
      <c r="Y18" s="28" t="s">
        <v>69</v>
      </c>
      <c r="Z18" s="108" t="s">
        <v>87</v>
      </c>
      <c r="AA18" s="28" t="s">
        <v>103</v>
      </c>
      <c r="AB18" s="28" t="s">
        <v>71</v>
      </c>
      <c r="AC18" s="28" t="s">
        <v>123</v>
      </c>
      <c r="AD18" s="28" t="s">
        <v>100</v>
      </c>
      <c r="AE18" s="28" t="s">
        <v>101</v>
      </c>
      <c r="AF18" s="28"/>
      <c r="AG18" s="28"/>
    </row>
    <row r="19" s="93" customFormat="1" ht="15" spans="1:33">
      <c r="A19" s="28" t="s">
        <v>124</v>
      </c>
      <c r="B19" s="28" t="s">
        <v>92</v>
      </c>
      <c r="C19" s="28">
        <v>109212</v>
      </c>
      <c r="D19" s="28" t="s">
        <v>93</v>
      </c>
      <c r="E19" s="28" t="s">
        <v>93</v>
      </c>
      <c r="F19" s="28" t="s">
        <v>56</v>
      </c>
      <c r="G19" s="28" t="s">
        <v>94</v>
      </c>
      <c r="H19" s="28" t="s">
        <v>81</v>
      </c>
      <c r="I19" s="28" t="s">
        <v>59</v>
      </c>
      <c r="J19" s="28" t="s">
        <v>111</v>
      </c>
      <c r="K19" s="32">
        <v>300130851067</v>
      </c>
      <c r="L19" s="28" t="s">
        <v>83</v>
      </c>
      <c r="M19" s="28" t="s">
        <v>84</v>
      </c>
      <c r="N19" s="28">
        <v>2</v>
      </c>
      <c r="O19" s="33">
        <v>1</v>
      </c>
      <c r="P19" s="33">
        <v>15</v>
      </c>
      <c r="Q19" s="33">
        <f>O19+P19</f>
        <v>16</v>
      </c>
      <c r="R19" s="33">
        <f>Q19/N19</f>
        <v>8</v>
      </c>
      <c r="S19" s="107" t="s">
        <v>125</v>
      </c>
      <c r="T19" s="28" t="s">
        <v>97</v>
      </c>
      <c r="U19" s="28" t="s">
        <v>65</v>
      </c>
      <c r="V19" s="28" t="s">
        <v>98</v>
      </c>
      <c r="W19" s="28" t="s">
        <v>68</v>
      </c>
      <c r="X19" s="28" t="s">
        <v>68</v>
      </c>
      <c r="Y19" s="28" t="s">
        <v>69</v>
      </c>
      <c r="Z19" s="108" t="s">
        <v>87</v>
      </c>
      <c r="AA19" s="28" t="s">
        <v>126</v>
      </c>
      <c r="AB19" s="28" t="s">
        <v>71</v>
      </c>
      <c r="AC19" s="28" t="s">
        <v>127</v>
      </c>
      <c r="AD19" s="28" t="s">
        <v>100</v>
      </c>
      <c r="AE19" s="28" t="s">
        <v>101</v>
      </c>
      <c r="AF19" s="28"/>
      <c r="AG19" s="28"/>
    </row>
    <row r="20" s="93" customFormat="1" ht="15" spans="1:33">
      <c r="A20" s="28" t="s">
        <v>102</v>
      </c>
      <c r="B20" s="28" t="s">
        <v>92</v>
      </c>
      <c r="C20" s="28">
        <v>109212</v>
      </c>
      <c r="D20" s="28" t="s">
        <v>93</v>
      </c>
      <c r="E20" s="28" t="s">
        <v>93</v>
      </c>
      <c r="F20" s="28" t="s">
        <v>56</v>
      </c>
      <c r="G20" s="28" t="s">
        <v>94</v>
      </c>
      <c r="H20" s="28" t="s">
        <v>81</v>
      </c>
      <c r="I20" s="28" t="s">
        <v>59</v>
      </c>
      <c r="J20" s="28" t="s">
        <v>111</v>
      </c>
      <c r="K20" s="32">
        <v>300130851068</v>
      </c>
      <c r="L20" s="28" t="s">
        <v>83</v>
      </c>
      <c r="M20" s="28" t="s">
        <v>84</v>
      </c>
      <c r="N20" s="28">
        <v>1</v>
      </c>
      <c r="O20" s="33">
        <v>1</v>
      </c>
      <c r="P20" s="33">
        <v>6</v>
      </c>
      <c r="Q20" s="33">
        <f>O20+P20</f>
        <v>7</v>
      </c>
      <c r="R20" s="33">
        <f>Q20/N20</f>
        <v>7</v>
      </c>
      <c r="S20" s="107" t="s">
        <v>128</v>
      </c>
      <c r="T20" s="28" t="s">
        <v>97</v>
      </c>
      <c r="U20" s="28" t="s">
        <v>65</v>
      </c>
      <c r="V20" s="28" t="s">
        <v>98</v>
      </c>
      <c r="W20" s="28" t="s">
        <v>68</v>
      </c>
      <c r="X20" s="28" t="s">
        <v>68</v>
      </c>
      <c r="Y20" s="28" t="s">
        <v>69</v>
      </c>
      <c r="Z20" s="108" t="s">
        <v>87</v>
      </c>
      <c r="AA20" s="28" t="s">
        <v>103</v>
      </c>
      <c r="AB20" s="28" t="s">
        <v>71</v>
      </c>
      <c r="AC20" s="28" t="s">
        <v>127</v>
      </c>
      <c r="AD20" s="28" t="s">
        <v>100</v>
      </c>
      <c r="AE20" s="28" t="s">
        <v>101</v>
      </c>
      <c r="AF20" s="28"/>
      <c r="AG20" s="28"/>
    </row>
    <row r="21" s="93" customFormat="1" ht="15" spans="1:33">
      <c r="A21" s="28" t="s">
        <v>52</v>
      </c>
      <c r="B21" s="28" t="s">
        <v>92</v>
      </c>
      <c r="C21" s="28">
        <v>109212</v>
      </c>
      <c r="D21" s="28" t="s">
        <v>93</v>
      </c>
      <c r="E21" s="28" t="s">
        <v>93</v>
      </c>
      <c r="F21" s="28" t="s">
        <v>56</v>
      </c>
      <c r="G21" s="28" t="s">
        <v>94</v>
      </c>
      <c r="H21" s="28" t="s">
        <v>81</v>
      </c>
      <c r="I21" s="28" t="s">
        <v>59</v>
      </c>
      <c r="J21" s="28" t="s">
        <v>111</v>
      </c>
      <c r="K21" s="32">
        <v>300130851069</v>
      </c>
      <c r="L21" s="28" t="s">
        <v>83</v>
      </c>
      <c r="M21" s="28" t="s">
        <v>84</v>
      </c>
      <c r="N21" s="28">
        <v>2</v>
      </c>
      <c r="O21" s="33">
        <v>5</v>
      </c>
      <c r="P21" s="33">
        <v>20</v>
      </c>
      <c r="Q21" s="33">
        <f>O21+P21</f>
        <v>25</v>
      </c>
      <c r="R21" s="33">
        <f>Q21/N21</f>
        <v>12.5</v>
      </c>
      <c r="S21" s="107" t="s">
        <v>129</v>
      </c>
      <c r="T21" s="28" t="s">
        <v>97</v>
      </c>
      <c r="U21" s="28" t="s">
        <v>65</v>
      </c>
      <c r="V21" s="28" t="s">
        <v>98</v>
      </c>
      <c r="W21" s="28" t="s">
        <v>68</v>
      </c>
      <c r="X21" s="28" t="s">
        <v>68</v>
      </c>
      <c r="Y21" s="28" t="s">
        <v>69</v>
      </c>
      <c r="Z21" s="108" t="s">
        <v>87</v>
      </c>
      <c r="AA21" s="28" t="s">
        <v>71</v>
      </c>
      <c r="AB21" s="28" t="s">
        <v>71</v>
      </c>
      <c r="AC21" s="28" t="s">
        <v>127</v>
      </c>
      <c r="AD21" s="28" t="s">
        <v>100</v>
      </c>
      <c r="AE21" s="28" t="s">
        <v>101</v>
      </c>
      <c r="AF21" s="28"/>
      <c r="AG21" s="28"/>
    </row>
    <row r="22" s="93" customFormat="1" ht="15" spans="1:33">
      <c r="A22" s="28" t="s">
        <v>102</v>
      </c>
      <c r="B22" s="28" t="s">
        <v>92</v>
      </c>
      <c r="C22" s="28">
        <v>109212</v>
      </c>
      <c r="D22" s="28" t="s">
        <v>93</v>
      </c>
      <c r="E22" s="28" t="s">
        <v>93</v>
      </c>
      <c r="F22" s="28" t="s">
        <v>56</v>
      </c>
      <c r="G22" s="28" t="s">
        <v>94</v>
      </c>
      <c r="H22" s="28" t="s">
        <v>81</v>
      </c>
      <c r="I22" s="28" t="s">
        <v>59</v>
      </c>
      <c r="J22" s="28" t="s">
        <v>116</v>
      </c>
      <c r="K22" s="32">
        <v>300130851070</v>
      </c>
      <c r="L22" s="28" t="s">
        <v>83</v>
      </c>
      <c r="M22" s="28" t="s">
        <v>84</v>
      </c>
      <c r="N22" s="28">
        <v>1</v>
      </c>
      <c r="O22" s="33">
        <v>0</v>
      </c>
      <c r="P22" s="33">
        <v>2</v>
      </c>
      <c r="Q22" s="33">
        <f>O22+P22</f>
        <v>2</v>
      </c>
      <c r="R22" s="33">
        <f>Q22/N22</f>
        <v>2</v>
      </c>
      <c r="S22" s="107" t="s">
        <v>130</v>
      </c>
      <c r="T22" s="28" t="s">
        <v>97</v>
      </c>
      <c r="U22" s="28" t="s">
        <v>65</v>
      </c>
      <c r="V22" s="28" t="s">
        <v>98</v>
      </c>
      <c r="W22" s="28" t="s">
        <v>68</v>
      </c>
      <c r="X22" s="28" t="s">
        <v>68</v>
      </c>
      <c r="Y22" s="28" t="s">
        <v>69</v>
      </c>
      <c r="Z22" s="108" t="s">
        <v>87</v>
      </c>
      <c r="AA22" s="28" t="s">
        <v>103</v>
      </c>
      <c r="AB22" s="28" t="s">
        <v>71</v>
      </c>
      <c r="AC22" s="28" t="s">
        <v>127</v>
      </c>
      <c r="AD22" s="28" t="s">
        <v>100</v>
      </c>
      <c r="AE22" s="28" t="s">
        <v>101</v>
      </c>
      <c r="AF22" s="28"/>
      <c r="AG22" s="28"/>
    </row>
    <row r="23" s="93" customFormat="1" ht="15" spans="1:33">
      <c r="A23" s="28" t="s">
        <v>131</v>
      </c>
      <c r="B23" s="28" t="s">
        <v>92</v>
      </c>
      <c r="C23" s="28">
        <v>109212</v>
      </c>
      <c r="D23" s="28" t="s">
        <v>93</v>
      </c>
      <c r="E23" s="28" t="s">
        <v>93</v>
      </c>
      <c r="F23" s="28" t="s">
        <v>56</v>
      </c>
      <c r="G23" s="28" t="s">
        <v>94</v>
      </c>
      <c r="H23" s="28" t="s">
        <v>81</v>
      </c>
      <c r="I23" s="28" t="s">
        <v>59</v>
      </c>
      <c r="J23" s="28" t="s">
        <v>95</v>
      </c>
      <c r="K23" s="32">
        <v>300130851071</v>
      </c>
      <c r="L23" s="28" t="s">
        <v>83</v>
      </c>
      <c r="M23" s="28" t="s">
        <v>84</v>
      </c>
      <c r="N23" s="28">
        <v>2</v>
      </c>
      <c r="O23" s="33">
        <v>2</v>
      </c>
      <c r="P23" s="33">
        <v>77</v>
      </c>
      <c r="Q23" s="33">
        <f>O23+P23</f>
        <v>79</v>
      </c>
      <c r="R23" s="33">
        <f>Q23/N23</f>
        <v>39.5</v>
      </c>
      <c r="S23" s="107" t="s">
        <v>132</v>
      </c>
      <c r="T23" s="28" t="s">
        <v>97</v>
      </c>
      <c r="U23" s="28" t="s">
        <v>65</v>
      </c>
      <c r="V23" s="28" t="s">
        <v>98</v>
      </c>
      <c r="W23" s="28" t="s">
        <v>68</v>
      </c>
      <c r="X23" s="28" t="s">
        <v>68</v>
      </c>
      <c r="Y23" s="28" t="s">
        <v>69</v>
      </c>
      <c r="Z23" s="108" t="s">
        <v>87</v>
      </c>
      <c r="AA23" s="28" t="s">
        <v>133</v>
      </c>
      <c r="AB23" s="28" t="s">
        <v>71</v>
      </c>
      <c r="AC23" s="28" t="s">
        <v>127</v>
      </c>
      <c r="AD23" s="28" t="s">
        <v>100</v>
      </c>
      <c r="AE23" s="28" t="s">
        <v>101</v>
      </c>
      <c r="AF23" s="28"/>
      <c r="AG23" s="28"/>
    </row>
    <row r="24" s="93" customFormat="1" ht="15" spans="1:33">
      <c r="A24" s="28" t="s">
        <v>104</v>
      </c>
      <c r="B24" s="28" t="s">
        <v>92</v>
      </c>
      <c r="C24" s="28">
        <v>109212</v>
      </c>
      <c r="D24" s="28" t="s">
        <v>93</v>
      </c>
      <c r="E24" s="28" t="s">
        <v>93</v>
      </c>
      <c r="F24" s="28" t="s">
        <v>56</v>
      </c>
      <c r="G24" s="28" t="s">
        <v>94</v>
      </c>
      <c r="H24" s="28" t="s">
        <v>81</v>
      </c>
      <c r="I24" s="28" t="s">
        <v>59</v>
      </c>
      <c r="J24" s="28" t="s">
        <v>111</v>
      </c>
      <c r="K24" s="32">
        <v>300130851072</v>
      </c>
      <c r="L24" s="28" t="s">
        <v>83</v>
      </c>
      <c r="M24" s="28" t="s">
        <v>84</v>
      </c>
      <c r="N24" s="28">
        <v>2</v>
      </c>
      <c r="O24" s="33">
        <v>8</v>
      </c>
      <c r="P24" s="33">
        <v>34</v>
      </c>
      <c r="Q24" s="33">
        <f>O24+P24</f>
        <v>42</v>
      </c>
      <c r="R24" s="33">
        <f>Q24/N24</f>
        <v>21</v>
      </c>
      <c r="S24" s="107" t="s">
        <v>134</v>
      </c>
      <c r="T24" s="28" t="s">
        <v>97</v>
      </c>
      <c r="U24" s="28" t="s">
        <v>65</v>
      </c>
      <c r="V24" s="28" t="s">
        <v>98</v>
      </c>
      <c r="W24" s="28" t="s">
        <v>68</v>
      </c>
      <c r="X24" s="28" t="s">
        <v>68</v>
      </c>
      <c r="Y24" s="28" t="s">
        <v>69</v>
      </c>
      <c r="Z24" s="108" t="s">
        <v>87</v>
      </c>
      <c r="AA24" s="28" t="s">
        <v>105</v>
      </c>
      <c r="AB24" s="28" t="s">
        <v>71</v>
      </c>
      <c r="AC24" s="28" t="s">
        <v>127</v>
      </c>
      <c r="AD24" s="28" t="s">
        <v>100</v>
      </c>
      <c r="AE24" s="28" t="s">
        <v>101</v>
      </c>
      <c r="AF24" s="28"/>
      <c r="AG24" s="28"/>
    </row>
    <row r="25" s="93" customFormat="1" ht="15" spans="1:33">
      <c r="A25" s="28" t="s">
        <v>52</v>
      </c>
      <c r="B25" s="28" t="s">
        <v>92</v>
      </c>
      <c r="C25" s="28">
        <v>109212</v>
      </c>
      <c r="D25" s="28" t="s">
        <v>93</v>
      </c>
      <c r="E25" s="28" t="s">
        <v>93</v>
      </c>
      <c r="F25" s="28" t="s">
        <v>56</v>
      </c>
      <c r="G25" s="28" t="s">
        <v>135</v>
      </c>
      <c r="H25" s="28" t="s">
        <v>81</v>
      </c>
      <c r="I25" s="28" t="s">
        <v>59</v>
      </c>
      <c r="J25" s="28" t="s">
        <v>95</v>
      </c>
      <c r="K25" s="32">
        <v>300130851073</v>
      </c>
      <c r="L25" s="28" t="s">
        <v>83</v>
      </c>
      <c r="M25" s="28" t="s">
        <v>84</v>
      </c>
      <c r="N25" s="28">
        <v>8</v>
      </c>
      <c r="O25" s="33">
        <v>0</v>
      </c>
      <c r="P25" s="33">
        <v>3</v>
      </c>
      <c r="Q25" s="33">
        <f>O25+P25</f>
        <v>3</v>
      </c>
      <c r="R25" s="33">
        <f>Q25/N25</f>
        <v>0.375</v>
      </c>
      <c r="S25" s="107" t="s">
        <v>96</v>
      </c>
      <c r="T25" s="28" t="s">
        <v>97</v>
      </c>
      <c r="U25" s="28" t="s">
        <v>65</v>
      </c>
      <c r="V25" s="28" t="s">
        <v>98</v>
      </c>
      <c r="W25" s="28" t="s">
        <v>68</v>
      </c>
      <c r="X25" s="28" t="s">
        <v>68</v>
      </c>
      <c r="Y25" s="28" t="s">
        <v>69</v>
      </c>
      <c r="Z25" s="108" t="s">
        <v>87</v>
      </c>
      <c r="AA25" s="28" t="s">
        <v>71</v>
      </c>
      <c r="AB25" s="28" t="s">
        <v>88</v>
      </c>
      <c r="AC25" s="28" t="s">
        <v>99</v>
      </c>
      <c r="AD25" s="28" t="s">
        <v>100</v>
      </c>
      <c r="AE25" s="28" t="s">
        <v>101</v>
      </c>
      <c r="AF25" s="28"/>
      <c r="AG25" s="28"/>
    </row>
    <row r="26" s="93" customFormat="1" ht="15" spans="1:33">
      <c r="A26" s="28" t="s">
        <v>136</v>
      </c>
      <c r="B26" s="28" t="s">
        <v>92</v>
      </c>
      <c r="C26" s="28">
        <v>109212</v>
      </c>
      <c r="D26" s="28" t="s">
        <v>93</v>
      </c>
      <c r="E26" s="28" t="s">
        <v>93</v>
      </c>
      <c r="F26" s="28" t="s">
        <v>56</v>
      </c>
      <c r="G26" s="28" t="s">
        <v>135</v>
      </c>
      <c r="H26" s="28" t="s">
        <v>81</v>
      </c>
      <c r="I26" s="28" t="s">
        <v>59</v>
      </c>
      <c r="J26" s="28" t="s">
        <v>95</v>
      </c>
      <c r="K26" s="32">
        <v>300130851074</v>
      </c>
      <c r="L26" s="28" t="s">
        <v>83</v>
      </c>
      <c r="M26" s="28" t="s">
        <v>84</v>
      </c>
      <c r="N26" s="28">
        <v>8</v>
      </c>
      <c r="O26" s="33">
        <v>2</v>
      </c>
      <c r="P26" s="33">
        <v>4</v>
      </c>
      <c r="Q26" s="33">
        <f>O26+P26</f>
        <v>6</v>
      </c>
      <c r="R26" s="33">
        <f>Q26/N26</f>
        <v>0.75</v>
      </c>
      <c r="S26" s="107" t="s">
        <v>96</v>
      </c>
      <c r="T26" s="28" t="s">
        <v>97</v>
      </c>
      <c r="U26" s="28" t="s">
        <v>65</v>
      </c>
      <c r="V26" s="28" t="s">
        <v>98</v>
      </c>
      <c r="W26" s="28" t="s">
        <v>68</v>
      </c>
      <c r="X26" s="28" t="s">
        <v>68</v>
      </c>
      <c r="Y26" s="28" t="s">
        <v>69</v>
      </c>
      <c r="Z26" s="108" t="s">
        <v>87</v>
      </c>
      <c r="AA26" s="28" t="s">
        <v>137</v>
      </c>
      <c r="AB26" s="28" t="s">
        <v>88</v>
      </c>
      <c r="AC26" s="28" t="s">
        <v>99</v>
      </c>
      <c r="AD26" s="28" t="s">
        <v>100</v>
      </c>
      <c r="AE26" s="28" t="s">
        <v>101</v>
      </c>
      <c r="AF26" s="28"/>
      <c r="AG26" s="28"/>
    </row>
    <row r="27" s="93" customFormat="1" ht="15" spans="1:33">
      <c r="A27" s="28" t="s">
        <v>76</v>
      </c>
      <c r="B27" s="28" t="s">
        <v>92</v>
      </c>
      <c r="C27" s="28">
        <v>109212</v>
      </c>
      <c r="D27" s="28" t="s">
        <v>93</v>
      </c>
      <c r="E27" s="28" t="s">
        <v>93</v>
      </c>
      <c r="F27" s="28" t="s">
        <v>56</v>
      </c>
      <c r="G27" s="28" t="s">
        <v>135</v>
      </c>
      <c r="H27" s="28" t="s">
        <v>81</v>
      </c>
      <c r="I27" s="28" t="s">
        <v>59</v>
      </c>
      <c r="J27" s="28" t="s">
        <v>95</v>
      </c>
      <c r="K27" s="32">
        <v>300130851075</v>
      </c>
      <c r="L27" s="28" t="s">
        <v>83</v>
      </c>
      <c r="M27" s="28" t="s">
        <v>84</v>
      </c>
      <c r="N27" s="28">
        <v>8</v>
      </c>
      <c r="O27" s="33">
        <v>5</v>
      </c>
      <c r="P27" s="33">
        <v>7</v>
      </c>
      <c r="Q27" s="33">
        <f>O27+P27</f>
        <v>12</v>
      </c>
      <c r="R27" s="33">
        <f>Q27/N27</f>
        <v>1.5</v>
      </c>
      <c r="S27" s="107" t="s">
        <v>96</v>
      </c>
      <c r="T27" s="28" t="s">
        <v>97</v>
      </c>
      <c r="U27" s="28" t="s">
        <v>65</v>
      </c>
      <c r="V27" s="28" t="s">
        <v>98</v>
      </c>
      <c r="W27" s="28" t="s">
        <v>68</v>
      </c>
      <c r="X27" s="28" t="s">
        <v>68</v>
      </c>
      <c r="Y27" s="28" t="s">
        <v>69</v>
      </c>
      <c r="Z27" s="108" t="s">
        <v>87</v>
      </c>
      <c r="AA27" s="28" t="s">
        <v>88</v>
      </c>
      <c r="AB27" s="28" t="s">
        <v>88</v>
      </c>
      <c r="AC27" s="28" t="s">
        <v>99</v>
      </c>
      <c r="AD27" s="28" t="s">
        <v>100</v>
      </c>
      <c r="AE27" s="28" t="s">
        <v>101</v>
      </c>
      <c r="AF27" s="28"/>
      <c r="AG27" s="28"/>
    </row>
    <row r="28" s="93" customFormat="1" ht="15" spans="1:33">
      <c r="A28" s="28" t="s">
        <v>76</v>
      </c>
      <c r="B28" s="28" t="s">
        <v>92</v>
      </c>
      <c r="C28" s="28">
        <v>109212</v>
      </c>
      <c r="D28" s="28" t="s">
        <v>93</v>
      </c>
      <c r="E28" s="28" t="s">
        <v>93</v>
      </c>
      <c r="F28" s="28" t="s">
        <v>56</v>
      </c>
      <c r="G28" s="28" t="s">
        <v>135</v>
      </c>
      <c r="H28" s="28" t="s">
        <v>81</v>
      </c>
      <c r="I28" s="28" t="s">
        <v>59</v>
      </c>
      <c r="J28" s="28" t="s">
        <v>108</v>
      </c>
      <c r="K28" s="32">
        <v>300130851076</v>
      </c>
      <c r="L28" s="28" t="s">
        <v>83</v>
      </c>
      <c r="M28" s="28" t="s">
        <v>84</v>
      </c>
      <c r="N28" s="28">
        <v>7</v>
      </c>
      <c r="O28" s="33">
        <v>0</v>
      </c>
      <c r="P28" s="33">
        <v>1</v>
      </c>
      <c r="Q28" s="33">
        <f>O28+P28</f>
        <v>1</v>
      </c>
      <c r="R28" s="33">
        <f>Q28/N28</f>
        <v>0.142857142857143</v>
      </c>
      <c r="S28" s="107" t="s">
        <v>109</v>
      </c>
      <c r="T28" s="28" t="s">
        <v>97</v>
      </c>
      <c r="U28" s="28" t="s">
        <v>65</v>
      </c>
      <c r="V28" s="28" t="s">
        <v>98</v>
      </c>
      <c r="W28" s="28" t="s">
        <v>68</v>
      </c>
      <c r="X28" s="28" t="s">
        <v>68</v>
      </c>
      <c r="Y28" s="28" t="s">
        <v>69</v>
      </c>
      <c r="Z28" s="108" t="s">
        <v>87</v>
      </c>
      <c r="AA28" s="28" t="s">
        <v>88</v>
      </c>
      <c r="AB28" s="28" t="s">
        <v>88</v>
      </c>
      <c r="AC28" s="28" t="s">
        <v>99</v>
      </c>
      <c r="AD28" s="28" t="s">
        <v>100</v>
      </c>
      <c r="AE28" s="28" t="s">
        <v>101</v>
      </c>
      <c r="AF28" s="28"/>
      <c r="AG28" s="28"/>
    </row>
    <row r="29" s="93" customFormat="1" ht="15" spans="1:33">
      <c r="A29" s="28" t="s">
        <v>136</v>
      </c>
      <c r="B29" s="28" t="s">
        <v>92</v>
      </c>
      <c r="C29" s="28">
        <v>109212</v>
      </c>
      <c r="D29" s="28" t="s">
        <v>93</v>
      </c>
      <c r="E29" s="28" t="s">
        <v>93</v>
      </c>
      <c r="F29" s="28" t="s">
        <v>56</v>
      </c>
      <c r="G29" s="28" t="s">
        <v>135</v>
      </c>
      <c r="H29" s="28" t="s">
        <v>81</v>
      </c>
      <c r="I29" s="28" t="s">
        <v>59</v>
      </c>
      <c r="J29" s="28" t="s">
        <v>113</v>
      </c>
      <c r="K29" s="32">
        <v>300130851077</v>
      </c>
      <c r="L29" s="28" t="s">
        <v>83</v>
      </c>
      <c r="M29" s="28" t="s">
        <v>84</v>
      </c>
      <c r="N29" s="28">
        <v>4</v>
      </c>
      <c r="O29" s="33">
        <v>0</v>
      </c>
      <c r="P29" s="33">
        <v>1</v>
      </c>
      <c r="Q29" s="33">
        <f>O29+P29</f>
        <v>1</v>
      </c>
      <c r="R29" s="33">
        <f>Q29/N29</f>
        <v>0.25</v>
      </c>
      <c r="S29" s="107" t="s">
        <v>138</v>
      </c>
      <c r="T29" s="28" t="s">
        <v>97</v>
      </c>
      <c r="U29" s="28" t="s">
        <v>65</v>
      </c>
      <c r="V29" s="28" t="s">
        <v>98</v>
      </c>
      <c r="W29" s="28" t="s">
        <v>68</v>
      </c>
      <c r="X29" s="28" t="s">
        <v>68</v>
      </c>
      <c r="Y29" s="28" t="s">
        <v>69</v>
      </c>
      <c r="Z29" s="108" t="s">
        <v>87</v>
      </c>
      <c r="AA29" s="28" t="s">
        <v>137</v>
      </c>
      <c r="AB29" s="28" t="s">
        <v>88</v>
      </c>
      <c r="AC29" s="28" t="s">
        <v>99</v>
      </c>
      <c r="AD29" s="28" t="s">
        <v>100</v>
      </c>
      <c r="AE29" s="28" t="s">
        <v>101</v>
      </c>
      <c r="AF29" s="28"/>
      <c r="AG29" s="28"/>
    </row>
    <row r="30" s="93" customFormat="1" ht="15" spans="1:33">
      <c r="A30" s="28" t="s">
        <v>136</v>
      </c>
      <c r="B30" s="28" t="s">
        <v>92</v>
      </c>
      <c r="C30" s="28">
        <v>109212</v>
      </c>
      <c r="D30" s="28" t="s">
        <v>93</v>
      </c>
      <c r="E30" s="28" t="s">
        <v>93</v>
      </c>
      <c r="F30" s="28" t="s">
        <v>56</v>
      </c>
      <c r="G30" s="28" t="s">
        <v>135</v>
      </c>
      <c r="H30" s="28" t="s">
        <v>81</v>
      </c>
      <c r="I30" s="28" t="s">
        <v>59</v>
      </c>
      <c r="J30" s="28" t="s">
        <v>111</v>
      </c>
      <c r="K30" s="32">
        <v>300130851078</v>
      </c>
      <c r="L30" s="28" t="s">
        <v>83</v>
      </c>
      <c r="M30" s="28" t="s">
        <v>84</v>
      </c>
      <c r="N30" s="28">
        <v>8</v>
      </c>
      <c r="O30" s="33">
        <v>1</v>
      </c>
      <c r="P30" s="33">
        <v>16</v>
      </c>
      <c r="Q30" s="33">
        <f>O30+P30</f>
        <v>17</v>
      </c>
      <c r="R30" s="33">
        <f>Q30/N30</f>
        <v>2.125</v>
      </c>
      <c r="S30" s="107" t="s">
        <v>139</v>
      </c>
      <c r="T30" s="28" t="s">
        <v>97</v>
      </c>
      <c r="U30" s="28" t="s">
        <v>65</v>
      </c>
      <c r="V30" s="28" t="s">
        <v>98</v>
      </c>
      <c r="W30" s="28" t="s">
        <v>68</v>
      </c>
      <c r="X30" s="28" t="s">
        <v>68</v>
      </c>
      <c r="Y30" s="28" t="s">
        <v>69</v>
      </c>
      <c r="Z30" s="108" t="s">
        <v>87</v>
      </c>
      <c r="AA30" s="28" t="s">
        <v>137</v>
      </c>
      <c r="AB30" s="28" t="s">
        <v>88</v>
      </c>
      <c r="AC30" s="28" t="s">
        <v>99</v>
      </c>
      <c r="AD30" s="28" t="s">
        <v>100</v>
      </c>
      <c r="AE30" s="28" t="s">
        <v>101</v>
      </c>
      <c r="AF30" s="28"/>
      <c r="AG30" s="28"/>
    </row>
    <row r="31" s="93" customFormat="1" ht="15" spans="1:33">
      <c r="A31" s="28" t="s">
        <v>76</v>
      </c>
      <c r="B31" s="28" t="s">
        <v>92</v>
      </c>
      <c r="C31" s="28">
        <v>109212</v>
      </c>
      <c r="D31" s="28" t="s">
        <v>93</v>
      </c>
      <c r="E31" s="28" t="s">
        <v>93</v>
      </c>
      <c r="F31" s="28" t="s">
        <v>56</v>
      </c>
      <c r="G31" s="28" t="s">
        <v>135</v>
      </c>
      <c r="H31" s="28" t="s">
        <v>81</v>
      </c>
      <c r="I31" s="28" t="s">
        <v>59</v>
      </c>
      <c r="J31" s="28" t="s">
        <v>116</v>
      </c>
      <c r="K31" s="32">
        <v>300130851079</v>
      </c>
      <c r="L31" s="28" t="s">
        <v>83</v>
      </c>
      <c r="M31" s="28" t="s">
        <v>84</v>
      </c>
      <c r="N31" s="28">
        <v>8</v>
      </c>
      <c r="O31" s="33">
        <v>0</v>
      </c>
      <c r="P31" s="33">
        <v>6</v>
      </c>
      <c r="Q31" s="33">
        <f>O31+P31</f>
        <v>6</v>
      </c>
      <c r="R31" s="33">
        <f>Q31/N31</f>
        <v>0.75</v>
      </c>
      <c r="S31" s="107" t="s">
        <v>130</v>
      </c>
      <c r="T31" s="28" t="s">
        <v>97</v>
      </c>
      <c r="U31" s="28" t="s">
        <v>65</v>
      </c>
      <c r="V31" s="28" t="s">
        <v>98</v>
      </c>
      <c r="W31" s="28" t="s">
        <v>68</v>
      </c>
      <c r="X31" s="28" t="s">
        <v>68</v>
      </c>
      <c r="Y31" s="28" t="s">
        <v>69</v>
      </c>
      <c r="Z31" s="108" t="s">
        <v>87</v>
      </c>
      <c r="AA31" s="28" t="s">
        <v>88</v>
      </c>
      <c r="AB31" s="28" t="s">
        <v>88</v>
      </c>
      <c r="AC31" s="28" t="s">
        <v>99</v>
      </c>
      <c r="AD31" s="28" t="s">
        <v>100</v>
      </c>
      <c r="AE31" s="28" t="s">
        <v>101</v>
      </c>
      <c r="AF31" s="28"/>
      <c r="AG31" s="28"/>
    </row>
    <row r="32" s="93" customFormat="1" ht="15" spans="1:33">
      <c r="A32" s="28" t="s">
        <v>52</v>
      </c>
      <c r="B32" s="28" t="s">
        <v>92</v>
      </c>
      <c r="C32" s="28">
        <v>109212</v>
      </c>
      <c r="D32" s="28" t="s">
        <v>93</v>
      </c>
      <c r="E32" s="28" t="s">
        <v>93</v>
      </c>
      <c r="F32" s="28" t="s">
        <v>56</v>
      </c>
      <c r="G32" s="28" t="s">
        <v>135</v>
      </c>
      <c r="H32" s="28" t="s">
        <v>81</v>
      </c>
      <c r="I32" s="28" t="s">
        <v>59</v>
      </c>
      <c r="J32" s="28" t="s">
        <v>116</v>
      </c>
      <c r="K32" s="32">
        <v>300130851080</v>
      </c>
      <c r="L32" s="28" t="s">
        <v>83</v>
      </c>
      <c r="M32" s="28" t="s">
        <v>84</v>
      </c>
      <c r="N32" s="28">
        <v>6</v>
      </c>
      <c r="O32" s="33">
        <v>0</v>
      </c>
      <c r="P32" s="33">
        <v>4</v>
      </c>
      <c r="Q32" s="33">
        <f>O32+P32</f>
        <v>4</v>
      </c>
      <c r="R32" s="33">
        <f>Q32/N32</f>
        <v>0.666666666666667</v>
      </c>
      <c r="S32" s="107" t="s">
        <v>130</v>
      </c>
      <c r="T32" s="28" t="s">
        <v>97</v>
      </c>
      <c r="U32" s="28" t="s">
        <v>65</v>
      </c>
      <c r="V32" s="28" t="s">
        <v>98</v>
      </c>
      <c r="W32" s="28" t="s">
        <v>68</v>
      </c>
      <c r="X32" s="28" t="s">
        <v>68</v>
      </c>
      <c r="Y32" s="28" t="s">
        <v>69</v>
      </c>
      <c r="Z32" s="108" t="s">
        <v>87</v>
      </c>
      <c r="AA32" s="28" t="s">
        <v>71</v>
      </c>
      <c r="AB32" s="28" t="s">
        <v>88</v>
      </c>
      <c r="AC32" s="28" t="s">
        <v>99</v>
      </c>
      <c r="AD32" s="28" t="s">
        <v>100</v>
      </c>
      <c r="AE32" s="28" t="s">
        <v>101</v>
      </c>
      <c r="AF32" s="28"/>
      <c r="AG32" s="28"/>
    </row>
    <row r="33" s="93" customFormat="1" ht="15" spans="1:33">
      <c r="A33" s="28" t="s">
        <v>136</v>
      </c>
      <c r="B33" s="28" t="s">
        <v>92</v>
      </c>
      <c r="C33" s="28">
        <v>109212</v>
      </c>
      <c r="D33" s="28" t="s">
        <v>93</v>
      </c>
      <c r="E33" s="28" t="s">
        <v>93</v>
      </c>
      <c r="F33" s="28" t="s">
        <v>56</v>
      </c>
      <c r="G33" s="28" t="s">
        <v>135</v>
      </c>
      <c r="H33" s="28" t="s">
        <v>81</v>
      </c>
      <c r="I33" s="28" t="s">
        <v>59</v>
      </c>
      <c r="J33" s="28" t="s">
        <v>111</v>
      </c>
      <c r="K33" s="32">
        <v>300130851081</v>
      </c>
      <c r="L33" s="28" t="s">
        <v>83</v>
      </c>
      <c r="M33" s="28" t="s">
        <v>84</v>
      </c>
      <c r="N33" s="28">
        <v>2</v>
      </c>
      <c r="O33" s="33">
        <v>3</v>
      </c>
      <c r="P33" s="33">
        <v>18</v>
      </c>
      <c r="Q33" s="33">
        <f>O33+P33</f>
        <v>21</v>
      </c>
      <c r="R33" s="33">
        <f>Q33/N33</f>
        <v>10.5</v>
      </c>
      <c r="S33" s="107" t="s">
        <v>140</v>
      </c>
      <c r="T33" s="28" t="s">
        <v>97</v>
      </c>
      <c r="U33" s="28" t="s">
        <v>65</v>
      </c>
      <c r="V33" s="28" t="s">
        <v>98</v>
      </c>
      <c r="W33" s="28" t="s">
        <v>68</v>
      </c>
      <c r="X33" s="28" t="s">
        <v>68</v>
      </c>
      <c r="Y33" s="28" t="s">
        <v>69</v>
      </c>
      <c r="Z33" s="108" t="s">
        <v>87</v>
      </c>
      <c r="AA33" s="28" t="s">
        <v>137</v>
      </c>
      <c r="AB33" s="28" t="s">
        <v>88</v>
      </c>
      <c r="AC33" s="28" t="s">
        <v>99</v>
      </c>
      <c r="AD33" s="28" t="s">
        <v>100</v>
      </c>
      <c r="AE33" s="28" t="s">
        <v>101</v>
      </c>
      <c r="AF33" s="28"/>
      <c r="AG33" s="28"/>
    </row>
    <row r="34" s="93" customFormat="1" ht="15" spans="1:33">
      <c r="A34" s="28" t="s">
        <v>52</v>
      </c>
      <c r="B34" s="28" t="s">
        <v>92</v>
      </c>
      <c r="C34" s="28">
        <v>109212</v>
      </c>
      <c r="D34" s="28" t="s">
        <v>93</v>
      </c>
      <c r="E34" s="28" t="s">
        <v>93</v>
      </c>
      <c r="F34" s="28" t="s">
        <v>56</v>
      </c>
      <c r="G34" s="28" t="s">
        <v>135</v>
      </c>
      <c r="H34" s="28" t="s">
        <v>81</v>
      </c>
      <c r="I34" s="28" t="s">
        <v>59</v>
      </c>
      <c r="J34" s="28" t="s">
        <v>141</v>
      </c>
      <c r="K34" s="32">
        <v>300130851082</v>
      </c>
      <c r="L34" s="28" t="s">
        <v>83</v>
      </c>
      <c r="M34" s="28" t="s">
        <v>84</v>
      </c>
      <c r="N34" s="28">
        <v>2</v>
      </c>
      <c r="O34" s="33">
        <v>2</v>
      </c>
      <c r="P34" s="33">
        <v>36</v>
      </c>
      <c r="Q34" s="33">
        <f>O34+P34</f>
        <v>38</v>
      </c>
      <c r="R34" s="33">
        <f>Q34/N34</f>
        <v>19</v>
      </c>
      <c r="S34" s="107" t="s">
        <v>142</v>
      </c>
      <c r="T34" s="28" t="s">
        <v>97</v>
      </c>
      <c r="U34" s="28" t="s">
        <v>65</v>
      </c>
      <c r="V34" s="28" t="s">
        <v>98</v>
      </c>
      <c r="W34" s="28" t="s">
        <v>68</v>
      </c>
      <c r="X34" s="28" t="s">
        <v>68</v>
      </c>
      <c r="Y34" s="28" t="s">
        <v>69</v>
      </c>
      <c r="Z34" s="108" t="s">
        <v>87</v>
      </c>
      <c r="AA34" s="28" t="s">
        <v>71</v>
      </c>
      <c r="AB34" s="28" t="s">
        <v>88</v>
      </c>
      <c r="AC34" s="28" t="s">
        <v>99</v>
      </c>
      <c r="AD34" s="28" t="s">
        <v>100</v>
      </c>
      <c r="AE34" s="28" t="s">
        <v>101</v>
      </c>
      <c r="AF34" s="28"/>
      <c r="AG34" s="28"/>
    </row>
    <row r="35" s="93" customFormat="1" ht="15" spans="1:33">
      <c r="A35" s="28" t="s">
        <v>76</v>
      </c>
      <c r="B35" s="28" t="s">
        <v>92</v>
      </c>
      <c r="C35" s="28">
        <v>109212</v>
      </c>
      <c r="D35" s="28" t="s">
        <v>93</v>
      </c>
      <c r="E35" s="28" t="s">
        <v>93</v>
      </c>
      <c r="F35" s="28" t="s">
        <v>56</v>
      </c>
      <c r="G35" s="28" t="s">
        <v>135</v>
      </c>
      <c r="H35" s="28" t="s">
        <v>81</v>
      </c>
      <c r="I35" s="28" t="s">
        <v>59</v>
      </c>
      <c r="J35" s="28" t="s">
        <v>143</v>
      </c>
      <c r="K35" s="32">
        <v>300130851083</v>
      </c>
      <c r="L35" s="28" t="s">
        <v>83</v>
      </c>
      <c r="M35" s="28" t="s">
        <v>84</v>
      </c>
      <c r="N35" s="28">
        <v>2</v>
      </c>
      <c r="O35" s="33">
        <v>1</v>
      </c>
      <c r="P35" s="33">
        <v>21</v>
      </c>
      <c r="Q35" s="33">
        <f>O35+P35</f>
        <v>22</v>
      </c>
      <c r="R35" s="33">
        <f>Q35/N35</f>
        <v>11</v>
      </c>
      <c r="S35" s="107" t="s">
        <v>144</v>
      </c>
      <c r="T35" s="28" t="s">
        <v>97</v>
      </c>
      <c r="U35" s="28" t="s">
        <v>65</v>
      </c>
      <c r="V35" s="28" t="s">
        <v>98</v>
      </c>
      <c r="W35" s="28" t="s">
        <v>68</v>
      </c>
      <c r="X35" s="28" t="s">
        <v>68</v>
      </c>
      <c r="Y35" s="28" t="s">
        <v>69</v>
      </c>
      <c r="Z35" s="108" t="s">
        <v>87</v>
      </c>
      <c r="AA35" s="28" t="s">
        <v>88</v>
      </c>
      <c r="AB35" s="28" t="s">
        <v>88</v>
      </c>
      <c r="AC35" s="28" t="s">
        <v>99</v>
      </c>
      <c r="AD35" s="28" t="s">
        <v>100</v>
      </c>
      <c r="AE35" s="28" t="s">
        <v>101</v>
      </c>
      <c r="AF35" s="28"/>
      <c r="AG35" s="28"/>
    </row>
    <row r="36" s="93" customFormat="1" ht="15" spans="1:33">
      <c r="A36" s="28" t="s">
        <v>52</v>
      </c>
      <c r="B36" s="28" t="s">
        <v>92</v>
      </c>
      <c r="C36" s="28">
        <v>109212</v>
      </c>
      <c r="D36" s="28" t="s">
        <v>93</v>
      </c>
      <c r="E36" s="28" t="s">
        <v>93</v>
      </c>
      <c r="F36" s="28" t="s">
        <v>56</v>
      </c>
      <c r="G36" s="28" t="s">
        <v>135</v>
      </c>
      <c r="H36" s="28" t="s">
        <v>81</v>
      </c>
      <c r="I36" s="28" t="s">
        <v>59</v>
      </c>
      <c r="J36" s="28" t="s">
        <v>111</v>
      </c>
      <c r="K36" s="32">
        <v>300130851084</v>
      </c>
      <c r="L36" s="28" t="s">
        <v>83</v>
      </c>
      <c r="M36" s="28" t="s">
        <v>84</v>
      </c>
      <c r="N36" s="28">
        <v>2</v>
      </c>
      <c r="O36" s="33">
        <v>4</v>
      </c>
      <c r="P36" s="33">
        <v>4</v>
      </c>
      <c r="Q36" s="33">
        <f>O36+P36</f>
        <v>8</v>
      </c>
      <c r="R36" s="33">
        <f>Q36/N36</f>
        <v>4</v>
      </c>
      <c r="S36" s="107" t="s">
        <v>129</v>
      </c>
      <c r="T36" s="28" t="s">
        <v>97</v>
      </c>
      <c r="U36" s="28" t="s">
        <v>65</v>
      </c>
      <c r="V36" s="28" t="s">
        <v>98</v>
      </c>
      <c r="W36" s="28" t="s">
        <v>68</v>
      </c>
      <c r="X36" s="28" t="s">
        <v>68</v>
      </c>
      <c r="Y36" s="28" t="s">
        <v>69</v>
      </c>
      <c r="Z36" s="108" t="s">
        <v>87</v>
      </c>
      <c r="AA36" s="28" t="s">
        <v>71</v>
      </c>
      <c r="AB36" s="28" t="s">
        <v>88</v>
      </c>
      <c r="AC36" s="28" t="s">
        <v>99</v>
      </c>
      <c r="AD36" s="28" t="s">
        <v>100</v>
      </c>
      <c r="AE36" s="28" t="s">
        <v>101</v>
      </c>
      <c r="AF36" s="28"/>
      <c r="AG36" s="28"/>
    </row>
    <row r="37" s="93" customFormat="1" ht="15" spans="1:33">
      <c r="A37" s="28" t="s">
        <v>76</v>
      </c>
      <c r="B37" s="28" t="s">
        <v>92</v>
      </c>
      <c r="C37" s="28">
        <v>109212</v>
      </c>
      <c r="D37" s="28" t="s">
        <v>93</v>
      </c>
      <c r="E37" s="28" t="s">
        <v>93</v>
      </c>
      <c r="F37" s="28" t="s">
        <v>56</v>
      </c>
      <c r="G37" s="28" t="s">
        <v>135</v>
      </c>
      <c r="H37" s="28" t="s">
        <v>81</v>
      </c>
      <c r="I37" s="28" t="s">
        <v>59</v>
      </c>
      <c r="J37" s="28" t="s">
        <v>111</v>
      </c>
      <c r="K37" s="32">
        <v>300130851085</v>
      </c>
      <c r="L37" s="28" t="s">
        <v>83</v>
      </c>
      <c r="M37" s="28" t="s">
        <v>84</v>
      </c>
      <c r="N37" s="28">
        <v>3</v>
      </c>
      <c r="O37" s="33">
        <v>1</v>
      </c>
      <c r="P37" s="33">
        <v>1</v>
      </c>
      <c r="Q37" s="33">
        <f>O37+P37</f>
        <v>2</v>
      </c>
      <c r="R37" s="33">
        <f>Q37/N37</f>
        <v>0.666666666666667</v>
      </c>
      <c r="S37" s="107" t="s">
        <v>145</v>
      </c>
      <c r="T37" s="28" t="s">
        <v>97</v>
      </c>
      <c r="U37" s="28" t="s">
        <v>65</v>
      </c>
      <c r="V37" s="28" t="s">
        <v>98</v>
      </c>
      <c r="W37" s="28" t="s">
        <v>68</v>
      </c>
      <c r="X37" s="28" t="s">
        <v>68</v>
      </c>
      <c r="Y37" s="28" t="s">
        <v>69</v>
      </c>
      <c r="Z37" s="108" t="s">
        <v>87</v>
      </c>
      <c r="AA37" s="28" t="s">
        <v>88</v>
      </c>
      <c r="AB37" s="28" t="s">
        <v>88</v>
      </c>
      <c r="AC37" s="28" t="s">
        <v>99</v>
      </c>
      <c r="AD37" s="28" t="s">
        <v>100</v>
      </c>
      <c r="AE37" s="28" t="s">
        <v>101</v>
      </c>
      <c r="AF37" s="28"/>
      <c r="AG37" s="28"/>
    </row>
    <row r="38" s="93" customFormat="1" ht="15" spans="1:33">
      <c r="A38" s="28" t="s">
        <v>76</v>
      </c>
      <c r="B38" s="28" t="s">
        <v>92</v>
      </c>
      <c r="C38" s="28">
        <v>109212</v>
      </c>
      <c r="D38" s="28" t="s">
        <v>93</v>
      </c>
      <c r="E38" s="28" t="s">
        <v>93</v>
      </c>
      <c r="F38" s="28" t="s">
        <v>56</v>
      </c>
      <c r="G38" s="28" t="s">
        <v>135</v>
      </c>
      <c r="H38" s="28" t="s">
        <v>81</v>
      </c>
      <c r="I38" s="28" t="s">
        <v>59</v>
      </c>
      <c r="J38" s="28" t="s">
        <v>111</v>
      </c>
      <c r="K38" s="32">
        <v>300130851086</v>
      </c>
      <c r="L38" s="28" t="s">
        <v>83</v>
      </c>
      <c r="M38" s="28" t="s">
        <v>84</v>
      </c>
      <c r="N38" s="28">
        <v>1</v>
      </c>
      <c r="O38" s="33">
        <v>1</v>
      </c>
      <c r="P38" s="33">
        <v>3</v>
      </c>
      <c r="Q38" s="33">
        <f>O38+P38</f>
        <v>4</v>
      </c>
      <c r="R38" s="33">
        <f>Q38/N38</f>
        <v>4</v>
      </c>
      <c r="S38" s="107" t="s">
        <v>129</v>
      </c>
      <c r="T38" s="28" t="s">
        <v>97</v>
      </c>
      <c r="U38" s="28" t="s">
        <v>65</v>
      </c>
      <c r="V38" s="28" t="s">
        <v>98</v>
      </c>
      <c r="W38" s="28" t="s">
        <v>68</v>
      </c>
      <c r="X38" s="28" t="s">
        <v>68</v>
      </c>
      <c r="Y38" s="28" t="s">
        <v>69</v>
      </c>
      <c r="Z38" s="108" t="s">
        <v>87</v>
      </c>
      <c r="AA38" s="28" t="s">
        <v>88</v>
      </c>
      <c r="AB38" s="28" t="s">
        <v>88</v>
      </c>
      <c r="AC38" s="28" t="s">
        <v>99</v>
      </c>
      <c r="AD38" s="28" t="s">
        <v>100</v>
      </c>
      <c r="AE38" s="28" t="s">
        <v>101</v>
      </c>
      <c r="AF38" s="28"/>
      <c r="AG38" s="28"/>
    </row>
    <row r="39" s="93" customFormat="1" ht="15" spans="1:33">
      <c r="A39" s="28" t="s">
        <v>136</v>
      </c>
      <c r="B39" s="28" t="s">
        <v>92</v>
      </c>
      <c r="C39" s="28">
        <v>109212</v>
      </c>
      <c r="D39" s="28" t="s">
        <v>93</v>
      </c>
      <c r="E39" s="28" t="s">
        <v>93</v>
      </c>
      <c r="F39" s="28" t="s">
        <v>56</v>
      </c>
      <c r="G39" s="28" t="s">
        <v>135</v>
      </c>
      <c r="H39" s="28" t="s">
        <v>81</v>
      </c>
      <c r="I39" s="28" t="s">
        <v>59</v>
      </c>
      <c r="J39" s="28" t="s">
        <v>95</v>
      </c>
      <c r="K39" s="32">
        <v>300130851087</v>
      </c>
      <c r="L39" s="28" t="s">
        <v>83</v>
      </c>
      <c r="M39" s="28" t="s">
        <v>84</v>
      </c>
      <c r="N39" s="28">
        <v>2</v>
      </c>
      <c r="O39" s="33">
        <v>0</v>
      </c>
      <c r="P39" s="33">
        <v>0</v>
      </c>
      <c r="Q39" s="33">
        <f>O39+P39</f>
        <v>0</v>
      </c>
      <c r="R39" s="33">
        <f>Q39/N39</f>
        <v>0</v>
      </c>
      <c r="S39" s="107" t="s">
        <v>119</v>
      </c>
      <c r="T39" s="28" t="s">
        <v>97</v>
      </c>
      <c r="U39" s="28" t="s">
        <v>65</v>
      </c>
      <c r="V39" s="28" t="s">
        <v>98</v>
      </c>
      <c r="W39" s="28" t="s">
        <v>120</v>
      </c>
      <c r="X39" s="28" t="s">
        <v>121</v>
      </c>
      <c r="Y39" s="28" t="s">
        <v>69</v>
      </c>
      <c r="Z39" s="108" t="s">
        <v>87</v>
      </c>
      <c r="AA39" s="28" t="s">
        <v>137</v>
      </c>
      <c r="AB39" s="28" t="s">
        <v>88</v>
      </c>
      <c r="AC39" s="28" t="s">
        <v>122</v>
      </c>
      <c r="AD39" s="28" t="s">
        <v>100</v>
      </c>
      <c r="AE39" s="28" t="s">
        <v>101</v>
      </c>
      <c r="AF39" s="28"/>
      <c r="AG39" s="28"/>
    </row>
    <row r="40" s="93" customFormat="1" ht="15" spans="1:33">
      <c r="A40" s="28" t="s">
        <v>136</v>
      </c>
      <c r="B40" s="28" t="s">
        <v>92</v>
      </c>
      <c r="C40" s="28">
        <v>109212</v>
      </c>
      <c r="D40" s="28" t="s">
        <v>93</v>
      </c>
      <c r="E40" s="28" t="s">
        <v>93</v>
      </c>
      <c r="F40" s="28" t="s">
        <v>56</v>
      </c>
      <c r="G40" s="28" t="s">
        <v>135</v>
      </c>
      <c r="H40" s="28" t="s">
        <v>81</v>
      </c>
      <c r="I40" s="28" t="s">
        <v>59</v>
      </c>
      <c r="J40" s="28" t="s">
        <v>95</v>
      </c>
      <c r="K40" s="32">
        <v>300130851088</v>
      </c>
      <c r="L40" s="28" t="s">
        <v>83</v>
      </c>
      <c r="M40" s="28" t="s">
        <v>84</v>
      </c>
      <c r="N40" s="28">
        <v>5</v>
      </c>
      <c r="O40" s="33">
        <v>2</v>
      </c>
      <c r="P40" s="33">
        <v>0</v>
      </c>
      <c r="Q40" s="33">
        <f>O40+P40</f>
        <v>2</v>
      </c>
      <c r="R40" s="33">
        <f>Q40/N40</f>
        <v>0.4</v>
      </c>
      <c r="S40" s="107" t="s">
        <v>119</v>
      </c>
      <c r="T40" s="28" t="s">
        <v>97</v>
      </c>
      <c r="U40" s="28" t="s">
        <v>65</v>
      </c>
      <c r="V40" s="28" t="s">
        <v>98</v>
      </c>
      <c r="W40" s="28" t="s">
        <v>120</v>
      </c>
      <c r="X40" s="28" t="s">
        <v>121</v>
      </c>
      <c r="Y40" s="28" t="s">
        <v>69</v>
      </c>
      <c r="Z40" s="108" t="s">
        <v>87</v>
      </c>
      <c r="AA40" s="28" t="s">
        <v>137</v>
      </c>
      <c r="AB40" s="28" t="s">
        <v>88</v>
      </c>
      <c r="AC40" s="28" t="s">
        <v>123</v>
      </c>
      <c r="AD40" s="28" t="s">
        <v>100</v>
      </c>
      <c r="AE40" s="28" t="s">
        <v>101</v>
      </c>
      <c r="AF40" s="28"/>
      <c r="AG40" s="28"/>
    </row>
    <row r="41" s="93" customFormat="1" ht="15" spans="1:33">
      <c r="A41" s="28" t="s">
        <v>76</v>
      </c>
      <c r="B41" s="28" t="s">
        <v>92</v>
      </c>
      <c r="C41" s="28">
        <v>109212</v>
      </c>
      <c r="D41" s="28" t="s">
        <v>93</v>
      </c>
      <c r="E41" s="28" t="s">
        <v>93</v>
      </c>
      <c r="F41" s="28" t="s">
        <v>56</v>
      </c>
      <c r="G41" s="28" t="s">
        <v>135</v>
      </c>
      <c r="H41" s="28" t="s">
        <v>81</v>
      </c>
      <c r="I41" s="28" t="s">
        <v>59</v>
      </c>
      <c r="J41" s="28" t="s">
        <v>111</v>
      </c>
      <c r="K41" s="32">
        <v>300130851089</v>
      </c>
      <c r="L41" s="28" t="s">
        <v>83</v>
      </c>
      <c r="M41" s="28" t="s">
        <v>84</v>
      </c>
      <c r="N41" s="28">
        <v>1</v>
      </c>
      <c r="O41" s="33">
        <v>3</v>
      </c>
      <c r="P41" s="33">
        <v>2</v>
      </c>
      <c r="Q41" s="33">
        <f>O41+P41</f>
        <v>5</v>
      </c>
      <c r="R41" s="33">
        <f>Q41/N41</f>
        <v>5</v>
      </c>
      <c r="S41" s="107" t="s">
        <v>146</v>
      </c>
      <c r="T41" s="28" t="s">
        <v>97</v>
      </c>
      <c r="U41" s="28" t="s">
        <v>65</v>
      </c>
      <c r="V41" s="28" t="s">
        <v>98</v>
      </c>
      <c r="W41" s="28" t="s">
        <v>68</v>
      </c>
      <c r="X41" s="28" t="s">
        <v>68</v>
      </c>
      <c r="Y41" s="28" t="s">
        <v>69</v>
      </c>
      <c r="Z41" s="108" t="s">
        <v>87</v>
      </c>
      <c r="AA41" s="28" t="s">
        <v>88</v>
      </c>
      <c r="AB41" s="28" t="s">
        <v>88</v>
      </c>
      <c r="AC41" s="28" t="s">
        <v>127</v>
      </c>
      <c r="AD41" s="28" t="s">
        <v>100</v>
      </c>
      <c r="AE41" s="28" t="s">
        <v>101</v>
      </c>
      <c r="AF41" s="28"/>
      <c r="AG41" s="28"/>
    </row>
    <row r="42" s="93" customFormat="1" ht="15" spans="1:33">
      <c r="A42" s="28" t="s">
        <v>76</v>
      </c>
      <c r="B42" s="28" t="s">
        <v>92</v>
      </c>
      <c r="C42" s="28">
        <v>109212</v>
      </c>
      <c r="D42" s="28" t="s">
        <v>93</v>
      </c>
      <c r="E42" s="28" t="s">
        <v>93</v>
      </c>
      <c r="F42" s="28" t="s">
        <v>56</v>
      </c>
      <c r="G42" s="28" t="s">
        <v>135</v>
      </c>
      <c r="H42" s="28" t="s">
        <v>81</v>
      </c>
      <c r="I42" s="28" t="s">
        <v>59</v>
      </c>
      <c r="J42" s="28" t="s">
        <v>111</v>
      </c>
      <c r="K42" s="32">
        <v>300130851090</v>
      </c>
      <c r="L42" s="28" t="s">
        <v>83</v>
      </c>
      <c r="M42" s="28" t="s">
        <v>84</v>
      </c>
      <c r="N42" s="28">
        <v>1</v>
      </c>
      <c r="O42" s="33">
        <v>7</v>
      </c>
      <c r="P42" s="33">
        <v>4</v>
      </c>
      <c r="Q42" s="33">
        <f>O42+P42</f>
        <v>11</v>
      </c>
      <c r="R42" s="33">
        <f>Q42/N42</f>
        <v>11</v>
      </c>
      <c r="S42" s="107" t="s">
        <v>147</v>
      </c>
      <c r="T42" s="28" t="s">
        <v>97</v>
      </c>
      <c r="U42" s="28" t="s">
        <v>65</v>
      </c>
      <c r="V42" s="28" t="s">
        <v>98</v>
      </c>
      <c r="W42" s="28" t="s">
        <v>68</v>
      </c>
      <c r="X42" s="28" t="s">
        <v>68</v>
      </c>
      <c r="Y42" s="28" t="s">
        <v>69</v>
      </c>
      <c r="Z42" s="108" t="s">
        <v>87</v>
      </c>
      <c r="AA42" s="28" t="s">
        <v>88</v>
      </c>
      <c r="AB42" s="28" t="s">
        <v>88</v>
      </c>
      <c r="AC42" s="28" t="s">
        <v>127</v>
      </c>
      <c r="AD42" s="28" t="s">
        <v>100</v>
      </c>
      <c r="AE42" s="28" t="s">
        <v>101</v>
      </c>
      <c r="AF42" s="28"/>
      <c r="AG42" s="28"/>
    </row>
    <row r="43" s="93" customFormat="1" ht="15" spans="1:33">
      <c r="A43" s="28" t="s">
        <v>76</v>
      </c>
      <c r="B43" s="28" t="s">
        <v>92</v>
      </c>
      <c r="C43" s="28">
        <v>109212</v>
      </c>
      <c r="D43" s="28" t="s">
        <v>93</v>
      </c>
      <c r="E43" s="28" t="s">
        <v>93</v>
      </c>
      <c r="F43" s="28" t="s">
        <v>56</v>
      </c>
      <c r="G43" s="28" t="s">
        <v>135</v>
      </c>
      <c r="H43" s="28" t="s">
        <v>81</v>
      </c>
      <c r="I43" s="28" t="s">
        <v>59</v>
      </c>
      <c r="J43" s="28" t="s">
        <v>111</v>
      </c>
      <c r="K43" s="32">
        <v>300130851091</v>
      </c>
      <c r="L43" s="28" t="s">
        <v>83</v>
      </c>
      <c r="M43" s="28" t="s">
        <v>84</v>
      </c>
      <c r="N43" s="28">
        <v>1</v>
      </c>
      <c r="O43" s="33">
        <v>6</v>
      </c>
      <c r="P43" s="33">
        <v>12</v>
      </c>
      <c r="Q43" s="33">
        <f>O43+P43</f>
        <v>18</v>
      </c>
      <c r="R43" s="33">
        <f>Q43/N43</f>
        <v>18</v>
      </c>
      <c r="S43" s="107" t="s">
        <v>128</v>
      </c>
      <c r="T43" s="28" t="s">
        <v>97</v>
      </c>
      <c r="U43" s="28" t="s">
        <v>65</v>
      </c>
      <c r="V43" s="28" t="s">
        <v>98</v>
      </c>
      <c r="W43" s="28" t="s">
        <v>68</v>
      </c>
      <c r="X43" s="28" t="s">
        <v>68</v>
      </c>
      <c r="Y43" s="28" t="s">
        <v>69</v>
      </c>
      <c r="Z43" s="108" t="s">
        <v>87</v>
      </c>
      <c r="AA43" s="28" t="s">
        <v>88</v>
      </c>
      <c r="AB43" s="28" t="s">
        <v>88</v>
      </c>
      <c r="AC43" s="28" t="s">
        <v>127</v>
      </c>
      <c r="AD43" s="28" t="s">
        <v>100</v>
      </c>
      <c r="AE43" s="28" t="s">
        <v>101</v>
      </c>
      <c r="AF43" s="28"/>
      <c r="AG43" s="28"/>
    </row>
    <row r="44" s="93" customFormat="1" ht="15" spans="1:33">
      <c r="A44" s="28" t="s">
        <v>136</v>
      </c>
      <c r="B44" s="28" t="s">
        <v>92</v>
      </c>
      <c r="C44" s="28">
        <v>109212</v>
      </c>
      <c r="D44" s="28" t="s">
        <v>93</v>
      </c>
      <c r="E44" s="28" t="s">
        <v>93</v>
      </c>
      <c r="F44" s="28" t="s">
        <v>56</v>
      </c>
      <c r="G44" s="28" t="s">
        <v>135</v>
      </c>
      <c r="H44" s="28" t="s">
        <v>81</v>
      </c>
      <c r="I44" s="28" t="s">
        <v>59</v>
      </c>
      <c r="J44" s="28" t="s">
        <v>95</v>
      </c>
      <c r="K44" s="32">
        <v>300130851092</v>
      </c>
      <c r="L44" s="28" t="s">
        <v>83</v>
      </c>
      <c r="M44" s="28" t="s">
        <v>84</v>
      </c>
      <c r="N44" s="28">
        <v>2</v>
      </c>
      <c r="O44" s="33">
        <v>1</v>
      </c>
      <c r="P44" s="33">
        <v>6</v>
      </c>
      <c r="Q44" s="33">
        <f>O44+P44</f>
        <v>7</v>
      </c>
      <c r="R44" s="33">
        <f>Q44/N44</f>
        <v>3.5</v>
      </c>
      <c r="S44" s="107" t="s">
        <v>96</v>
      </c>
      <c r="T44" s="28" t="s">
        <v>97</v>
      </c>
      <c r="U44" s="28" t="s">
        <v>65</v>
      </c>
      <c r="V44" s="28" t="s">
        <v>98</v>
      </c>
      <c r="W44" s="28" t="s">
        <v>68</v>
      </c>
      <c r="X44" s="28" t="s">
        <v>68</v>
      </c>
      <c r="Y44" s="28" t="s">
        <v>69</v>
      </c>
      <c r="Z44" s="108" t="s">
        <v>87</v>
      </c>
      <c r="AA44" s="28" t="s">
        <v>137</v>
      </c>
      <c r="AB44" s="28" t="s">
        <v>88</v>
      </c>
      <c r="AC44" s="28" t="s">
        <v>127</v>
      </c>
      <c r="AD44" s="28" t="s">
        <v>100</v>
      </c>
      <c r="AE44" s="28" t="s">
        <v>101</v>
      </c>
      <c r="AF44" s="28"/>
      <c r="AG44" s="28"/>
    </row>
    <row r="45" s="93" customFormat="1" ht="15" spans="1:33">
      <c r="A45" s="28" t="s">
        <v>148</v>
      </c>
      <c r="B45" s="28" t="s">
        <v>92</v>
      </c>
      <c r="C45" s="28">
        <v>109212</v>
      </c>
      <c r="D45" s="28" t="s">
        <v>93</v>
      </c>
      <c r="E45" s="28" t="s">
        <v>93</v>
      </c>
      <c r="F45" s="28" t="s">
        <v>56</v>
      </c>
      <c r="G45" s="28" t="s">
        <v>149</v>
      </c>
      <c r="H45" s="28" t="s">
        <v>81</v>
      </c>
      <c r="I45" s="28" t="s">
        <v>59</v>
      </c>
      <c r="J45" s="28" t="s">
        <v>95</v>
      </c>
      <c r="K45" s="32">
        <v>300130851093</v>
      </c>
      <c r="L45" s="28" t="s">
        <v>83</v>
      </c>
      <c r="M45" s="28" t="s">
        <v>84</v>
      </c>
      <c r="N45" s="28">
        <v>7</v>
      </c>
      <c r="O45" s="33">
        <v>1</v>
      </c>
      <c r="P45" s="33">
        <v>3</v>
      </c>
      <c r="Q45" s="33">
        <f>O45+P45</f>
        <v>4</v>
      </c>
      <c r="R45" s="33">
        <f>Q45/N45</f>
        <v>0.571428571428571</v>
      </c>
      <c r="S45" s="107" t="s">
        <v>96</v>
      </c>
      <c r="T45" s="28" t="s">
        <v>97</v>
      </c>
      <c r="U45" s="28" t="s">
        <v>65</v>
      </c>
      <c r="V45" s="28" t="s">
        <v>98</v>
      </c>
      <c r="W45" s="28" t="s">
        <v>68</v>
      </c>
      <c r="X45" s="28" t="s">
        <v>68</v>
      </c>
      <c r="Y45" s="28" t="s">
        <v>69</v>
      </c>
      <c r="Z45" s="108" t="s">
        <v>87</v>
      </c>
      <c r="AA45" s="28" t="s">
        <v>150</v>
      </c>
      <c r="AB45" s="28" t="s">
        <v>151</v>
      </c>
      <c r="AC45" s="28" t="s">
        <v>99</v>
      </c>
      <c r="AD45" s="28" t="s">
        <v>100</v>
      </c>
      <c r="AE45" s="28" t="s">
        <v>101</v>
      </c>
      <c r="AF45" s="28"/>
      <c r="AG45" s="28"/>
    </row>
    <row r="46" s="93" customFormat="1" ht="15" spans="1:33">
      <c r="A46" s="28" t="s">
        <v>152</v>
      </c>
      <c r="B46" s="28" t="s">
        <v>92</v>
      </c>
      <c r="C46" s="28">
        <v>109212</v>
      </c>
      <c r="D46" s="28" t="s">
        <v>93</v>
      </c>
      <c r="E46" s="28" t="s">
        <v>93</v>
      </c>
      <c r="F46" s="28" t="s">
        <v>56</v>
      </c>
      <c r="G46" s="28" t="s">
        <v>149</v>
      </c>
      <c r="H46" s="28" t="s">
        <v>81</v>
      </c>
      <c r="I46" s="28" t="s">
        <v>59</v>
      </c>
      <c r="J46" s="28" t="s">
        <v>108</v>
      </c>
      <c r="K46" s="32">
        <v>300130851094</v>
      </c>
      <c r="L46" s="28" t="s">
        <v>83</v>
      </c>
      <c r="M46" s="28" t="s">
        <v>84</v>
      </c>
      <c r="N46" s="28">
        <v>6</v>
      </c>
      <c r="O46" s="33">
        <v>0</v>
      </c>
      <c r="P46" s="33">
        <v>1</v>
      </c>
      <c r="Q46" s="33">
        <f>O46+P46</f>
        <v>1</v>
      </c>
      <c r="R46" s="33">
        <f>Q46/N46</f>
        <v>0.166666666666667</v>
      </c>
      <c r="S46" s="107" t="s">
        <v>109</v>
      </c>
      <c r="T46" s="28" t="s">
        <v>97</v>
      </c>
      <c r="U46" s="28" t="s">
        <v>65</v>
      </c>
      <c r="V46" s="28" t="s">
        <v>98</v>
      </c>
      <c r="W46" s="28" t="s">
        <v>68</v>
      </c>
      <c r="X46" s="28" t="s">
        <v>68</v>
      </c>
      <c r="Y46" s="28" t="s">
        <v>69</v>
      </c>
      <c r="Z46" s="108" t="s">
        <v>87</v>
      </c>
      <c r="AA46" s="28" t="s">
        <v>153</v>
      </c>
      <c r="AB46" s="28" t="s">
        <v>151</v>
      </c>
      <c r="AC46" s="28" t="s">
        <v>99</v>
      </c>
      <c r="AD46" s="28" t="s">
        <v>100</v>
      </c>
      <c r="AE46" s="28" t="s">
        <v>101</v>
      </c>
      <c r="AF46" s="28"/>
      <c r="AG46" s="28"/>
    </row>
    <row r="47" s="93" customFormat="1" ht="15" spans="1:33">
      <c r="A47" s="28" t="s">
        <v>148</v>
      </c>
      <c r="B47" s="28" t="s">
        <v>92</v>
      </c>
      <c r="C47" s="28">
        <v>109212</v>
      </c>
      <c r="D47" s="28" t="s">
        <v>93</v>
      </c>
      <c r="E47" s="28" t="s">
        <v>93</v>
      </c>
      <c r="F47" s="28" t="s">
        <v>56</v>
      </c>
      <c r="G47" s="28" t="s">
        <v>149</v>
      </c>
      <c r="H47" s="28" t="s">
        <v>81</v>
      </c>
      <c r="I47" s="28" t="s">
        <v>59</v>
      </c>
      <c r="J47" s="28" t="s">
        <v>111</v>
      </c>
      <c r="K47" s="32">
        <v>300130851095</v>
      </c>
      <c r="L47" s="28" t="s">
        <v>83</v>
      </c>
      <c r="M47" s="28" t="s">
        <v>84</v>
      </c>
      <c r="N47" s="28">
        <v>1</v>
      </c>
      <c r="O47" s="33">
        <v>0</v>
      </c>
      <c r="P47" s="33">
        <v>3</v>
      </c>
      <c r="Q47" s="33">
        <f>O47+P47</f>
        <v>3</v>
      </c>
      <c r="R47" s="33">
        <f>Q47/N47</f>
        <v>3</v>
      </c>
      <c r="S47" s="107" t="s">
        <v>154</v>
      </c>
      <c r="T47" s="28" t="s">
        <v>97</v>
      </c>
      <c r="U47" s="28" t="s">
        <v>65</v>
      </c>
      <c r="V47" s="28" t="s">
        <v>98</v>
      </c>
      <c r="W47" s="28" t="s">
        <v>68</v>
      </c>
      <c r="X47" s="28" t="s">
        <v>68</v>
      </c>
      <c r="Y47" s="28" t="s">
        <v>69</v>
      </c>
      <c r="Z47" s="108" t="s">
        <v>87</v>
      </c>
      <c r="AA47" s="28" t="s">
        <v>150</v>
      </c>
      <c r="AB47" s="28" t="s">
        <v>151</v>
      </c>
      <c r="AC47" s="28" t="s">
        <v>99</v>
      </c>
      <c r="AD47" s="28" t="s">
        <v>100</v>
      </c>
      <c r="AE47" s="28" t="s">
        <v>101</v>
      </c>
      <c r="AF47" s="28"/>
      <c r="AG47" s="28"/>
    </row>
    <row r="48" s="93" customFormat="1" ht="15" spans="1:33">
      <c r="A48" s="28" t="s">
        <v>155</v>
      </c>
      <c r="B48" s="28" t="s">
        <v>92</v>
      </c>
      <c r="C48" s="28">
        <v>109212</v>
      </c>
      <c r="D48" s="28" t="s">
        <v>93</v>
      </c>
      <c r="E48" s="28" t="s">
        <v>93</v>
      </c>
      <c r="F48" s="28" t="s">
        <v>56</v>
      </c>
      <c r="G48" s="28" t="s">
        <v>149</v>
      </c>
      <c r="H48" s="28" t="s">
        <v>81</v>
      </c>
      <c r="I48" s="28" t="s">
        <v>59</v>
      </c>
      <c r="J48" s="28" t="s">
        <v>111</v>
      </c>
      <c r="K48" s="32">
        <v>300130851096</v>
      </c>
      <c r="L48" s="28" t="s">
        <v>83</v>
      </c>
      <c r="M48" s="28" t="s">
        <v>84</v>
      </c>
      <c r="N48" s="28">
        <v>4</v>
      </c>
      <c r="O48" s="33">
        <v>0</v>
      </c>
      <c r="P48" s="33">
        <v>5</v>
      </c>
      <c r="Q48" s="33">
        <f>O48+P48</f>
        <v>5</v>
      </c>
      <c r="R48" s="33">
        <f>Q48/N48</f>
        <v>1.25</v>
      </c>
      <c r="S48" s="107" t="s">
        <v>139</v>
      </c>
      <c r="T48" s="28" t="s">
        <v>97</v>
      </c>
      <c r="U48" s="28" t="s">
        <v>65</v>
      </c>
      <c r="V48" s="28" t="s">
        <v>98</v>
      </c>
      <c r="W48" s="28" t="s">
        <v>68</v>
      </c>
      <c r="X48" s="28" t="s">
        <v>68</v>
      </c>
      <c r="Y48" s="28" t="s">
        <v>69</v>
      </c>
      <c r="Z48" s="108" t="s">
        <v>87</v>
      </c>
      <c r="AA48" s="28" t="s">
        <v>156</v>
      </c>
      <c r="AB48" s="28" t="s">
        <v>151</v>
      </c>
      <c r="AC48" s="28" t="s">
        <v>99</v>
      </c>
      <c r="AD48" s="28" t="s">
        <v>100</v>
      </c>
      <c r="AE48" s="28" t="s">
        <v>101</v>
      </c>
      <c r="AF48" s="28"/>
      <c r="AG48" s="28"/>
    </row>
    <row r="49" s="93" customFormat="1" ht="15" spans="1:33">
      <c r="A49" s="28" t="s">
        <v>155</v>
      </c>
      <c r="B49" s="28" t="s">
        <v>92</v>
      </c>
      <c r="C49" s="28">
        <v>109212</v>
      </c>
      <c r="D49" s="28" t="s">
        <v>93</v>
      </c>
      <c r="E49" s="28" t="s">
        <v>93</v>
      </c>
      <c r="F49" s="28" t="s">
        <v>56</v>
      </c>
      <c r="G49" s="28" t="s">
        <v>149</v>
      </c>
      <c r="H49" s="28" t="s">
        <v>81</v>
      </c>
      <c r="I49" s="28" t="s">
        <v>59</v>
      </c>
      <c r="J49" s="28" t="s">
        <v>116</v>
      </c>
      <c r="K49" s="32">
        <v>300130851097</v>
      </c>
      <c r="L49" s="28" t="s">
        <v>83</v>
      </c>
      <c r="M49" s="28" t="s">
        <v>84</v>
      </c>
      <c r="N49" s="28">
        <v>5</v>
      </c>
      <c r="O49" s="33">
        <v>2</v>
      </c>
      <c r="P49" s="33">
        <v>1</v>
      </c>
      <c r="Q49" s="33">
        <f>O49+P49</f>
        <v>3</v>
      </c>
      <c r="R49" s="33">
        <f>Q49/N49</f>
        <v>0.6</v>
      </c>
      <c r="S49" s="107" t="s">
        <v>157</v>
      </c>
      <c r="T49" s="28" t="s">
        <v>97</v>
      </c>
      <c r="U49" s="28" t="s">
        <v>65</v>
      </c>
      <c r="V49" s="28" t="s">
        <v>98</v>
      </c>
      <c r="W49" s="28" t="s">
        <v>68</v>
      </c>
      <c r="X49" s="28" t="s">
        <v>68</v>
      </c>
      <c r="Y49" s="28" t="s">
        <v>69</v>
      </c>
      <c r="Z49" s="108" t="s">
        <v>87</v>
      </c>
      <c r="AA49" s="28" t="s">
        <v>156</v>
      </c>
      <c r="AB49" s="28" t="s">
        <v>151</v>
      </c>
      <c r="AC49" s="28" t="s">
        <v>99</v>
      </c>
      <c r="AD49" s="28" t="s">
        <v>100</v>
      </c>
      <c r="AE49" s="28" t="s">
        <v>101</v>
      </c>
      <c r="AF49" s="28"/>
      <c r="AG49" s="28"/>
    </row>
    <row r="50" s="93" customFormat="1" ht="15" spans="1:33">
      <c r="A50" s="28" t="s">
        <v>158</v>
      </c>
      <c r="B50" s="28" t="s">
        <v>92</v>
      </c>
      <c r="C50" s="28">
        <v>109212</v>
      </c>
      <c r="D50" s="28" t="s">
        <v>93</v>
      </c>
      <c r="E50" s="28" t="s">
        <v>93</v>
      </c>
      <c r="F50" s="28" t="s">
        <v>56</v>
      </c>
      <c r="G50" s="28" t="s">
        <v>149</v>
      </c>
      <c r="H50" s="28" t="s">
        <v>81</v>
      </c>
      <c r="I50" s="28" t="s">
        <v>59</v>
      </c>
      <c r="J50" s="28" t="s">
        <v>113</v>
      </c>
      <c r="K50" s="32">
        <v>300130851098</v>
      </c>
      <c r="L50" s="28" t="s">
        <v>83</v>
      </c>
      <c r="M50" s="28" t="s">
        <v>84</v>
      </c>
      <c r="N50" s="28">
        <v>3</v>
      </c>
      <c r="O50" s="33">
        <v>0</v>
      </c>
      <c r="P50" s="33">
        <v>1</v>
      </c>
      <c r="Q50" s="33">
        <f>O50+P50</f>
        <v>1</v>
      </c>
      <c r="R50" s="33">
        <f>Q50/N50</f>
        <v>0.333333333333333</v>
      </c>
      <c r="S50" s="107" t="s">
        <v>159</v>
      </c>
      <c r="T50" s="28" t="s">
        <v>97</v>
      </c>
      <c r="U50" s="28" t="s">
        <v>65</v>
      </c>
      <c r="V50" s="28" t="s">
        <v>98</v>
      </c>
      <c r="W50" s="28" t="s">
        <v>68</v>
      </c>
      <c r="X50" s="28" t="s">
        <v>68</v>
      </c>
      <c r="Y50" s="28" t="s">
        <v>69</v>
      </c>
      <c r="Z50" s="108" t="s">
        <v>87</v>
      </c>
      <c r="AA50" s="28" t="s">
        <v>160</v>
      </c>
      <c r="AB50" s="28" t="s">
        <v>151</v>
      </c>
      <c r="AC50" s="28" t="s">
        <v>99</v>
      </c>
      <c r="AD50" s="28" t="s">
        <v>100</v>
      </c>
      <c r="AE50" s="28" t="s">
        <v>101</v>
      </c>
      <c r="AF50" s="28"/>
      <c r="AG50" s="28"/>
    </row>
    <row r="51" s="93" customFormat="1" ht="15" spans="1:33">
      <c r="A51" s="28" t="s">
        <v>158</v>
      </c>
      <c r="B51" s="28" t="s">
        <v>92</v>
      </c>
      <c r="C51" s="28">
        <v>109212</v>
      </c>
      <c r="D51" s="28" t="s">
        <v>93</v>
      </c>
      <c r="E51" s="28" t="s">
        <v>93</v>
      </c>
      <c r="F51" s="28" t="s">
        <v>56</v>
      </c>
      <c r="G51" s="28" t="s">
        <v>149</v>
      </c>
      <c r="H51" s="28" t="s">
        <v>81</v>
      </c>
      <c r="I51" s="28" t="s">
        <v>59</v>
      </c>
      <c r="J51" s="28" t="s">
        <v>111</v>
      </c>
      <c r="K51" s="32">
        <v>300130851099</v>
      </c>
      <c r="L51" s="28" t="s">
        <v>83</v>
      </c>
      <c r="M51" s="28" t="s">
        <v>84</v>
      </c>
      <c r="N51" s="28">
        <v>2</v>
      </c>
      <c r="O51" s="33">
        <v>3</v>
      </c>
      <c r="P51" s="33">
        <v>9</v>
      </c>
      <c r="Q51" s="33">
        <f>O51+P51</f>
        <v>12</v>
      </c>
      <c r="R51" s="33">
        <f>Q51/N51</f>
        <v>6</v>
      </c>
      <c r="S51" s="107" t="s">
        <v>140</v>
      </c>
      <c r="T51" s="28" t="s">
        <v>97</v>
      </c>
      <c r="U51" s="28" t="s">
        <v>65</v>
      </c>
      <c r="V51" s="28" t="s">
        <v>98</v>
      </c>
      <c r="W51" s="28" t="s">
        <v>68</v>
      </c>
      <c r="X51" s="28" t="s">
        <v>68</v>
      </c>
      <c r="Y51" s="28" t="s">
        <v>69</v>
      </c>
      <c r="Z51" s="108" t="s">
        <v>87</v>
      </c>
      <c r="AA51" s="28" t="s">
        <v>160</v>
      </c>
      <c r="AB51" s="28" t="s">
        <v>151</v>
      </c>
      <c r="AC51" s="28" t="s">
        <v>99</v>
      </c>
      <c r="AD51" s="28" t="s">
        <v>100</v>
      </c>
      <c r="AE51" s="28" t="s">
        <v>101</v>
      </c>
      <c r="AF51" s="28"/>
      <c r="AG51" s="28"/>
    </row>
    <row r="52" s="93" customFormat="1" ht="15" spans="1:33">
      <c r="A52" s="28" t="s">
        <v>158</v>
      </c>
      <c r="B52" s="28" t="s">
        <v>92</v>
      </c>
      <c r="C52" s="28">
        <v>109212</v>
      </c>
      <c r="D52" s="28" t="s">
        <v>93</v>
      </c>
      <c r="E52" s="28" t="s">
        <v>93</v>
      </c>
      <c r="F52" s="28" t="s">
        <v>56</v>
      </c>
      <c r="G52" s="28" t="s">
        <v>149</v>
      </c>
      <c r="H52" s="28" t="s">
        <v>81</v>
      </c>
      <c r="I52" s="28" t="s">
        <v>59</v>
      </c>
      <c r="J52" s="28" t="s">
        <v>141</v>
      </c>
      <c r="K52" s="32">
        <v>300130851100</v>
      </c>
      <c r="L52" s="28" t="s">
        <v>83</v>
      </c>
      <c r="M52" s="28" t="s">
        <v>84</v>
      </c>
      <c r="N52" s="28">
        <v>2</v>
      </c>
      <c r="O52" s="33">
        <v>1</v>
      </c>
      <c r="P52" s="33">
        <v>20</v>
      </c>
      <c r="Q52" s="33">
        <f>O52+P52</f>
        <v>21</v>
      </c>
      <c r="R52" s="33">
        <f>Q52/N52</f>
        <v>10.5</v>
      </c>
      <c r="S52" s="107" t="s">
        <v>142</v>
      </c>
      <c r="T52" s="28" t="s">
        <v>97</v>
      </c>
      <c r="U52" s="28" t="s">
        <v>65</v>
      </c>
      <c r="V52" s="28" t="s">
        <v>98</v>
      </c>
      <c r="W52" s="28" t="s">
        <v>68</v>
      </c>
      <c r="X52" s="28" t="s">
        <v>68</v>
      </c>
      <c r="Y52" s="28" t="s">
        <v>69</v>
      </c>
      <c r="Z52" s="108" t="s">
        <v>87</v>
      </c>
      <c r="AA52" s="28" t="s">
        <v>160</v>
      </c>
      <c r="AB52" s="28" t="s">
        <v>151</v>
      </c>
      <c r="AC52" s="28" t="s">
        <v>99</v>
      </c>
      <c r="AD52" s="28" t="s">
        <v>100</v>
      </c>
      <c r="AE52" s="28" t="s">
        <v>101</v>
      </c>
      <c r="AF52" s="28"/>
      <c r="AG52" s="28"/>
    </row>
    <row r="53" s="93" customFormat="1" ht="15" spans="1:33">
      <c r="A53" s="28" t="s">
        <v>148</v>
      </c>
      <c r="B53" s="28" t="s">
        <v>92</v>
      </c>
      <c r="C53" s="28">
        <v>109212</v>
      </c>
      <c r="D53" s="28" t="s">
        <v>93</v>
      </c>
      <c r="E53" s="28" t="s">
        <v>93</v>
      </c>
      <c r="F53" s="28" t="s">
        <v>56</v>
      </c>
      <c r="G53" s="28" t="s">
        <v>149</v>
      </c>
      <c r="H53" s="28" t="s">
        <v>81</v>
      </c>
      <c r="I53" s="28" t="s">
        <v>59</v>
      </c>
      <c r="J53" s="28" t="s">
        <v>95</v>
      </c>
      <c r="K53" s="32">
        <v>300130851101</v>
      </c>
      <c r="L53" s="28" t="s">
        <v>83</v>
      </c>
      <c r="M53" s="28" t="s">
        <v>84</v>
      </c>
      <c r="N53" s="28">
        <v>2</v>
      </c>
      <c r="O53" s="33">
        <v>0</v>
      </c>
      <c r="P53" s="33">
        <v>0</v>
      </c>
      <c r="Q53" s="33">
        <f>O53+P53</f>
        <v>0</v>
      </c>
      <c r="R53" s="33">
        <f>Q53/N53</f>
        <v>0</v>
      </c>
      <c r="S53" s="107" t="s">
        <v>119</v>
      </c>
      <c r="T53" s="28" t="s">
        <v>97</v>
      </c>
      <c r="U53" s="28" t="s">
        <v>65</v>
      </c>
      <c r="V53" s="28" t="s">
        <v>98</v>
      </c>
      <c r="W53" s="28" t="s">
        <v>120</v>
      </c>
      <c r="X53" s="28" t="s">
        <v>121</v>
      </c>
      <c r="Y53" s="28" t="s">
        <v>69</v>
      </c>
      <c r="Z53" s="108" t="s">
        <v>87</v>
      </c>
      <c r="AA53" s="28" t="s">
        <v>150</v>
      </c>
      <c r="AB53" s="28" t="s">
        <v>151</v>
      </c>
      <c r="AC53" s="28" t="s">
        <v>122</v>
      </c>
      <c r="AD53" s="28" t="s">
        <v>100</v>
      </c>
      <c r="AE53" s="28" t="s">
        <v>101</v>
      </c>
      <c r="AF53" s="28"/>
      <c r="AG53" s="28"/>
    </row>
    <row r="54" s="93" customFormat="1" ht="15" spans="1:33">
      <c r="A54" s="28" t="s">
        <v>158</v>
      </c>
      <c r="B54" s="28" t="s">
        <v>92</v>
      </c>
      <c r="C54" s="28">
        <v>109212</v>
      </c>
      <c r="D54" s="28" t="s">
        <v>93</v>
      </c>
      <c r="E54" s="28" t="s">
        <v>93</v>
      </c>
      <c r="F54" s="28" t="s">
        <v>56</v>
      </c>
      <c r="G54" s="28" t="s">
        <v>149</v>
      </c>
      <c r="H54" s="28" t="s">
        <v>81</v>
      </c>
      <c r="I54" s="28" t="s">
        <v>59</v>
      </c>
      <c r="J54" s="28" t="s">
        <v>95</v>
      </c>
      <c r="K54" s="32">
        <v>300130851102</v>
      </c>
      <c r="L54" s="28" t="s">
        <v>83</v>
      </c>
      <c r="M54" s="28" t="s">
        <v>84</v>
      </c>
      <c r="N54" s="28">
        <v>2</v>
      </c>
      <c r="O54" s="33">
        <v>0</v>
      </c>
      <c r="P54" s="33">
        <v>0</v>
      </c>
      <c r="Q54" s="33">
        <f>O54+P54</f>
        <v>0</v>
      </c>
      <c r="R54" s="33">
        <f>Q54/N54</f>
        <v>0</v>
      </c>
      <c r="S54" s="107" t="s">
        <v>119</v>
      </c>
      <c r="T54" s="28" t="s">
        <v>97</v>
      </c>
      <c r="U54" s="28" t="s">
        <v>65</v>
      </c>
      <c r="V54" s="28" t="s">
        <v>98</v>
      </c>
      <c r="W54" s="28" t="s">
        <v>120</v>
      </c>
      <c r="X54" s="28" t="s">
        <v>121</v>
      </c>
      <c r="Y54" s="28" t="s">
        <v>69</v>
      </c>
      <c r="Z54" s="108" t="s">
        <v>87</v>
      </c>
      <c r="AA54" s="28" t="s">
        <v>160</v>
      </c>
      <c r="AB54" s="28" t="s">
        <v>151</v>
      </c>
      <c r="AC54" s="28" t="s">
        <v>123</v>
      </c>
      <c r="AD54" s="28" t="s">
        <v>100</v>
      </c>
      <c r="AE54" s="28" t="s">
        <v>101</v>
      </c>
      <c r="AF54" s="28"/>
      <c r="AG54" s="28"/>
    </row>
    <row r="55" s="93" customFormat="1" ht="15" spans="1:33">
      <c r="A55" s="28" t="s">
        <v>148</v>
      </c>
      <c r="B55" s="28" t="s">
        <v>92</v>
      </c>
      <c r="C55" s="28">
        <v>109212</v>
      </c>
      <c r="D55" s="28" t="s">
        <v>93</v>
      </c>
      <c r="E55" s="28" t="s">
        <v>93</v>
      </c>
      <c r="F55" s="28" t="s">
        <v>56</v>
      </c>
      <c r="G55" s="28" t="s">
        <v>149</v>
      </c>
      <c r="H55" s="28" t="s">
        <v>81</v>
      </c>
      <c r="I55" s="28" t="s">
        <v>59</v>
      </c>
      <c r="J55" s="28" t="s">
        <v>108</v>
      </c>
      <c r="K55" s="32">
        <v>300130851103</v>
      </c>
      <c r="L55" s="28" t="s">
        <v>83</v>
      </c>
      <c r="M55" s="28" t="s">
        <v>84</v>
      </c>
      <c r="N55" s="28">
        <v>1</v>
      </c>
      <c r="O55" s="33">
        <v>0</v>
      </c>
      <c r="P55" s="33">
        <v>3</v>
      </c>
      <c r="Q55" s="33">
        <f>O55+P55</f>
        <v>3</v>
      </c>
      <c r="R55" s="33">
        <f>Q55/N55</f>
        <v>3</v>
      </c>
      <c r="S55" s="107" t="s">
        <v>109</v>
      </c>
      <c r="T55" s="28" t="s">
        <v>97</v>
      </c>
      <c r="U55" s="28" t="s">
        <v>65</v>
      </c>
      <c r="V55" s="28" t="s">
        <v>98</v>
      </c>
      <c r="W55" s="28" t="s">
        <v>68</v>
      </c>
      <c r="X55" s="28" t="s">
        <v>68</v>
      </c>
      <c r="Y55" s="28" t="s">
        <v>69</v>
      </c>
      <c r="Z55" s="108" t="s">
        <v>87</v>
      </c>
      <c r="AA55" s="28" t="s">
        <v>150</v>
      </c>
      <c r="AB55" s="28" t="s">
        <v>151</v>
      </c>
      <c r="AC55" s="28" t="s">
        <v>127</v>
      </c>
      <c r="AD55" s="28" t="s">
        <v>100</v>
      </c>
      <c r="AE55" s="28" t="s">
        <v>101</v>
      </c>
      <c r="AF55" s="28"/>
      <c r="AG55" s="28"/>
    </row>
    <row r="56" s="93" customFormat="1" ht="15" spans="1:33">
      <c r="A56" s="28" t="s">
        <v>152</v>
      </c>
      <c r="B56" s="28" t="s">
        <v>92</v>
      </c>
      <c r="C56" s="28">
        <v>109212</v>
      </c>
      <c r="D56" s="28" t="s">
        <v>93</v>
      </c>
      <c r="E56" s="28" t="s">
        <v>93</v>
      </c>
      <c r="F56" s="28" t="s">
        <v>56</v>
      </c>
      <c r="G56" s="28" t="s">
        <v>149</v>
      </c>
      <c r="H56" s="28" t="s">
        <v>81</v>
      </c>
      <c r="I56" s="28" t="s">
        <v>59</v>
      </c>
      <c r="J56" s="28" t="s">
        <v>111</v>
      </c>
      <c r="K56" s="32">
        <v>300130851104</v>
      </c>
      <c r="L56" s="28" t="s">
        <v>83</v>
      </c>
      <c r="M56" s="28" t="s">
        <v>84</v>
      </c>
      <c r="N56" s="28">
        <v>1</v>
      </c>
      <c r="O56" s="33">
        <v>3</v>
      </c>
      <c r="P56" s="33">
        <v>2</v>
      </c>
      <c r="Q56" s="33">
        <f>O56+P56</f>
        <v>5</v>
      </c>
      <c r="R56" s="33">
        <f>Q56/N56</f>
        <v>5</v>
      </c>
      <c r="S56" s="107" t="s">
        <v>154</v>
      </c>
      <c r="T56" s="28" t="s">
        <v>97</v>
      </c>
      <c r="U56" s="28" t="s">
        <v>65</v>
      </c>
      <c r="V56" s="28" t="s">
        <v>98</v>
      </c>
      <c r="W56" s="28" t="s">
        <v>68</v>
      </c>
      <c r="X56" s="28" t="s">
        <v>68</v>
      </c>
      <c r="Y56" s="28" t="s">
        <v>69</v>
      </c>
      <c r="Z56" s="108" t="s">
        <v>87</v>
      </c>
      <c r="AA56" s="28" t="s">
        <v>153</v>
      </c>
      <c r="AB56" s="28" t="s">
        <v>151</v>
      </c>
      <c r="AC56" s="28" t="s">
        <v>127</v>
      </c>
      <c r="AD56" s="28" t="s">
        <v>100</v>
      </c>
      <c r="AE56" s="28" t="s">
        <v>101</v>
      </c>
      <c r="AF56" s="28"/>
      <c r="AG56" s="28"/>
    </row>
    <row r="57" s="93" customFormat="1" ht="15" spans="1:33">
      <c r="A57" s="28" t="s">
        <v>148</v>
      </c>
      <c r="B57" s="28" t="s">
        <v>92</v>
      </c>
      <c r="C57" s="28">
        <v>109212</v>
      </c>
      <c r="D57" s="28" t="s">
        <v>93</v>
      </c>
      <c r="E57" s="28" t="s">
        <v>93</v>
      </c>
      <c r="F57" s="28" t="s">
        <v>56</v>
      </c>
      <c r="G57" s="28" t="s">
        <v>149</v>
      </c>
      <c r="H57" s="28" t="s">
        <v>81</v>
      </c>
      <c r="I57" s="28" t="s">
        <v>59</v>
      </c>
      <c r="J57" s="28" t="s">
        <v>113</v>
      </c>
      <c r="K57" s="32">
        <v>300130851105</v>
      </c>
      <c r="L57" s="28" t="s">
        <v>83</v>
      </c>
      <c r="M57" s="28" t="s">
        <v>84</v>
      </c>
      <c r="N57" s="28">
        <v>1</v>
      </c>
      <c r="O57" s="33">
        <v>0</v>
      </c>
      <c r="P57" s="33">
        <v>1</v>
      </c>
      <c r="Q57" s="33">
        <f>O57+P57</f>
        <v>1</v>
      </c>
      <c r="R57" s="33">
        <f>Q57/N57</f>
        <v>1</v>
      </c>
      <c r="S57" s="107" t="s">
        <v>159</v>
      </c>
      <c r="T57" s="28" t="s">
        <v>97</v>
      </c>
      <c r="U57" s="28" t="s">
        <v>65</v>
      </c>
      <c r="V57" s="28" t="s">
        <v>98</v>
      </c>
      <c r="W57" s="28" t="s">
        <v>68</v>
      </c>
      <c r="X57" s="28" t="s">
        <v>68</v>
      </c>
      <c r="Y57" s="28" t="s">
        <v>69</v>
      </c>
      <c r="Z57" s="108" t="s">
        <v>87</v>
      </c>
      <c r="AA57" s="28" t="s">
        <v>150</v>
      </c>
      <c r="AB57" s="28" t="s">
        <v>151</v>
      </c>
      <c r="AC57" s="28" t="s">
        <v>127</v>
      </c>
      <c r="AD57" s="28" t="s">
        <v>100</v>
      </c>
      <c r="AE57" s="28" t="s">
        <v>101</v>
      </c>
      <c r="AF57" s="28"/>
      <c r="AG57" s="28"/>
    </row>
    <row r="58" s="93" customFormat="1" ht="15" spans="1:33">
      <c r="A58" s="28" t="s">
        <v>115</v>
      </c>
      <c r="B58" s="28" t="s">
        <v>92</v>
      </c>
      <c r="C58" s="28">
        <v>109212</v>
      </c>
      <c r="D58" s="28" t="s">
        <v>93</v>
      </c>
      <c r="E58" s="28" t="s">
        <v>93</v>
      </c>
      <c r="F58" s="28" t="s">
        <v>56</v>
      </c>
      <c r="G58" s="28" t="s">
        <v>161</v>
      </c>
      <c r="H58" s="28" t="s">
        <v>81</v>
      </c>
      <c r="I58" s="28" t="s">
        <v>59</v>
      </c>
      <c r="J58" s="28" t="s">
        <v>141</v>
      </c>
      <c r="K58" s="32">
        <v>300130851106</v>
      </c>
      <c r="L58" s="28" t="s">
        <v>83</v>
      </c>
      <c r="M58" s="28" t="s">
        <v>84</v>
      </c>
      <c r="N58" s="28">
        <v>3</v>
      </c>
      <c r="O58" s="33">
        <v>79</v>
      </c>
      <c r="P58" s="33">
        <v>2</v>
      </c>
      <c r="Q58" s="33">
        <f>O58+P58</f>
        <v>81</v>
      </c>
      <c r="R58" s="33">
        <f>Q58/N58</f>
        <v>27</v>
      </c>
      <c r="S58" s="107" t="s">
        <v>142</v>
      </c>
      <c r="T58" s="28" t="s">
        <v>97</v>
      </c>
      <c r="U58" s="28" t="s">
        <v>65</v>
      </c>
      <c r="V58" s="28" t="s">
        <v>98</v>
      </c>
      <c r="W58" s="28" t="s">
        <v>68</v>
      </c>
      <c r="X58" s="28" t="s">
        <v>68</v>
      </c>
      <c r="Y58" s="28" t="s">
        <v>69</v>
      </c>
      <c r="Z58" s="108" t="s">
        <v>87</v>
      </c>
      <c r="AA58" s="28" t="s">
        <v>118</v>
      </c>
      <c r="AB58" s="28" t="s">
        <v>118</v>
      </c>
      <c r="AC58" s="28" t="s">
        <v>99</v>
      </c>
      <c r="AD58" s="28" t="s">
        <v>100</v>
      </c>
      <c r="AE58" s="28" t="s">
        <v>101</v>
      </c>
      <c r="AF58" s="28"/>
      <c r="AG58" s="28"/>
    </row>
    <row r="59" s="93" customFormat="1" ht="15" spans="1:33">
      <c r="A59" s="28" t="s">
        <v>162</v>
      </c>
      <c r="B59" s="28" t="s">
        <v>92</v>
      </c>
      <c r="C59" s="28">
        <v>109212</v>
      </c>
      <c r="D59" s="28" t="s">
        <v>93</v>
      </c>
      <c r="E59" s="28" t="s">
        <v>93</v>
      </c>
      <c r="F59" s="28" t="s">
        <v>56</v>
      </c>
      <c r="G59" s="28" t="s">
        <v>161</v>
      </c>
      <c r="H59" s="28" t="s">
        <v>81</v>
      </c>
      <c r="I59" s="28" t="s">
        <v>59</v>
      </c>
      <c r="J59" s="28" t="s">
        <v>108</v>
      </c>
      <c r="K59" s="32">
        <v>300130851107</v>
      </c>
      <c r="L59" s="28" t="s">
        <v>83</v>
      </c>
      <c r="M59" s="28" t="s">
        <v>84</v>
      </c>
      <c r="N59" s="28">
        <v>7</v>
      </c>
      <c r="O59" s="33">
        <v>2</v>
      </c>
      <c r="P59" s="33">
        <v>1</v>
      </c>
      <c r="Q59" s="33">
        <f>O59+P59</f>
        <v>3</v>
      </c>
      <c r="R59" s="33">
        <f>Q59/N59</f>
        <v>0.428571428571429</v>
      </c>
      <c r="S59" s="107" t="s">
        <v>110</v>
      </c>
      <c r="T59" s="28" t="s">
        <v>97</v>
      </c>
      <c r="U59" s="28" t="s">
        <v>65</v>
      </c>
      <c r="V59" s="28" t="s">
        <v>98</v>
      </c>
      <c r="W59" s="28" t="s">
        <v>68</v>
      </c>
      <c r="X59" s="28" t="s">
        <v>68</v>
      </c>
      <c r="Y59" s="28" t="s">
        <v>69</v>
      </c>
      <c r="Z59" s="108" t="s">
        <v>87</v>
      </c>
      <c r="AA59" s="28" t="s">
        <v>163</v>
      </c>
      <c r="AB59" s="28" t="s">
        <v>118</v>
      </c>
      <c r="AC59" s="28" t="s">
        <v>99</v>
      </c>
      <c r="AD59" s="28" t="s">
        <v>100</v>
      </c>
      <c r="AE59" s="28" t="s">
        <v>101</v>
      </c>
      <c r="AF59" s="28"/>
      <c r="AG59" s="28"/>
    </row>
    <row r="60" s="93" customFormat="1" ht="15" spans="1:33">
      <c r="A60" s="28" t="s">
        <v>164</v>
      </c>
      <c r="B60" s="28" t="s">
        <v>92</v>
      </c>
      <c r="C60" s="28">
        <v>109212</v>
      </c>
      <c r="D60" s="28" t="s">
        <v>93</v>
      </c>
      <c r="E60" s="28" t="s">
        <v>93</v>
      </c>
      <c r="F60" s="28" t="s">
        <v>56</v>
      </c>
      <c r="G60" s="28" t="s">
        <v>161</v>
      </c>
      <c r="H60" s="28" t="s">
        <v>81</v>
      </c>
      <c r="I60" s="28" t="s">
        <v>59</v>
      </c>
      <c r="J60" s="28" t="s">
        <v>111</v>
      </c>
      <c r="K60" s="32">
        <v>300130851108</v>
      </c>
      <c r="L60" s="28" t="s">
        <v>83</v>
      </c>
      <c r="M60" s="28" t="s">
        <v>84</v>
      </c>
      <c r="N60" s="28">
        <v>5</v>
      </c>
      <c r="O60" s="33">
        <v>2</v>
      </c>
      <c r="P60" s="33">
        <v>6</v>
      </c>
      <c r="Q60" s="33">
        <f>O60+P60</f>
        <v>8</v>
      </c>
      <c r="R60" s="33">
        <f>Q60/N60</f>
        <v>1.6</v>
      </c>
      <c r="S60" s="107" t="s">
        <v>165</v>
      </c>
      <c r="T60" s="28" t="s">
        <v>97</v>
      </c>
      <c r="U60" s="28" t="s">
        <v>65</v>
      </c>
      <c r="V60" s="28" t="s">
        <v>98</v>
      </c>
      <c r="W60" s="28" t="s">
        <v>68</v>
      </c>
      <c r="X60" s="28" t="s">
        <v>68</v>
      </c>
      <c r="Y60" s="28" t="s">
        <v>69</v>
      </c>
      <c r="Z60" s="108" t="s">
        <v>87</v>
      </c>
      <c r="AA60" s="28" t="s">
        <v>166</v>
      </c>
      <c r="AB60" s="28" t="s">
        <v>118</v>
      </c>
      <c r="AC60" s="28" t="s">
        <v>99</v>
      </c>
      <c r="AD60" s="28" t="s">
        <v>100</v>
      </c>
      <c r="AE60" s="28" t="s">
        <v>101</v>
      </c>
      <c r="AF60" s="28"/>
      <c r="AG60" s="28"/>
    </row>
    <row r="61" s="93" customFormat="1" ht="15" spans="1:33">
      <c r="A61" s="28" t="s">
        <v>162</v>
      </c>
      <c r="B61" s="28" t="s">
        <v>92</v>
      </c>
      <c r="C61" s="28">
        <v>109212</v>
      </c>
      <c r="D61" s="28" t="s">
        <v>93</v>
      </c>
      <c r="E61" s="28" t="s">
        <v>93</v>
      </c>
      <c r="F61" s="28" t="s">
        <v>56</v>
      </c>
      <c r="G61" s="28" t="s">
        <v>161</v>
      </c>
      <c r="H61" s="28" t="s">
        <v>81</v>
      </c>
      <c r="I61" s="28" t="s">
        <v>59</v>
      </c>
      <c r="J61" s="28" t="s">
        <v>116</v>
      </c>
      <c r="K61" s="32">
        <v>300130851109</v>
      </c>
      <c r="L61" s="28" t="s">
        <v>83</v>
      </c>
      <c r="M61" s="28" t="s">
        <v>84</v>
      </c>
      <c r="N61" s="28">
        <v>2</v>
      </c>
      <c r="O61" s="33">
        <v>1</v>
      </c>
      <c r="P61" s="33">
        <v>0</v>
      </c>
      <c r="Q61" s="33">
        <f>O61+P61</f>
        <v>1</v>
      </c>
      <c r="R61" s="33">
        <f>Q61/N61</f>
        <v>0.5</v>
      </c>
      <c r="S61" s="107" t="s">
        <v>157</v>
      </c>
      <c r="T61" s="28" t="s">
        <v>97</v>
      </c>
      <c r="U61" s="28" t="s">
        <v>65</v>
      </c>
      <c r="V61" s="28" t="s">
        <v>98</v>
      </c>
      <c r="W61" s="28" t="s">
        <v>68</v>
      </c>
      <c r="X61" s="28" t="s">
        <v>68</v>
      </c>
      <c r="Y61" s="28" t="s">
        <v>69</v>
      </c>
      <c r="Z61" s="108" t="s">
        <v>87</v>
      </c>
      <c r="AA61" s="28" t="s">
        <v>163</v>
      </c>
      <c r="AB61" s="28" t="s">
        <v>118</v>
      </c>
      <c r="AC61" s="28" t="s">
        <v>99</v>
      </c>
      <c r="AD61" s="28" t="s">
        <v>100</v>
      </c>
      <c r="AE61" s="28" t="s">
        <v>101</v>
      </c>
      <c r="AF61" s="28"/>
      <c r="AG61" s="28"/>
    </row>
    <row r="62" s="93" customFormat="1" ht="15" spans="1:33">
      <c r="A62" s="28" t="s">
        <v>167</v>
      </c>
      <c r="B62" s="28" t="s">
        <v>92</v>
      </c>
      <c r="C62" s="28">
        <v>109212</v>
      </c>
      <c r="D62" s="28" t="s">
        <v>93</v>
      </c>
      <c r="E62" s="28" t="s">
        <v>93</v>
      </c>
      <c r="F62" s="28" t="s">
        <v>56</v>
      </c>
      <c r="G62" s="28" t="s">
        <v>161</v>
      </c>
      <c r="H62" s="28" t="s">
        <v>81</v>
      </c>
      <c r="I62" s="28" t="s">
        <v>59</v>
      </c>
      <c r="J62" s="28" t="s">
        <v>143</v>
      </c>
      <c r="K62" s="32">
        <v>300130851110</v>
      </c>
      <c r="L62" s="28" t="s">
        <v>83</v>
      </c>
      <c r="M62" s="28" t="s">
        <v>84</v>
      </c>
      <c r="N62" s="28">
        <v>1</v>
      </c>
      <c r="O62" s="33">
        <v>7</v>
      </c>
      <c r="P62" s="33">
        <v>2</v>
      </c>
      <c r="Q62" s="33">
        <f>O62+P62</f>
        <v>9</v>
      </c>
      <c r="R62" s="33">
        <f>Q62/N62</f>
        <v>9</v>
      </c>
      <c r="S62" s="107" t="s">
        <v>144</v>
      </c>
      <c r="T62" s="28" t="s">
        <v>97</v>
      </c>
      <c r="U62" s="28" t="s">
        <v>65</v>
      </c>
      <c r="V62" s="28" t="s">
        <v>98</v>
      </c>
      <c r="W62" s="28" t="s">
        <v>68</v>
      </c>
      <c r="X62" s="28" t="s">
        <v>68</v>
      </c>
      <c r="Y62" s="28" t="s">
        <v>69</v>
      </c>
      <c r="Z62" s="108" t="s">
        <v>87</v>
      </c>
      <c r="AA62" s="28" t="s">
        <v>168</v>
      </c>
      <c r="AB62" s="28" t="s">
        <v>118</v>
      </c>
      <c r="AC62" s="28" t="s">
        <v>99</v>
      </c>
      <c r="AD62" s="28" t="s">
        <v>100</v>
      </c>
      <c r="AE62" s="28" t="s">
        <v>101</v>
      </c>
      <c r="AF62" s="28"/>
      <c r="AG62" s="28"/>
    </row>
    <row r="63" s="93" customFormat="1" ht="15" spans="1:33">
      <c r="A63" s="28" t="s">
        <v>164</v>
      </c>
      <c r="B63" s="28" t="s">
        <v>92</v>
      </c>
      <c r="C63" s="28">
        <v>109212</v>
      </c>
      <c r="D63" s="28" t="s">
        <v>93</v>
      </c>
      <c r="E63" s="28" t="s">
        <v>93</v>
      </c>
      <c r="F63" s="28" t="s">
        <v>56</v>
      </c>
      <c r="G63" s="28" t="s">
        <v>161</v>
      </c>
      <c r="H63" s="28" t="s">
        <v>81</v>
      </c>
      <c r="I63" s="28" t="s">
        <v>59</v>
      </c>
      <c r="J63" s="28" t="s">
        <v>111</v>
      </c>
      <c r="K63" s="32">
        <v>300130851111</v>
      </c>
      <c r="L63" s="28" t="s">
        <v>83</v>
      </c>
      <c r="M63" s="28" t="s">
        <v>84</v>
      </c>
      <c r="N63" s="28">
        <v>4</v>
      </c>
      <c r="O63" s="33">
        <v>46</v>
      </c>
      <c r="P63" s="33">
        <v>0</v>
      </c>
      <c r="Q63" s="33">
        <f>O63+P63</f>
        <v>46</v>
      </c>
      <c r="R63" s="33">
        <f>Q63/N63</f>
        <v>11.5</v>
      </c>
      <c r="S63" s="107" t="s">
        <v>169</v>
      </c>
      <c r="T63" s="28" t="s">
        <v>97</v>
      </c>
      <c r="U63" s="28" t="s">
        <v>65</v>
      </c>
      <c r="V63" s="28" t="s">
        <v>98</v>
      </c>
      <c r="W63" s="28" t="s">
        <v>68</v>
      </c>
      <c r="X63" s="28" t="s">
        <v>68</v>
      </c>
      <c r="Y63" s="28" t="s">
        <v>69</v>
      </c>
      <c r="Z63" s="108" t="s">
        <v>87</v>
      </c>
      <c r="AA63" s="28" t="s">
        <v>170</v>
      </c>
      <c r="AB63" s="28" t="s">
        <v>118</v>
      </c>
      <c r="AC63" s="28" t="s">
        <v>99</v>
      </c>
      <c r="AD63" s="28" t="s">
        <v>100</v>
      </c>
      <c r="AE63" s="28" t="s">
        <v>101</v>
      </c>
      <c r="AF63" s="28"/>
      <c r="AG63" s="28"/>
    </row>
    <row r="64" s="93" customFormat="1" ht="15" spans="1:33">
      <c r="A64" s="28" t="s">
        <v>171</v>
      </c>
      <c r="B64" s="28" t="s">
        <v>92</v>
      </c>
      <c r="C64" s="28">
        <v>109212</v>
      </c>
      <c r="D64" s="28" t="s">
        <v>93</v>
      </c>
      <c r="E64" s="28" t="s">
        <v>93</v>
      </c>
      <c r="F64" s="28" t="s">
        <v>56</v>
      </c>
      <c r="G64" s="28" t="s">
        <v>161</v>
      </c>
      <c r="H64" s="28" t="s">
        <v>81</v>
      </c>
      <c r="I64" s="28" t="s">
        <v>59</v>
      </c>
      <c r="J64" s="28" t="s">
        <v>111</v>
      </c>
      <c r="K64" s="32">
        <v>300130851112</v>
      </c>
      <c r="L64" s="28" t="s">
        <v>83</v>
      </c>
      <c r="M64" s="28" t="s">
        <v>84</v>
      </c>
      <c r="N64" s="28">
        <v>2</v>
      </c>
      <c r="O64" s="33">
        <v>1</v>
      </c>
      <c r="P64" s="33">
        <v>5</v>
      </c>
      <c r="Q64" s="33">
        <f>O64+P64</f>
        <v>6</v>
      </c>
      <c r="R64" s="33">
        <f>Q64/N64</f>
        <v>3</v>
      </c>
      <c r="S64" s="107" t="s">
        <v>172</v>
      </c>
      <c r="T64" s="28" t="s">
        <v>97</v>
      </c>
      <c r="U64" s="28" t="s">
        <v>65</v>
      </c>
      <c r="V64" s="28" t="s">
        <v>98</v>
      </c>
      <c r="W64" s="28" t="s">
        <v>68</v>
      </c>
      <c r="X64" s="28" t="s">
        <v>68</v>
      </c>
      <c r="Y64" s="28" t="s">
        <v>69</v>
      </c>
      <c r="Z64" s="108" t="s">
        <v>87</v>
      </c>
      <c r="AA64" s="28" t="s">
        <v>173</v>
      </c>
      <c r="AB64" s="28" t="s">
        <v>118</v>
      </c>
      <c r="AC64" s="28" t="s">
        <v>99</v>
      </c>
      <c r="AD64" s="28" t="s">
        <v>100</v>
      </c>
      <c r="AE64" s="28" t="s">
        <v>101</v>
      </c>
      <c r="AF64" s="28"/>
      <c r="AG64" s="28"/>
    </row>
    <row r="65" s="93" customFormat="1" ht="15" spans="1:33">
      <c r="A65" s="28" t="s">
        <v>171</v>
      </c>
      <c r="B65" s="28" t="s">
        <v>92</v>
      </c>
      <c r="C65" s="28">
        <v>109212</v>
      </c>
      <c r="D65" s="28" t="s">
        <v>93</v>
      </c>
      <c r="E65" s="28" t="s">
        <v>93</v>
      </c>
      <c r="F65" s="28" t="s">
        <v>56</v>
      </c>
      <c r="G65" s="28" t="s">
        <v>161</v>
      </c>
      <c r="H65" s="28" t="s">
        <v>81</v>
      </c>
      <c r="I65" s="28" t="s">
        <v>59</v>
      </c>
      <c r="J65" s="28" t="s">
        <v>116</v>
      </c>
      <c r="K65" s="32">
        <v>300130851113</v>
      </c>
      <c r="L65" s="28" t="s">
        <v>83</v>
      </c>
      <c r="M65" s="28" t="s">
        <v>84</v>
      </c>
      <c r="N65" s="28">
        <v>4</v>
      </c>
      <c r="O65" s="33">
        <v>0</v>
      </c>
      <c r="P65" s="33">
        <v>2</v>
      </c>
      <c r="Q65" s="33">
        <f>O65+P65</f>
        <v>2</v>
      </c>
      <c r="R65" s="33">
        <f>Q65/N65</f>
        <v>0.5</v>
      </c>
      <c r="S65" s="107" t="s">
        <v>157</v>
      </c>
      <c r="T65" s="28" t="s">
        <v>97</v>
      </c>
      <c r="U65" s="28" t="s">
        <v>65</v>
      </c>
      <c r="V65" s="28" t="s">
        <v>98</v>
      </c>
      <c r="W65" s="28" t="s">
        <v>68</v>
      </c>
      <c r="X65" s="28" t="s">
        <v>68</v>
      </c>
      <c r="Y65" s="28" t="s">
        <v>69</v>
      </c>
      <c r="Z65" s="108" t="s">
        <v>87</v>
      </c>
      <c r="AA65" s="28" t="s">
        <v>174</v>
      </c>
      <c r="AB65" s="28" t="s">
        <v>118</v>
      </c>
      <c r="AC65" s="28" t="s">
        <v>99</v>
      </c>
      <c r="AD65" s="28" t="s">
        <v>100</v>
      </c>
      <c r="AE65" s="28" t="s">
        <v>101</v>
      </c>
      <c r="AF65" s="28"/>
      <c r="AG65" s="28"/>
    </row>
    <row r="66" s="93" customFormat="1" ht="15" spans="1:33">
      <c r="A66" s="28" t="s">
        <v>162</v>
      </c>
      <c r="B66" s="28" t="s">
        <v>92</v>
      </c>
      <c r="C66" s="28">
        <v>109212</v>
      </c>
      <c r="D66" s="28" t="s">
        <v>93</v>
      </c>
      <c r="E66" s="28" t="s">
        <v>93</v>
      </c>
      <c r="F66" s="28" t="s">
        <v>56</v>
      </c>
      <c r="G66" s="28" t="s">
        <v>161</v>
      </c>
      <c r="H66" s="28" t="s">
        <v>81</v>
      </c>
      <c r="I66" s="28" t="s">
        <v>59</v>
      </c>
      <c r="J66" s="28" t="s">
        <v>113</v>
      </c>
      <c r="K66" s="32">
        <v>300130851114</v>
      </c>
      <c r="L66" s="28" t="s">
        <v>83</v>
      </c>
      <c r="M66" s="28" t="s">
        <v>84</v>
      </c>
      <c r="N66" s="28">
        <v>2</v>
      </c>
      <c r="O66" s="33">
        <v>2</v>
      </c>
      <c r="P66" s="33">
        <v>1</v>
      </c>
      <c r="Q66" s="33">
        <f>O66+P66</f>
        <v>3</v>
      </c>
      <c r="R66" s="33">
        <f>Q66/N66</f>
        <v>1.5</v>
      </c>
      <c r="S66" s="107" t="s">
        <v>159</v>
      </c>
      <c r="T66" s="28" t="s">
        <v>97</v>
      </c>
      <c r="U66" s="28" t="s">
        <v>65</v>
      </c>
      <c r="V66" s="28" t="s">
        <v>98</v>
      </c>
      <c r="W66" s="28" t="s">
        <v>68</v>
      </c>
      <c r="X66" s="28" t="s">
        <v>68</v>
      </c>
      <c r="Y66" s="28" t="s">
        <v>69</v>
      </c>
      <c r="Z66" s="108" t="s">
        <v>87</v>
      </c>
      <c r="AA66" s="28" t="s">
        <v>175</v>
      </c>
      <c r="AB66" s="28" t="s">
        <v>118</v>
      </c>
      <c r="AC66" s="28" t="s">
        <v>99</v>
      </c>
      <c r="AD66" s="28" t="s">
        <v>100</v>
      </c>
      <c r="AE66" s="28" t="s">
        <v>101</v>
      </c>
      <c r="AF66" s="28"/>
      <c r="AG66" s="28"/>
    </row>
    <row r="67" s="93" customFormat="1" ht="15" spans="1:33">
      <c r="A67" s="28" t="s">
        <v>164</v>
      </c>
      <c r="B67" s="28" t="s">
        <v>92</v>
      </c>
      <c r="C67" s="28">
        <v>109212</v>
      </c>
      <c r="D67" s="28" t="s">
        <v>93</v>
      </c>
      <c r="E67" s="28" t="s">
        <v>93</v>
      </c>
      <c r="F67" s="28" t="s">
        <v>56</v>
      </c>
      <c r="G67" s="28" t="s">
        <v>161</v>
      </c>
      <c r="H67" s="28" t="s">
        <v>81</v>
      </c>
      <c r="I67" s="28" t="s">
        <v>59</v>
      </c>
      <c r="J67" s="28" t="s">
        <v>95</v>
      </c>
      <c r="K67" s="32">
        <v>300130851115</v>
      </c>
      <c r="L67" s="28" t="s">
        <v>83</v>
      </c>
      <c r="M67" s="28" t="s">
        <v>84</v>
      </c>
      <c r="N67" s="28">
        <v>4</v>
      </c>
      <c r="O67" s="33">
        <v>0</v>
      </c>
      <c r="P67" s="33">
        <v>0</v>
      </c>
      <c r="Q67" s="33">
        <f>O67+P67</f>
        <v>0</v>
      </c>
      <c r="R67" s="33">
        <f>Q67/N67</f>
        <v>0</v>
      </c>
      <c r="S67" s="107" t="s">
        <v>119</v>
      </c>
      <c r="T67" s="28" t="s">
        <v>97</v>
      </c>
      <c r="U67" s="28" t="s">
        <v>65</v>
      </c>
      <c r="V67" s="28" t="s">
        <v>98</v>
      </c>
      <c r="W67" s="28" t="s">
        <v>120</v>
      </c>
      <c r="X67" s="28" t="s">
        <v>121</v>
      </c>
      <c r="Y67" s="28" t="s">
        <v>69</v>
      </c>
      <c r="Z67" s="108" t="s">
        <v>87</v>
      </c>
      <c r="AA67" s="28" t="s">
        <v>166</v>
      </c>
      <c r="AB67" s="28" t="s">
        <v>118</v>
      </c>
      <c r="AC67" s="28" t="s">
        <v>122</v>
      </c>
      <c r="AD67" s="28" t="s">
        <v>100</v>
      </c>
      <c r="AE67" s="28" t="s">
        <v>101</v>
      </c>
      <c r="AF67" s="28"/>
      <c r="AG67" s="28"/>
    </row>
    <row r="68" s="93" customFormat="1" ht="15" spans="1:33">
      <c r="A68" s="28" t="s">
        <v>131</v>
      </c>
      <c r="B68" s="28" t="s">
        <v>92</v>
      </c>
      <c r="C68" s="28">
        <v>109212</v>
      </c>
      <c r="D68" s="28" t="s">
        <v>93</v>
      </c>
      <c r="E68" s="28" t="s">
        <v>93</v>
      </c>
      <c r="F68" s="28" t="s">
        <v>56</v>
      </c>
      <c r="G68" s="28" t="s">
        <v>161</v>
      </c>
      <c r="H68" s="28" t="s">
        <v>81</v>
      </c>
      <c r="I68" s="28" t="s">
        <v>59</v>
      </c>
      <c r="J68" s="28" t="s">
        <v>111</v>
      </c>
      <c r="K68" s="32">
        <v>300130851116</v>
      </c>
      <c r="L68" s="28" t="s">
        <v>83</v>
      </c>
      <c r="M68" s="28" t="s">
        <v>84</v>
      </c>
      <c r="N68" s="28">
        <v>2</v>
      </c>
      <c r="O68" s="33">
        <v>105</v>
      </c>
      <c r="P68" s="33">
        <v>19</v>
      </c>
      <c r="Q68" s="33">
        <f>O68+P68</f>
        <v>124</v>
      </c>
      <c r="R68" s="33">
        <f>Q68/N68</f>
        <v>62</v>
      </c>
      <c r="S68" s="107" t="s">
        <v>176</v>
      </c>
      <c r="T68" s="28" t="s">
        <v>97</v>
      </c>
      <c r="U68" s="28" t="s">
        <v>65</v>
      </c>
      <c r="V68" s="28" t="s">
        <v>98</v>
      </c>
      <c r="W68" s="28" t="s">
        <v>68</v>
      </c>
      <c r="X68" s="28" t="s">
        <v>68</v>
      </c>
      <c r="Y68" s="28" t="s">
        <v>69</v>
      </c>
      <c r="Z68" s="108" t="s">
        <v>87</v>
      </c>
      <c r="AA68" s="28" t="s">
        <v>177</v>
      </c>
      <c r="AB68" s="28" t="s">
        <v>118</v>
      </c>
      <c r="AC68" s="28" t="s">
        <v>127</v>
      </c>
      <c r="AD68" s="28" t="s">
        <v>100</v>
      </c>
      <c r="AE68" s="28" t="s">
        <v>101</v>
      </c>
      <c r="AF68" s="28"/>
      <c r="AG68" s="28"/>
    </row>
    <row r="69" s="93" customFormat="1" ht="15" spans="1:33">
      <c r="A69" s="28" t="s">
        <v>178</v>
      </c>
      <c r="B69" s="28" t="s">
        <v>92</v>
      </c>
      <c r="C69" s="28">
        <v>109212</v>
      </c>
      <c r="D69" s="28" t="s">
        <v>93</v>
      </c>
      <c r="E69" s="28" t="s">
        <v>93</v>
      </c>
      <c r="F69" s="28" t="s">
        <v>56</v>
      </c>
      <c r="G69" s="28" t="s">
        <v>161</v>
      </c>
      <c r="H69" s="28" t="s">
        <v>81</v>
      </c>
      <c r="I69" s="28" t="s">
        <v>59</v>
      </c>
      <c r="J69" s="28" t="s">
        <v>141</v>
      </c>
      <c r="K69" s="32">
        <v>300130851117</v>
      </c>
      <c r="L69" s="28" t="s">
        <v>83</v>
      </c>
      <c r="M69" s="28" t="s">
        <v>84</v>
      </c>
      <c r="N69" s="28">
        <v>2</v>
      </c>
      <c r="O69" s="33">
        <v>76</v>
      </c>
      <c r="P69" s="33">
        <v>5</v>
      </c>
      <c r="Q69" s="33">
        <f>O69+P69</f>
        <v>81</v>
      </c>
      <c r="R69" s="33">
        <f>Q69/N69</f>
        <v>40.5</v>
      </c>
      <c r="S69" s="107" t="s">
        <v>142</v>
      </c>
      <c r="T69" s="28" t="s">
        <v>97</v>
      </c>
      <c r="U69" s="28" t="s">
        <v>65</v>
      </c>
      <c r="V69" s="28" t="s">
        <v>98</v>
      </c>
      <c r="W69" s="28" t="s">
        <v>68</v>
      </c>
      <c r="X69" s="28" t="s">
        <v>68</v>
      </c>
      <c r="Y69" s="28" t="s">
        <v>69</v>
      </c>
      <c r="Z69" s="108" t="s">
        <v>87</v>
      </c>
      <c r="AA69" s="28" t="s">
        <v>179</v>
      </c>
      <c r="AB69" s="28" t="s">
        <v>118</v>
      </c>
      <c r="AC69" s="28" t="s">
        <v>127</v>
      </c>
      <c r="AD69" s="28" t="s">
        <v>100</v>
      </c>
      <c r="AE69" s="28" t="s">
        <v>101</v>
      </c>
      <c r="AF69" s="28"/>
      <c r="AG69" s="28"/>
    </row>
    <row r="70" s="93" customFormat="1" ht="15" spans="1:33">
      <c r="A70" s="28" t="s">
        <v>162</v>
      </c>
      <c r="B70" s="28" t="s">
        <v>92</v>
      </c>
      <c r="C70" s="28">
        <v>109212</v>
      </c>
      <c r="D70" s="28" t="s">
        <v>93</v>
      </c>
      <c r="E70" s="28" t="s">
        <v>93</v>
      </c>
      <c r="F70" s="28" t="s">
        <v>56</v>
      </c>
      <c r="G70" s="28" t="s">
        <v>161</v>
      </c>
      <c r="H70" s="28" t="s">
        <v>81</v>
      </c>
      <c r="I70" s="28" t="s">
        <v>59</v>
      </c>
      <c r="J70" s="28" t="s">
        <v>111</v>
      </c>
      <c r="K70" s="32">
        <v>300130851118</v>
      </c>
      <c r="L70" s="28" t="s">
        <v>83</v>
      </c>
      <c r="M70" s="28" t="s">
        <v>84</v>
      </c>
      <c r="N70" s="28">
        <v>1</v>
      </c>
      <c r="O70" s="33">
        <v>19</v>
      </c>
      <c r="P70" s="33">
        <v>2</v>
      </c>
      <c r="Q70" s="33">
        <f>O70+P70</f>
        <v>21</v>
      </c>
      <c r="R70" s="33">
        <f>Q70/N70</f>
        <v>21</v>
      </c>
      <c r="S70" s="107" t="s">
        <v>180</v>
      </c>
      <c r="T70" s="28" t="s">
        <v>97</v>
      </c>
      <c r="U70" s="28" t="s">
        <v>65</v>
      </c>
      <c r="V70" s="28" t="s">
        <v>98</v>
      </c>
      <c r="W70" s="28" t="s">
        <v>68</v>
      </c>
      <c r="X70" s="28" t="s">
        <v>68</v>
      </c>
      <c r="Y70" s="28" t="s">
        <v>69</v>
      </c>
      <c r="Z70" s="108" t="s">
        <v>87</v>
      </c>
      <c r="AA70" s="28" t="s">
        <v>163</v>
      </c>
      <c r="AB70" s="28" t="s">
        <v>118</v>
      </c>
      <c r="AC70" s="28" t="s">
        <v>127</v>
      </c>
      <c r="AD70" s="28" t="s">
        <v>100</v>
      </c>
      <c r="AE70" s="28" t="s">
        <v>101</v>
      </c>
      <c r="AF70" s="28"/>
      <c r="AG70" s="28"/>
    </row>
    <row r="71" s="93" customFormat="1" ht="15" spans="1:33">
      <c r="A71" s="28" t="s">
        <v>52</v>
      </c>
      <c r="B71" s="28" t="s">
        <v>181</v>
      </c>
      <c r="C71" s="28">
        <v>109425</v>
      </c>
      <c r="D71" s="28" t="s">
        <v>182</v>
      </c>
      <c r="E71" s="28" t="s">
        <v>182</v>
      </c>
      <c r="F71" s="28" t="s">
        <v>56</v>
      </c>
      <c r="G71" s="28" t="s">
        <v>183</v>
      </c>
      <c r="H71" s="28" t="s">
        <v>81</v>
      </c>
      <c r="I71" s="28" t="s">
        <v>59</v>
      </c>
      <c r="J71" s="28" t="s">
        <v>184</v>
      </c>
      <c r="K71" s="32">
        <v>300130001001</v>
      </c>
      <c r="L71" s="28" t="s">
        <v>83</v>
      </c>
      <c r="M71" s="28" t="s">
        <v>84</v>
      </c>
      <c r="N71" s="28">
        <v>1</v>
      </c>
      <c r="O71" s="33">
        <v>2</v>
      </c>
      <c r="P71" s="33">
        <v>1</v>
      </c>
      <c r="Q71" s="33">
        <f>O71+P71</f>
        <v>3</v>
      </c>
      <c r="R71" s="33">
        <f>Q71/N71</f>
        <v>3</v>
      </c>
      <c r="S71" s="107" t="s">
        <v>185</v>
      </c>
      <c r="T71" s="28" t="s">
        <v>97</v>
      </c>
      <c r="U71" s="28" t="s">
        <v>65</v>
      </c>
      <c r="V71" s="28" t="s">
        <v>98</v>
      </c>
      <c r="W71" s="28" t="s">
        <v>68</v>
      </c>
      <c r="X71" s="28" t="s">
        <v>68</v>
      </c>
      <c r="Y71" s="28" t="s">
        <v>69</v>
      </c>
      <c r="Z71" s="108" t="s">
        <v>87</v>
      </c>
      <c r="AA71" s="28" t="s">
        <v>71</v>
      </c>
      <c r="AB71" s="28" t="s">
        <v>186</v>
      </c>
      <c r="AC71" s="28" t="s">
        <v>187</v>
      </c>
      <c r="AD71" s="28" t="s">
        <v>188</v>
      </c>
      <c r="AE71" s="28" t="s">
        <v>189</v>
      </c>
      <c r="AF71" s="28" t="s">
        <v>189</v>
      </c>
      <c r="AG71" s="28" t="s">
        <v>190</v>
      </c>
    </row>
    <row r="72" s="93" customFormat="1" ht="15" spans="1:33">
      <c r="A72" s="28" t="s">
        <v>52</v>
      </c>
      <c r="B72" s="28" t="s">
        <v>181</v>
      </c>
      <c r="C72" s="28">
        <v>109425</v>
      </c>
      <c r="D72" s="28" t="s">
        <v>182</v>
      </c>
      <c r="E72" s="28" t="s">
        <v>182</v>
      </c>
      <c r="F72" s="28" t="s">
        <v>56</v>
      </c>
      <c r="G72" s="28" t="s">
        <v>191</v>
      </c>
      <c r="H72" s="28" t="s">
        <v>81</v>
      </c>
      <c r="I72" s="28" t="s">
        <v>59</v>
      </c>
      <c r="J72" s="28" t="s">
        <v>184</v>
      </c>
      <c r="K72" s="32">
        <v>300130001002</v>
      </c>
      <c r="L72" s="28" t="s">
        <v>83</v>
      </c>
      <c r="M72" s="28" t="s">
        <v>84</v>
      </c>
      <c r="N72" s="28">
        <v>1</v>
      </c>
      <c r="O72" s="33">
        <v>1</v>
      </c>
      <c r="P72" s="33">
        <v>0</v>
      </c>
      <c r="Q72" s="33">
        <f>O72+P72</f>
        <v>1</v>
      </c>
      <c r="R72" s="33">
        <f>Q72/N72</f>
        <v>1</v>
      </c>
      <c r="S72" s="107" t="s">
        <v>185</v>
      </c>
      <c r="T72" s="28" t="s">
        <v>97</v>
      </c>
      <c r="U72" s="28" t="s">
        <v>65</v>
      </c>
      <c r="V72" s="28" t="s">
        <v>98</v>
      </c>
      <c r="W72" s="28" t="s">
        <v>67</v>
      </c>
      <c r="X72" s="28" t="s">
        <v>192</v>
      </c>
      <c r="Y72" s="28" t="s">
        <v>69</v>
      </c>
      <c r="Z72" s="108" t="s">
        <v>87</v>
      </c>
      <c r="AA72" s="28" t="s">
        <v>71</v>
      </c>
      <c r="AB72" s="28" t="s">
        <v>186</v>
      </c>
      <c r="AC72" s="28" t="s">
        <v>193</v>
      </c>
      <c r="AD72" s="28" t="s">
        <v>188</v>
      </c>
      <c r="AE72" s="28" t="s">
        <v>189</v>
      </c>
      <c r="AF72" s="28" t="s">
        <v>189</v>
      </c>
      <c r="AG72" s="28" t="s">
        <v>190</v>
      </c>
    </row>
    <row r="73" s="93" customFormat="1" ht="15" spans="1:33">
      <c r="A73" s="28" t="s">
        <v>115</v>
      </c>
      <c r="B73" s="28" t="s">
        <v>181</v>
      </c>
      <c r="C73" s="28">
        <v>109425</v>
      </c>
      <c r="D73" s="28" t="s">
        <v>182</v>
      </c>
      <c r="E73" s="28" t="s">
        <v>182</v>
      </c>
      <c r="F73" s="28" t="s">
        <v>56</v>
      </c>
      <c r="G73" s="28" t="s">
        <v>194</v>
      </c>
      <c r="H73" s="28" t="s">
        <v>81</v>
      </c>
      <c r="I73" s="28" t="s">
        <v>59</v>
      </c>
      <c r="J73" s="28" t="s">
        <v>195</v>
      </c>
      <c r="K73" s="32">
        <v>300130001003</v>
      </c>
      <c r="L73" s="28" t="s">
        <v>83</v>
      </c>
      <c r="M73" s="28" t="s">
        <v>84</v>
      </c>
      <c r="N73" s="28">
        <v>1</v>
      </c>
      <c r="O73" s="33">
        <v>0</v>
      </c>
      <c r="P73" s="33">
        <v>0</v>
      </c>
      <c r="Q73" s="33">
        <f>O73+P73</f>
        <v>0</v>
      </c>
      <c r="R73" s="33">
        <f>Q73/N73</f>
        <v>0</v>
      </c>
      <c r="S73" s="107" t="s">
        <v>196</v>
      </c>
      <c r="T73" s="28" t="s">
        <v>97</v>
      </c>
      <c r="U73" s="28" t="s">
        <v>65</v>
      </c>
      <c r="V73" s="28" t="s">
        <v>98</v>
      </c>
      <c r="W73" s="28" t="s">
        <v>67</v>
      </c>
      <c r="X73" s="28" t="s">
        <v>192</v>
      </c>
      <c r="Y73" s="28" t="s">
        <v>69</v>
      </c>
      <c r="Z73" s="108" t="s">
        <v>87</v>
      </c>
      <c r="AA73" s="28" t="s">
        <v>118</v>
      </c>
      <c r="AB73" s="28" t="s">
        <v>118</v>
      </c>
      <c r="AC73" s="28" t="s">
        <v>197</v>
      </c>
      <c r="AD73" s="28" t="s">
        <v>188</v>
      </c>
      <c r="AE73" s="28" t="s">
        <v>189</v>
      </c>
      <c r="AF73" s="28" t="s">
        <v>189</v>
      </c>
      <c r="AG73" s="28" t="s">
        <v>190</v>
      </c>
    </row>
    <row r="74" s="93" customFormat="1" ht="15" spans="1:33">
      <c r="A74" s="28" t="s">
        <v>76</v>
      </c>
      <c r="B74" s="28" t="s">
        <v>181</v>
      </c>
      <c r="C74" s="28">
        <v>109425</v>
      </c>
      <c r="D74" s="28" t="s">
        <v>182</v>
      </c>
      <c r="E74" s="28" t="s">
        <v>182</v>
      </c>
      <c r="F74" s="28" t="s">
        <v>56</v>
      </c>
      <c r="G74" s="28" t="s">
        <v>198</v>
      </c>
      <c r="H74" s="28" t="s">
        <v>81</v>
      </c>
      <c r="I74" s="28" t="s">
        <v>59</v>
      </c>
      <c r="J74" s="28" t="s">
        <v>184</v>
      </c>
      <c r="K74" s="32">
        <v>300130001004</v>
      </c>
      <c r="L74" s="28" t="s">
        <v>83</v>
      </c>
      <c r="M74" s="28" t="s">
        <v>84</v>
      </c>
      <c r="N74" s="28">
        <v>2</v>
      </c>
      <c r="O74" s="33">
        <v>0</v>
      </c>
      <c r="P74" s="33">
        <v>2</v>
      </c>
      <c r="Q74" s="33">
        <f>O74+P74</f>
        <v>2</v>
      </c>
      <c r="R74" s="33">
        <f>Q74/N74</f>
        <v>1</v>
      </c>
      <c r="S74" s="107" t="s">
        <v>199</v>
      </c>
      <c r="T74" s="28" t="s">
        <v>97</v>
      </c>
      <c r="U74" s="28" t="s">
        <v>65</v>
      </c>
      <c r="V74" s="28" t="s">
        <v>98</v>
      </c>
      <c r="W74" s="28" t="s">
        <v>68</v>
      </c>
      <c r="X74" s="28" t="s">
        <v>68</v>
      </c>
      <c r="Y74" s="28" t="s">
        <v>69</v>
      </c>
      <c r="Z74" s="108" t="s">
        <v>87</v>
      </c>
      <c r="AA74" s="28" t="s">
        <v>88</v>
      </c>
      <c r="AB74" s="28" t="s">
        <v>186</v>
      </c>
      <c r="AC74" s="28" t="s">
        <v>187</v>
      </c>
      <c r="AD74" s="28" t="s">
        <v>188</v>
      </c>
      <c r="AE74" s="28" t="s">
        <v>189</v>
      </c>
      <c r="AF74" s="28" t="s">
        <v>189</v>
      </c>
      <c r="AG74" s="28" t="s">
        <v>190</v>
      </c>
    </row>
    <row r="75" s="93" customFormat="1" ht="15" spans="1:33">
      <c r="A75" s="28" t="s">
        <v>115</v>
      </c>
      <c r="B75" s="28" t="s">
        <v>181</v>
      </c>
      <c r="C75" s="28">
        <v>109425</v>
      </c>
      <c r="D75" s="28" t="s">
        <v>182</v>
      </c>
      <c r="E75" s="28" t="s">
        <v>182</v>
      </c>
      <c r="F75" s="28" t="s">
        <v>56</v>
      </c>
      <c r="G75" s="28" t="s">
        <v>200</v>
      </c>
      <c r="H75" s="28" t="s">
        <v>81</v>
      </c>
      <c r="I75" s="28" t="s">
        <v>59</v>
      </c>
      <c r="J75" s="28" t="s">
        <v>184</v>
      </c>
      <c r="K75" s="32">
        <v>300130001005</v>
      </c>
      <c r="L75" s="28" t="s">
        <v>83</v>
      </c>
      <c r="M75" s="28" t="s">
        <v>84</v>
      </c>
      <c r="N75" s="28">
        <v>1</v>
      </c>
      <c r="O75" s="33">
        <v>0</v>
      </c>
      <c r="P75" s="33">
        <v>0</v>
      </c>
      <c r="Q75" s="33">
        <f>O75+P75</f>
        <v>0</v>
      </c>
      <c r="R75" s="33">
        <f>Q75/N75</f>
        <v>0</v>
      </c>
      <c r="S75" s="107" t="s">
        <v>201</v>
      </c>
      <c r="T75" s="28" t="s">
        <v>97</v>
      </c>
      <c r="U75" s="28" t="s">
        <v>65</v>
      </c>
      <c r="V75" s="28" t="s">
        <v>98</v>
      </c>
      <c r="W75" s="28" t="s">
        <v>67</v>
      </c>
      <c r="X75" s="28" t="s">
        <v>192</v>
      </c>
      <c r="Y75" s="28" t="s">
        <v>69</v>
      </c>
      <c r="Z75" s="108" t="s">
        <v>87</v>
      </c>
      <c r="AA75" s="28" t="s">
        <v>118</v>
      </c>
      <c r="AB75" s="28" t="s">
        <v>118</v>
      </c>
      <c r="AC75" s="28" t="s">
        <v>197</v>
      </c>
      <c r="AD75" s="28" t="s">
        <v>188</v>
      </c>
      <c r="AE75" s="28" t="s">
        <v>189</v>
      </c>
      <c r="AF75" s="28" t="s">
        <v>189</v>
      </c>
      <c r="AG75" s="28" t="s">
        <v>190</v>
      </c>
    </row>
    <row r="76" s="93" customFormat="1" ht="15" spans="1:33">
      <c r="A76" s="28" t="s">
        <v>76</v>
      </c>
      <c r="B76" s="28" t="s">
        <v>181</v>
      </c>
      <c r="C76" s="28">
        <v>109426</v>
      </c>
      <c r="D76" s="28" t="s">
        <v>202</v>
      </c>
      <c r="E76" s="28" t="s">
        <v>202</v>
      </c>
      <c r="F76" s="28" t="s">
        <v>56</v>
      </c>
      <c r="G76" s="28" t="s">
        <v>203</v>
      </c>
      <c r="H76" s="28" t="s">
        <v>81</v>
      </c>
      <c r="I76" s="28" t="s">
        <v>59</v>
      </c>
      <c r="J76" s="28" t="s">
        <v>204</v>
      </c>
      <c r="K76" s="32">
        <v>300130005001</v>
      </c>
      <c r="L76" s="28" t="s">
        <v>83</v>
      </c>
      <c r="M76" s="28" t="s">
        <v>84</v>
      </c>
      <c r="N76" s="28">
        <v>3</v>
      </c>
      <c r="O76" s="33">
        <v>0</v>
      </c>
      <c r="P76" s="33">
        <v>5</v>
      </c>
      <c r="Q76" s="33">
        <f>O76+P76</f>
        <v>5</v>
      </c>
      <c r="R76" s="33">
        <f>Q76/N76</f>
        <v>1.66666666666667</v>
      </c>
      <c r="S76" s="107" t="s">
        <v>205</v>
      </c>
      <c r="T76" s="28" t="s">
        <v>206</v>
      </c>
      <c r="U76" s="28" t="s">
        <v>65</v>
      </c>
      <c r="V76" s="28" t="s">
        <v>98</v>
      </c>
      <c r="W76" s="28" t="s">
        <v>68</v>
      </c>
      <c r="X76" s="28" t="s">
        <v>68</v>
      </c>
      <c r="Y76" s="28" t="s">
        <v>69</v>
      </c>
      <c r="Z76" s="108" t="s">
        <v>87</v>
      </c>
      <c r="AA76" s="28" t="s">
        <v>88</v>
      </c>
      <c r="AB76" s="28" t="s">
        <v>88</v>
      </c>
      <c r="AC76" s="28" t="s">
        <v>207</v>
      </c>
      <c r="AD76" s="28" t="s">
        <v>208</v>
      </c>
      <c r="AE76" s="28" t="s">
        <v>209</v>
      </c>
      <c r="AF76" s="28" t="s">
        <v>210</v>
      </c>
      <c r="AG76" s="28"/>
    </row>
    <row r="77" s="93" customFormat="1" ht="15" spans="1:33">
      <c r="A77" s="28" t="s">
        <v>76</v>
      </c>
      <c r="B77" s="28" t="s">
        <v>181</v>
      </c>
      <c r="C77" s="28">
        <v>109426</v>
      </c>
      <c r="D77" s="28" t="s">
        <v>202</v>
      </c>
      <c r="E77" s="28" t="s">
        <v>202</v>
      </c>
      <c r="F77" s="28" t="s">
        <v>56</v>
      </c>
      <c r="G77" s="28" t="s">
        <v>211</v>
      </c>
      <c r="H77" s="28" t="s">
        <v>81</v>
      </c>
      <c r="I77" s="28" t="s">
        <v>59</v>
      </c>
      <c r="J77" s="28" t="s">
        <v>212</v>
      </c>
      <c r="K77" s="32">
        <v>300130005003</v>
      </c>
      <c r="L77" s="28" t="s">
        <v>83</v>
      </c>
      <c r="M77" s="28" t="s">
        <v>84</v>
      </c>
      <c r="N77" s="28">
        <v>2</v>
      </c>
      <c r="O77" s="33">
        <v>1</v>
      </c>
      <c r="P77" s="33">
        <v>7</v>
      </c>
      <c r="Q77" s="33">
        <f>O77+P77</f>
        <v>8</v>
      </c>
      <c r="R77" s="33">
        <f>Q77/N77</f>
        <v>4</v>
      </c>
      <c r="S77" s="107" t="s">
        <v>213</v>
      </c>
      <c r="T77" s="28" t="s">
        <v>206</v>
      </c>
      <c r="U77" s="28" t="s">
        <v>65</v>
      </c>
      <c r="V77" s="28" t="s">
        <v>98</v>
      </c>
      <c r="W77" s="28" t="s">
        <v>68</v>
      </c>
      <c r="X77" s="28" t="s">
        <v>68</v>
      </c>
      <c r="Y77" s="28" t="s">
        <v>69</v>
      </c>
      <c r="Z77" s="108" t="s">
        <v>87</v>
      </c>
      <c r="AA77" s="28" t="s">
        <v>88</v>
      </c>
      <c r="AB77" s="28" t="s">
        <v>88</v>
      </c>
      <c r="AC77" s="28" t="s">
        <v>207</v>
      </c>
      <c r="AD77" s="28" t="s">
        <v>208</v>
      </c>
      <c r="AE77" s="28" t="s">
        <v>209</v>
      </c>
      <c r="AF77" s="28" t="s">
        <v>210</v>
      </c>
      <c r="AG77" s="28"/>
    </row>
    <row r="78" s="93" customFormat="1" ht="15" spans="1:33">
      <c r="A78" s="28" t="s">
        <v>76</v>
      </c>
      <c r="B78" s="28" t="s">
        <v>181</v>
      </c>
      <c r="C78" s="28">
        <v>109426</v>
      </c>
      <c r="D78" s="28" t="s">
        <v>202</v>
      </c>
      <c r="E78" s="28" t="s">
        <v>202</v>
      </c>
      <c r="F78" s="28" t="s">
        <v>56</v>
      </c>
      <c r="G78" s="28" t="s">
        <v>214</v>
      </c>
      <c r="H78" s="28" t="s">
        <v>81</v>
      </c>
      <c r="I78" s="28" t="s">
        <v>59</v>
      </c>
      <c r="J78" s="28" t="s">
        <v>212</v>
      </c>
      <c r="K78" s="32">
        <v>300130005004</v>
      </c>
      <c r="L78" s="28" t="s">
        <v>83</v>
      </c>
      <c r="M78" s="28" t="s">
        <v>84</v>
      </c>
      <c r="N78" s="28">
        <v>2</v>
      </c>
      <c r="O78" s="33">
        <v>0</v>
      </c>
      <c r="P78" s="33">
        <v>1</v>
      </c>
      <c r="Q78" s="33">
        <f>O78+P78</f>
        <v>1</v>
      </c>
      <c r="R78" s="33">
        <f>Q78/N78</f>
        <v>0.5</v>
      </c>
      <c r="S78" s="107" t="s">
        <v>213</v>
      </c>
      <c r="T78" s="28" t="s">
        <v>206</v>
      </c>
      <c r="U78" s="28" t="s">
        <v>65</v>
      </c>
      <c r="V78" s="28" t="s">
        <v>98</v>
      </c>
      <c r="W78" s="28" t="s">
        <v>68</v>
      </c>
      <c r="X78" s="28" t="s">
        <v>68</v>
      </c>
      <c r="Y78" s="28" t="s">
        <v>69</v>
      </c>
      <c r="Z78" s="108" t="s">
        <v>87</v>
      </c>
      <c r="AA78" s="28" t="s">
        <v>88</v>
      </c>
      <c r="AB78" s="28" t="s">
        <v>88</v>
      </c>
      <c r="AC78" s="28" t="s">
        <v>215</v>
      </c>
      <c r="AD78" s="28" t="s">
        <v>208</v>
      </c>
      <c r="AE78" s="28" t="s">
        <v>209</v>
      </c>
      <c r="AF78" s="28" t="s">
        <v>210</v>
      </c>
      <c r="AG78" s="28"/>
    </row>
    <row r="79" s="93" customFormat="1" ht="15" spans="1:33">
      <c r="A79" s="28" t="s">
        <v>76</v>
      </c>
      <c r="B79" s="28" t="s">
        <v>181</v>
      </c>
      <c r="C79" s="28">
        <v>109426</v>
      </c>
      <c r="D79" s="28" t="s">
        <v>202</v>
      </c>
      <c r="E79" s="28" t="s">
        <v>202</v>
      </c>
      <c r="F79" s="28" t="s">
        <v>56</v>
      </c>
      <c r="G79" s="28" t="s">
        <v>216</v>
      </c>
      <c r="H79" s="28" t="s">
        <v>81</v>
      </c>
      <c r="I79" s="28" t="s">
        <v>59</v>
      </c>
      <c r="J79" s="28" t="s">
        <v>204</v>
      </c>
      <c r="K79" s="32">
        <v>300130005005</v>
      </c>
      <c r="L79" s="28" t="s">
        <v>83</v>
      </c>
      <c r="M79" s="28" t="s">
        <v>84</v>
      </c>
      <c r="N79" s="28">
        <v>2</v>
      </c>
      <c r="O79" s="33">
        <v>2</v>
      </c>
      <c r="P79" s="33">
        <v>4</v>
      </c>
      <c r="Q79" s="33">
        <f>O79+P79</f>
        <v>6</v>
      </c>
      <c r="R79" s="33">
        <f>Q79/N79</f>
        <v>3</v>
      </c>
      <c r="S79" s="107" t="s">
        <v>217</v>
      </c>
      <c r="T79" s="28" t="s">
        <v>206</v>
      </c>
      <c r="U79" s="28" t="s">
        <v>65</v>
      </c>
      <c r="V79" s="28" t="s">
        <v>98</v>
      </c>
      <c r="W79" s="28" t="s">
        <v>68</v>
      </c>
      <c r="X79" s="28" t="s">
        <v>68</v>
      </c>
      <c r="Y79" s="28" t="s">
        <v>69</v>
      </c>
      <c r="Z79" s="108" t="s">
        <v>87</v>
      </c>
      <c r="AA79" s="28" t="s">
        <v>88</v>
      </c>
      <c r="AB79" s="28" t="s">
        <v>88</v>
      </c>
      <c r="AC79" s="28" t="s">
        <v>218</v>
      </c>
      <c r="AD79" s="28" t="s">
        <v>208</v>
      </c>
      <c r="AE79" s="28" t="s">
        <v>209</v>
      </c>
      <c r="AF79" s="28" t="s">
        <v>210</v>
      </c>
      <c r="AG79" s="28"/>
    </row>
    <row r="80" s="93" customFormat="1" ht="15" spans="1:33">
      <c r="A80" s="28" t="s">
        <v>76</v>
      </c>
      <c r="B80" s="28" t="s">
        <v>181</v>
      </c>
      <c r="C80" s="28">
        <v>109426</v>
      </c>
      <c r="D80" s="28" t="s">
        <v>202</v>
      </c>
      <c r="E80" s="28" t="s">
        <v>202</v>
      </c>
      <c r="F80" s="28" t="s">
        <v>56</v>
      </c>
      <c r="G80" s="28" t="s">
        <v>214</v>
      </c>
      <c r="H80" s="28" t="s">
        <v>81</v>
      </c>
      <c r="I80" s="28" t="s">
        <v>59</v>
      </c>
      <c r="J80" s="28" t="s">
        <v>204</v>
      </c>
      <c r="K80" s="32">
        <v>300130005006</v>
      </c>
      <c r="L80" s="28" t="s">
        <v>83</v>
      </c>
      <c r="M80" s="28" t="s">
        <v>84</v>
      </c>
      <c r="N80" s="28">
        <v>2</v>
      </c>
      <c r="O80" s="33">
        <v>0</v>
      </c>
      <c r="P80" s="33">
        <v>3</v>
      </c>
      <c r="Q80" s="33">
        <f>O80+P80</f>
        <v>3</v>
      </c>
      <c r="R80" s="33">
        <f>Q80/N80</f>
        <v>1.5</v>
      </c>
      <c r="S80" s="107" t="s">
        <v>219</v>
      </c>
      <c r="T80" s="28" t="s">
        <v>206</v>
      </c>
      <c r="U80" s="28" t="s">
        <v>65</v>
      </c>
      <c r="V80" s="28" t="s">
        <v>98</v>
      </c>
      <c r="W80" s="28" t="s">
        <v>68</v>
      </c>
      <c r="X80" s="28" t="s">
        <v>68</v>
      </c>
      <c r="Y80" s="28" t="s">
        <v>69</v>
      </c>
      <c r="Z80" s="108" t="s">
        <v>87</v>
      </c>
      <c r="AA80" s="28" t="s">
        <v>88</v>
      </c>
      <c r="AB80" s="28" t="s">
        <v>88</v>
      </c>
      <c r="AC80" s="28" t="s">
        <v>215</v>
      </c>
      <c r="AD80" s="28" t="s">
        <v>208</v>
      </c>
      <c r="AE80" s="28" t="s">
        <v>209</v>
      </c>
      <c r="AF80" s="28" t="s">
        <v>210</v>
      </c>
      <c r="AG80" s="28"/>
    </row>
    <row r="81" s="93" customFormat="1" ht="15" spans="1:33">
      <c r="A81" s="28" t="s">
        <v>76</v>
      </c>
      <c r="B81" s="28" t="s">
        <v>181</v>
      </c>
      <c r="C81" s="28">
        <v>109426</v>
      </c>
      <c r="D81" s="28" t="s">
        <v>202</v>
      </c>
      <c r="E81" s="28" t="s">
        <v>202</v>
      </c>
      <c r="F81" s="28" t="s">
        <v>56</v>
      </c>
      <c r="G81" s="28" t="s">
        <v>220</v>
      </c>
      <c r="H81" s="28" t="s">
        <v>81</v>
      </c>
      <c r="I81" s="28" t="s">
        <v>59</v>
      </c>
      <c r="J81" s="28" t="s">
        <v>204</v>
      </c>
      <c r="K81" s="32">
        <v>300130005007</v>
      </c>
      <c r="L81" s="28" t="s">
        <v>83</v>
      </c>
      <c r="M81" s="28" t="s">
        <v>84</v>
      </c>
      <c r="N81" s="28">
        <v>2</v>
      </c>
      <c r="O81" s="33">
        <v>0</v>
      </c>
      <c r="P81" s="33">
        <v>0</v>
      </c>
      <c r="Q81" s="33">
        <f>O81+P81</f>
        <v>0</v>
      </c>
      <c r="R81" s="33">
        <f>Q81/N81</f>
        <v>0</v>
      </c>
      <c r="S81" s="107" t="s">
        <v>221</v>
      </c>
      <c r="T81" s="28" t="s">
        <v>206</v>
      </c>
      <c r="U81" s="28" t="s">
        <v>65</v>
      </c>
      <c r="V81" s="28" t="s">
        <v>98</v>
      </c>
      <c r="W81" s="28" t="s">
        <v>67</v>
      </c>
      <c r="X81" s="28" t="s">
        <v>192</v>
      </c>
      <c r="Y81" s="28" t="s">
        <v>69</v>
      </c>
      <c r="Z81" s="108" t="s">
        <v>87</v>
      </c>
      <c r="AA81" s="28" t="s">
        <v>88</v>
      </c>
      <c r="AB81" s="28" t="s">
        <v>88</v>
      </c>
      <c r="AC81" s="28" t="s">
        <v>222</v>
      </c>
      <c r="AD81" s="28" t="s">
        <v>208</v>
      </c>
      <c r="AE81" s="28" t="s">
        <v>209</v>
      </c>
      <c r="AF81" s="28" t="s">
        <v>210</v>
      </c>
      <c r="AG81" s="28"/>
    </row>
    <row r="82" s="93" customFormat="1" ht="15" spans="1:33">
      <c r="A82" s="28" t="s">
        <v>76</v>
      </c>
      <c r="B82" s="28" t="s">
        <v>181</v>
      </c>
      <c r="C82" s="28">
        <v>109426</v>
      </c>
      <c r="D82" s="28" t="s">
        <v>202</v>
      </c>
      <c r="E82" s="28" t="s">
        <v>202</v>
      </c>
      <c r="F82" s="28" t="s">
        <v>56</v>
      </c>
      <c r="G82" s="28" t="s">
        <v>223</v>
      </c>
      <c r="H82" s="28" t="s">
        <v>81</v>
      </c>
      <c r="I82" s="28" t="s">
        <v>59</v>
      </c>
      <c r="J82" s="28" t="s">
        <v>204</v>
      </c>
      <c r="K82" s="32">
        <v>300130005008</v>
      </c>
      <c r="L82" s="28" t="s">
        <v>83</v>
      </c>
      <c r="M82" s="28" t="s">
        <v>84</v>
      </c>
      <c r="N82" s="28">
        <v>2</v>
      </c>
      <c r="O82" s="33">
        <v>0</v>
      </c>
      <c r="P82" s="33">
        <v>0</v>
      </c>
      <c r="Q82" s="33">
        <f>O82+P82</f>
        <v>0</v>
      </c>
      <c r="R82" s="33">
        <f>Q82/N82</f>
        <v>0</v>
      </c>
      <c r="S82" s="107" t="s">
        <v>221</v>
      </c>
      <c r="T82" s="28" t="s">
        <v>206</v>
      </c>
      <c r="U82" s="28" t="s">
        <v>65</v>
      </c>
      <c r="V82" s="28" t="s">
        <v>98</v>
      </c>
      <c r="W82" s="28" t="s">
        <v>67</v>
      </c>
      <c r="X82" s="28" t="s">
        <v>192</v>
      </c>
      <c r="Y82" s="28" t="s">
        <v>69</v>
      </c>
      <c r="Z82" s="108" t="s">
        <v>87</v>
      </c>
      <c r="AA82" s="28" t="s">
        <v>88</v>
      </c>
      <c r="AB82" s="28" t="s">
        <v>88</v>
      </c>
      <c r="AC82" s="28" t="s">
        <v>222</v>
      </c>
      <c r="AD82" s="28" t="s">
        <v>208</v>
      </c>
      <c r="AE82" s="28" t="s">
        <v>209</v>
      </c>
      <c r="AF82" s="28" t="s">
        <v>210</v>
      </c>
      <c r="AG82" s="28"/>
    </row>
    <row r="83" s="93" customFormat="1" ht="15" spans="1:33">
      <c r="A83" s="28" t="s">
        <v>76</v>
      </c>
      <c r="B83" s="28" t="s">
        <v>181</v>
      </c>
      <c r="C83" s="28">
        <v>109426</v>
      </c>
      <c r="D83" s="28" t="s">
        <v>202</v>
      </c>
      <c r="E83" s="28" t="s">
        <v>202</v>
      </c>
      <c r="F83" s="28" t="s">
        <v>56</v>
      </c>
      <c r="G83" s="28" t="s">
        <v>224</v>
      </c>
      <c r="H83" s="28" t="s">
        <v>81</v>
      </c>
      <c r="I83" s="28" t="s">
        <v>59</v>
      </c>
      <c r="J83" s="28" t="s">
        <v>204</v>
      </c>
      <c r="K83" s="32">
        <v>300130005009</v>
      </c>
      <c r="L83" s="28" t="s">
        <v>83</v>
      </c>
      <c r="M83" s="28" t="s">
        <v>84</v>
      </c>
      <c r="N83" s="28">
        <v>1</v>
      </c>
      <c r="O83" s="33">
        <v>0</v>
      </c>
      <c r="P83" s="33">
        <v>0</v>
      </c>
      <c r="Q83" s="33">
        <f>O83+P83</f>
        <v>0</v>
      </c>
      <c r="R83" s="33">
        <f>Q83/N83</f>
        <v>0</v>
      </c>
      <c r="S83" s="107" t="s">
        <v>221</v>
      </c>
      <c r="T83" s="28" t="s">
        <v>206</v>
      </c>
      <c r="U83" s="28" t="s">
        <v>65</v>
      </c>
      <c r="V83" s="28" t="s">
        <v>98</v>
      </c>
      <c r="W83" s="28" t="s">
        <v>67</v>
      </c>
      <c r="X83" s="28" t="s">
        <v>192</v>
      </c>
      <c r="Y83" s="28" t="s">
        <v>69</v>
      </c>
      <c r="Z83" s="108" t="s">
        <v>87</v>
      </c>
      <c r="AA83" s="28" t="s">
        <v>88</v>
      </c>
      <c r="AB83" s="28" t="s">
        <v>88</v>
      </c>
      <c r="AC83" s="28" t="s">
        <v>222</v>
      </c>
      <c r="AD83" s="28" t="s">
        <v>208</v>
      </c>
      <c r="AE83" s="28" t="s">
        <v>209</v>
      </c>
      <c r="AF83" s="28" t="s">
        <v>210</v>
      </c>
      <c r="AG83" s="28"/>
    </row>
    <row r="84" s="93" customFormat="1" ht="15" spans="1:33">
      <c r="A84" s="28" t="s">
        <v>106</v>
      </c>
      <c r="B84" s="28" t="s">
        <v>181</v>
      </c>
      <c r="C84" s="28">
        <v>109427</v>
      </c>
      <c r="D84" s="28" t="s">
        <v>225</v>
      </c>
      <c r="E84" s="28" t="s">
        <v>225</v>
      </c>
      <c r="F84" s="28" t="s">
        <v>56</v>
      </c>
      <c r="G84" s="28" t="s">
        <v>226</v>
      </c>
      <c r="H84" s="28" t="s">
        <v>81</v>
      </c>
      <c r="I84" s="28" t="s">
        <v>59</v>
      </c>
      <c r="J84" s="28" t="s">
        <v>204</v>
      </c>
      <c r="K84" s="32">
        <v>300130001001</v>
      </c>
      <c r="L84" s="28" t="s">
        <v>83</v>
      </c>
      <c r="M84" s="28" t="s">
        <v>84</v>
      </c>
      <c r="N84" s="28">
        <v>1</v>
      </c>
      <c r="O84" s="33">
        <v>1</v>
      </c>
      <c r="P84" s="33">
        <v>3</v>
      </c>
      <c r="Q84" s="33">
        <f>O84+P84</f>
        <v>4</v>
      </c>
      <c r="R84" s="33">
        <f>Q84/N84</f>
        <v>4</v>
      </c>
      <c r="S84" s="107" t="s">
        <v>227</v>
      </c>
      <c r="T84" s="28" t="s">
        <v>228</v>
      </c>
      <c r="U84" s="28" t="s">
        <v>229</v>
      </c>
      <c r="V84" s="28" t="s">
        <v>98</v>
      </c>
      <c r="W84" s="28" t="s">
        <v>68</v>
      </c>
      <c r="X84" s="28" t="s">
        <v>68</v>
      </c>
      <c r="Y84" s="28" t="s">
        <v>69</v>
      </c>
      <c r="Z84" s="108" t="s">
        <v>87</v>
      </c>
      <c r="AA84" s="28" t="s">
        <v>107</v>
      </c>
      <c r="AB84" s="28" t="s">
        <v>107</v>
      </c>
      <c r="AC84" s="28" t="s">
        <v>230</v>
      </c>
      <c r="AD84" s="28" t="s">
        <v>100</v>
      </c>
      <c r="AE84" s="28" t="s">
        <v>231</v>
      </c>
      <c r="AF84" s="28"/>
      <c r="AG84" s="28"/>
    </row>
    <row r="85" s="93" customFormat="1" ht="15" spans="1:33">
      <c r="A85" s="28" t="s">
        <v>106</v>
      </c>
      <c r="B85" s="28" t="s">
        <v>181</v>
      </c>
      <c r="C85" s="28">
        <v>109427</v>
      </c>
      <c r="D85" s="28" t="s">
        <v>225</v>
      </c>
      <c r="E85" s="28" t="s">
        <v>225</v>
      </c>
      <c r="F85" s="28" t="s">
        <v>56</v>
      </c>
      <c r="G85" s="28" t="s">
        <v>232</v>
      </c>
      <c r="H85" s="28" t="s">
        <v>81</v>
      </c>
      <c r="I85" s="28" t="s">
        <v>59</v>
      </c>
      <c r="J85" s="28" t="s">
        <v>204</v>
      </c>
      <c r="K85" s="32">
        <v>300130001002</v>
      </c>
      <c r="L85" s="28" t="s">
        <v>83</v>
      </c>
      <c r="M85" s="28" t="s">
        <v>84</v>
      </c>
      <c r="N85" s="28">
        <v>3</v>
      </c>
      <c r="O85" s="33">
        <v>0</v>
      </c>
      <c r="P85" s="33">
        <v>2</v>
      </c>
      <c r="Q85" s="33">
        <f>O85+P85</f>
        <v>2</v>
      </c>
      <c r="R85" s="33">
        <f>Q85/N85</f>
        <v>0.666666666666667</v>
      </c>
      <c r="S85" s="107" t="s">
        <v>233</v>
      </c>
      <c r="T85" s="28" t="s">
        <v>206</v>
      </c>
      <c r="U85" s="28" t="s">
        <v>65</v>
      </c>
      <c r="V85" s="28" t="s">
        <v>98</v>
      </c>
      <c r="W85" s="28" t="s">
        <v>68</v>
      </c>
      <c r="X85" s="28" t="s">
        <v>68</v>
      </c>
      <c r="Y85" s="28" t="s">
        <v>69</v>
      </c>
      <c r="Z85" s="108" t="s">
        <v>87</v>
      </c>
      <c r="AA85" s="28" t="s">
        <v>107</v>
      </c>
      <c r="AB85" s="28" t="s">
        <v>107</v>
      </c>
      <c r="AC85" s="28" t="s">
        <v>234</v>
      </c>
      <c r="AD85" s="28" t="s">
        <v>100</v>
      </c>
      <c r="AE85" s="28" t="s">
        <v>231</v>
      </c>
      <c r="AF85" s="28"/>
      <c r="AG85" s="28"/>
    </row>
    <row r="86" s="93" customFormat="1" ht="15" spans="1:33">
      <c r="A86" s="28" t="s">
        <v>106</v>
      </c>
      <c r="B86" s="28" t="s">
        <v>181</v>
      </c>
      <c r="C86" s="28">
        <v>109427</v>
      </c>
      <c r="D86" s="28" t="s">
        <v>225</v>
      </c>
      <c r="E86" s="28" t="s">
        <v>225</v>
      </c>
      <c r="F86" s="28" t="s">
        <v>56</v>
      </c>
      <c r="G86" s="28" t="s">
        <v>232</v>
      </c>
      <c r="H86" s="28" t="s">
        <v>81</v>
      </c>
      <c r="I86" s="28" t="s">
        <v>59</v>
      </c>
      <c r="J86" s="28" t="s">
        <v>204</v>
      </c>
      <c r="K86" s="32">
        <v>300130001003</v>
      </c>
      <c r="L86" s="28" t="s">
        <v>83</v>
      </c>
      <c r="M86" s="28" t="s">
        <v>84</v>
      </c>
      <c r="N86" s="28">
        <v>2</v>
      </c>
      <c r="O86" s="33">
        <v>1</v>
      </c>
      <c r="P86" s="33">
        <v>0</v>
      </c>
      <c r="Q86" s="33">
        <f>O86+P86</f>
        <v>1</v>
      </c>
      <c r="R86" s="33">
        <f>Q86/N86</f>
        <v>0.5</v>
      </c>
      <c r="S86" s="107" t="s">
        <v>235</v>
      </c>
      <c r="T86" s="28" t="s">
        <v>228</v>
      </c>
      <c r="U86" s="28" t="s">
        <v>229</v>
      </c>
      <c r="V86" s="28" t="s">
        <v>98</v>
      </c>
      <c r="W86" s="28" t="s">
        <v>67</v>
      </c>
      <c r="X86" s="28" t="s">
        <v>236</v>
      </c>
      <c r="Y86" s="28" t="s">
        <v>69</v>
      </c>
      <c r="Z86" s="108" t="s">
        <v>87</v>
      </c>
      <c r="AA86" s="28" t="s">
        <v>107</v>
      </c>
      <c r="AB86" s="28" t="s">
        <v>107</v>
      </c>
      <c r="AC86" s="28" t="s">
        <v>237</v>
      </c>
      <c r="AD86" s="28" t="s">
        <v>100</v>
      </c>
      <c r="AE86" s="28" t="s">
        <v>231</v>
      </c>
      <c r="AF86" s="28"/>
      <c r="AG86" s="28"/>
    </row>
    <row r="87" s="93" customFormat="1" ht="15" spans="1:33">
      <c r="A87" s="28" t="s">
        <v>106</v>
      </c>
      <c r="B87" s="28" t="s">
        <v>181</v>
      </c>
      <c r="C87" s="28">
        <v>109427</v>
      </c>
      <c r="D87" s="28" t="s">
        <v>225</v>
      </c>
      <c r="E87" s="28" t="s">
        <v>225</v>
      </c>
      <c r="F87" s="28" t="s">
        <v>56</v>
      </c>
      <c r="G87" s="28" t="s">
        <v>226</v>
      </c>
      <c r="H87" s="28" t="s">
        <v>81</v>
      </c>
      <c r="I87" s="28" t="s">
        <v>59</v>
      </c>
      <c r="J87" s="28" t="s">
        <v>204</v>
      </c>
      <c r="K87" s="32">
        <v>300130001004</v>
      </c>
      <c r="L87" s="28" t="s">
        <v>83</v>
      </c>
      <c r="M87" s="28" t="s">
        <v>84</v>
      </c>
      <c r="N87" s="28">
        <v>1</v>
      </c>
      <c r="O87" s="33">
        <v>0</v>
      </c>
      <c r="P87" s="33">
        <v>4</v>
      </c>
      <c r="Q87" s="33">
        <f>O87+P87</f>
        <v>4</v>
      </c>
      <c r="R87" s="33">
        <f>Q87/N87</f>
        <v>4</v>
      </c>
      <c r="S87" s="107" t="s">
        <v>238</v>
      </c>
      <c r="T87" s="28" t="s">
        <v>228</v>
      </c>
      <c r="U87" s="28" t="s">
        <v>229</v>
      </c>
      <c r="V87" s="28" t="s">
        <v>98</v>
      </c>
      <c r="W87" s="28" t="s">
        <v>68</v>
      </c>
      <c r="X87" s="28" t="s">
        <v>68</v>
      </c>
      <c r="Y87" s="28" t="s">
        <v>69</v>
      </c>
      <c r="Z87" s="108" t="s">
        <v>87</v>
      </c>
      <c r="AA87" s="28" t="s">
        <v>107</v>
      </c>
      <c r="AB87" s="28" t="s">
        <v>107</v>
      </c>
      <c r="AC87" s="28" t="s">
        <v>239</v>
      </c>
      <c r="AD87" s="28" t="s">
        <v>100</v>
      </c>
      <c r="AE87" s="28" t="s">
        <v>231</v>
      </c>
      <c r="AF87" s="28"/>
      <c r="AG87" s="28"/>
    </row>
    <row r="88" s="93" customFormat="1" ht="15" spans="1:33">
      <c r="A88" s="28" t="s">
        <v>52</v>
      </c>
      <c r="B88" s="28" t="s">
        <v>181</v>
      </c>
      <c r="C88" s="28">
        <v>109429</v>
      </c>
      <c r="D88" s="28" t="s">
        <v>240</v>
      </c>
      <c r="E88" s="28" t="s">
        <v>240</v>
      </c>
      <c r="F88" s="28" t="s">
        <v>56</v>
      </c>
      <c r="G88" s="28" t="s">
        <v>241</v>
      </c>
      <c r="H88" s="28" t="s">
        <v>81</v>
      </c>
      <c r="I88" s="28" t="s">
        <v>59</v>
      </c>
      <c r="J88" s="28" t="s">
        <v>242</v>
      </c>
      <c r="K88" s="32">
        <v>300130001001</v>
      </c>
      <c r="L88" s="28" t="s">
        <v>83</v>
      </c>
      <c r="M88" s="28" t="s">
        <v>84</v>
      </c>
      <c r="N88" s="28">
        <v>1</v>
      </c>
      <c r="O88" s="33">
        <v>0</v>
      </c>
      <c r="P88" s="33">
        <v>0</v>
      </c>
      <c r="Q88" s="33">
        <f>O88+P88</f>
        <v>0</v>
      </c>
      <c r="R88" s="33">
        <f>Q88/N88</f>
        <v>0</v>
      </c>
      <c r="S88" s="107" t="s">
        <v>243</v>
      </c>
      <c r="T88" s="28" t="s">
        <v>64</v>
      </c>
      <c r="U88" s="28" t="s">
        <v>65</v>
      </c>
      <c r="V88" s="28" t="s">
        <v>98</v>
      </c>
      <c r="W88" s="28" t="s">
        <v>67</v>
      </c>
      <c r="X88" s="28" t="s">
        <v>244</v>
      </c>
      <c r="Y88" s="28" t="s">
        <v>69</v>
      </c>
      <c r="Z88" s="108" t="s">
        <v>87</v>
      </c>
      <c r="AA88" s="28" t="s">
        <v>245</v>
      </c>
      <c r="AB88" s="28" t="s">
        <v>245</v>
      </c>
      <c r="AC88" s="28" t="s">
        <v>246</v>
      </c>
      <c r="AD88" s="28" t="s">
        <v>247</v>
      </c>
      <c r="AE88" s="28" t="s">
        <v>248</v>
      </c>
      <c r="AF88" s="28" t="s">
        <v>249</v>
      </c>
      <c r="AG88" s="28"/>
    </row>
    <row r="89" s="93" customFormat="1" ht="15" spans="1:33">
      <c r="A89" s="28" t="s">
        <v>136</v>
      </c>
      <c r="B89" s="28" t="s">
        <v>181</v>
      </c>
      <c r="C89" s="28">
        <v>109429</v>
      </c>
      <c r="D89" s="28" t="s">
        <v>240</v>
      </c>
      <c r="E89" s="28" t="s">
        <v>240</v>
      </c>
      <c r="F89" s="28" t="s">
        <v>56</v>
      </c>
      <c r="G89" s="28" t="s">
        <v>250</v>
      </c>
      <c r="H89" s="28" t="s">
        <v>81</v>
      </c>
      <c r="I89" s="28" t="s">
        <v>59</v>
      </c>
      <c r="J89" s="28" t="s">
        <v>251</v>
      </c>
      <c r="K89" s="32">
        <v>300130001002</v>
      </c>
      <c r="L89" s="28" t="s">
        <v>83</v>
      </c>
      <c r="M89" s="28" t="s">
        <v>84</v>
      </c>
      <c r="N89" s="28">
        <v>2</v>
      </c>
      <c r="O89" s="33">
        <v>0</v>
      </c>
      <c r="P89" s="33">
        <v>1</v>
      </c>
      <c r="Q89" s="33">
        <f>O89+P89</f>
        <v>1</v>
      </c>
      <c r="R89" s="33">
        <f>Q89/N89</f>
        <v>0.5</v>
      </c>
      <c r="S89" s="107" t="s">
        <v>252</v>
      </c>
      <c r="T89" s="28" t="s">
        <v>97</v>
      </c>
      <c r="U89" s="28" t="s">
        <v>65</v>
      </c>
      <c r="V89" s="28" t="s">
        <v>98</v>
      </c>
      <c r="W89" s="28" t="s">
        <v>68</v>
      </c>
      <c r="X89" s="28" t="s">
        <v>68</v>
      </c>
      <c r="Y89" s="28" t="s">
        <v>69</v>
      </c>
      <c r="Z89" s="108" t="s">
        <v>87</v>
      </c>
      <c r="AA89" s="28" t="s">
        <v>137</v>
      </c>
      <c r="AB89" s="28" t="s">
        <v>245</v>
      </c>
      <c r="AC89" s="28" t="s">
        <v>253</v>
      </c>
      <c r="AD89" s="28" t="s">
        <v>247</v>
      </c>
      <c r="AE89" s="28" t="s">
        <v>248</v>
      </c>
      <c r="AF89" s="28" t="s">
        <v>249</v>
      </c>
      <c r="AG89" s="28"/>
    </row>
    <row r="90" s="93" customFormat="1" ht="15" spans="1:33">
      <c r="A90" s="28" t="s">
        <v>131</v>
      </c>
      <c r="B90" s="28" t="s">
        <v>181</v>
      </c>
      <c r="C90" s="28">
        <v>109430</v>
      </c>
      <c r="D90" s="28" t="s">
        <v>254</v>
      </c>
      <c r="E90" s="28" t="s">
        <v>254</v>
      </c>
      <c r="F90" s="28" t="s">
        <v>56</v>
      </c>
      <c r="G90" s="28" t="s">
        <v>255</v>
      </c>
      <c r="H90" s="28" t="s">
        <v>81</v>
      </c>
      <c r="I90" s="28" t="s">
        <v>59</v>
      </c>
      <c r="J90" s="28" t="s">
        <v>256</v>
      </c>
      <c r="K90" s="32">
        <v>300130001004</v>
      </c>
      <c r="L90" s="28" t="s">
        <v>83</v>
      </c>
      <c r="M90" s="28" t="s">
        <v>84</v>
      </c>
      <c r="N90" s="28">
        <v>2</v>
      </c>
      <c r="O90" s="33">
        <v>0</v>
      </c>
      <c r="P90" s="33">
        <v>2</v>
      </c>
      <c r="Q90" s="33">
        <f>O90+P90</f>
        <v>2</v>
      </c>
      <c r="R90" s="33">
        <f>Q90/N90</f>
        <v>1</v>
      </c>
      <c r="S90" s="107" t="s">
        <v>257</v>
      </c>
      <c r="T90" s="28" t="s">
        <v>228</v>
      </c>
      <c r="U90" s="28" t="s">
        <v>229</v>
      </c>
      <c r="V90" s="28" t="s">
        <v>98</v>
      </c>
      <c r="W90" s="28" t="s">
        <v>68</v>
      </c>
      <c r="X90" s="28" t="s">
        <v>68</v>
      </c>
      <c r="Y90" s="28" t="s">
        <v>69</v>
      </c>
      <c r="Z90" s="108" t="s">
        <v>87</v>
      </c>
      <c r="AA90" s="28" t="s">
        <v>258</v>
      </c>
      <c r="AB90" s="28" t="s">
        <v>259</v>
      </c>
      <c r="AC90" s="28" t="s">
        <v>260</v>
      </c>
      <c r="AD90" s="28" t="s">
        <v>100</v>
      </c>
      <c r="AE90" s="28" t="s">
        <v>261</v>
      </c>
      <c r="AF90" s="28" t="s">
        <v>262</v>
      </c>
      <c r="AG90" s="28"/>
    </row>
    <row r="91" s="93" customFormat="1" ht="15" spans="1:33">
      <c r="A91" s="28" t="s">
        <v>131</v>
      </c>
      <c r="B91" s="28" t="s">
        <v>181</v>
      </c>
      <c r="C91" s="28">
        <v>109430</v>
      </c>
      <c r="D91" s="28" t="s">
        <v>254</v>
      </c>
      <c r="E91" s="28" t="s">
        <v>254</v>
      </c>
      <c r="F91" s="28" t="s">
        <v>56</v>
      </c>
      <c r="G91" s="28" t="s">
        <v>255</v>
      </c>
      <c r="H91" s="28" t="s">
        <v>81</v>
      </c>
      <c r="I91" s="28" t="s">
        <v>59</v>
      </c>
      <c r="J91" s="28" t="s">
        <v>263</v>
      </c>
      <c r="K91" s="32">
        <v>300130001007</v>
      </c>
      <c r="L91" s="28" t="s">
        <v>83</v>
      </c>
      <c r="M91" s="28" t="s">
        <v>84</v>
      </c>
      <c r="N91" s="28">
        <v>1</v>
      </c>
      <c r="O91" s="33">
        <v>0</v>
      </c>
      <c r="P91" s="33">
        <v>1</v>
      </c>
      <c r="Q91" s="33">
        <f>O91+P91</f>
        <v>1</v>
      </c>
      <c r="R91" s="33">
        <f>Q91/N91</f>
        <v>1</v>
      </c>
      <c r="S91" s="107" t="s">
        <v>264</v>
      </c>
      <c r="T91" s="28" t="s">
        <v>97</v>
      </c>
      <c r="U91" s="28" t="s">
        <v>65</v>
      </c>
      <c r="V91" s="28" t="s">
        <v>98</v>
      </c>
      <c r="W91" s="28" t="s">
        <v>68</v>
      </c>
      <c r="X91" s="28" t="s">
        <v>68</v>
      </c>
      <c r="Y91" s="28" t="s">
        <v>69</v>
      </c>
      <c r="Z91" s="108" t="s">
        <v>87</v>
      </c>
      <c r="AA91" s="28" t="s">
        <v>258</v>
      </c>
      <c r="AB91" s="28" t="s">
        <v>259</v>
      </c>
      <c r="AC91" s="28" t="s">
        <v>265</v>
      </c>
      <c r="AD91" s="28" t="s">
        <v>100</v>
      </c>
      <c r="AE91" s="28" t="s">
        <v>261</v>
      </c>
      <c r="AF91" s="28" t="s">
        <v>262</v>
      </c>
      <c r="AG91" s="28"/>
    </row>
    <row r="92" s="93" customFormat="1" ht="15" spans="1:33">
      <c r="A92" s="28" t="s">
        <v>131</v>
      </c>
      <c r="B92" s="28" t="s">
        <v>181</v>
      </c>
      <c r="C92" s="28">
        <v>109430</v>
      </c>
      <c r="D92" s="28" t="s">
        <v>254</v>
      </c>
      <c r="E92" s="28" t="s">
        <v>254</v>
      </c>
      <c r="F92" s="28" t="s">
        <v>56</v>
      </c>
      <c r="G92" s="28" t="s">
        <v>255</v>
      </c>
      <c r="H92" s="28" t="s">
        <v>81</v>
      </c>
      <c r="I92" s="28" t="s">
        <v>59</v>
      </c>
      <c r="J92" s="28" t="s">
        <v>266</v>
      </c>
      <c r="K92" s="32">
        <v>300130001008</v>
      </c>
      <c r="L92" s="28" t="s">
        <v>83</v>
      </c>
      <c r="M92" s="28" t="s">
        <v>84</v>
      </c>
      <c r="N92" s="28">
        <v>1</v>
      </c>
      <c r="O92" s="33">
        <v>0</v>
      </c>
      <c r="P92" s="33">
        <v>0</v>
      </c>
      <c r="Q92" s="33">
        <f>O92+P92</f>
        <v>0</v>
      </c>
      <c r="R92" s="33">
        <f>Q92/N92</f>
        <v>0</v>
      </c>
      <c r="S92" s="107" t="s">
        <v>267</v>
      </c>
      <c r="T92" s="28" t="s">
        <v>97</v>
      </c>
      <c r="U92" s="28" t="s">
        <v>65</v>
      </c>
      <c r="V92" s="28" t="s">
        <v>98</v>
      </c>
      <c r="W92" s="28" t="s">
        <v>67</v>
      </c>
      <c r="X92" s="28" t="s">
        <v>192</v>
      </c>
      <c r="Y92" s="28" t="s">
        <v>69</v>
      </c>
      <c r="Z92" s="108" t="s">
        <v>87</v>
      </c>
      <c r="AA92" s="28" t="s">
        <v>258</v>
      </c>
      <c r="AB92" s="28" t="s">
        <v>259</v>
      </c>
      <c r="AC92" s="28" t="s">
        <v>268</v>
      </c>
      <c r="AD92" s="28" t="s">
        <v>100</v>
      </c>
      <c r="AE92" s="28" t="s">
        <v>261</v>
      </c>
      <c r="AF92" s="28" t="s">
        <v>262</v>
      </c>
      <c r="AG92" s="28"/>
    </row>
    <row r="93" s="93" customFormat="1" ht="15" spans="1:33">
      <c r="A93" s="28" t="s">
        <v>164</v>
      </c>
      <c r="B93" s="28" t="s">
        <v>181</v>
      </c>
      <c r="C93" s="28">
        <v>109431</v>
      </c>
      <c r="D93" s="28" t="s">
        <v>269</v>
      </c>
      <c r="E93" s="28" t="s">
        <v>269</v>
      </c>
      <c r="F93" s="28" t="s">
        <v>56</v>
      </c>
      <c r="G93" s="28" t="s">
        <v>241</v>
      </c>
      <c r="H93" s="28" t="s">
        <v>81</v>
      </c>
      <c r="I93" s="28" t="s">
        <v>59</v>
      </c>
      <c r="J93" s="28" t="s">
        <v>270</v>
      </c>
      <c r="K93" s="32">
        <v>300130001001</v>
      </c>
      <c r="L93" s="28" t="s">
        <v>83</v>
      </c>
      <c r="M93" s="28" t="s">
        <v>84</v>
      </c>
      <c r="N93" s="28">
        <v>1</v>
      </c>
      <c r="O93" s="33">
        <v>0</v>
      </c>
      <c r="P93" s="33">
        <v>0</v>
      </c>
      <c r="Q93" s="33">
        <f>O93+P93</f>
        <v>0</v>
      </c>
      <c r="R93" s="33">
        <f>Q93/N93</f>
        <v>0</v>
      </c>
      <c r="S93" s="107" t="s">
        <v>271</v>
      </c>
      <c r="T93" s="28" t="s">
        <v>97</v>
      </c>
      <c r="U93" s="28" t="s">
        <v>65</v>
      </c>
      <c r="V93" s="28" t="s">
        <v>98</v>
      </c>
      <c r="W93" s="28" t="s">
        <v>67</v>
      </c>
      <c r="X93" s="28" t="s">
        <v>272</v>
      </c>
      <c r="Y93" s="28" t="s">
        <v>69</v>
      </c>
      <c r="Z93" s="108" t="s">
        <v>87</v>
      </c>
      <c r="AA93" s="28" t="s">
        <v>166</v>
      </c>
      <c r="AB93" s="28" t="s">
        <v>166</v>
      </c>
      <c r="AC93" s="28" t="s">
        <v>273</v>
      </c>
      <c r="AD93" s="28" t="s">
        <v>274</v>
      </c>
      <c r="AE93" s="28" t="s">
        <v>275</v>
      </c>
      <c r="AF93" s="28" t="s">
        <v>276</v>
      </c>
      <c r="AG93" s="28" t="s">
        <v>277</v>
      </c>
    </row>
    <row r="94" s="93" customFormat="1" ht="15" spans="1:33">
      <c r="A94" s="28" t="s">
        <v>52</v>
      </c>
      <c r="B94" s="28" t="s">
        <v>53</v>
      </c>
      <c r="C94" s="28">
        <v>113123</v>
      </c>
      <c r="D94" s="28" t="s">
        <v>278</v>
      </c>
      <c r="E94" s="28" t="s">
        <v>279</v>
      </c>
      <c r="F94" s="28" t="s">
        <v>56</v>
      </c>
      <c r="G94" s="28" t="s">
        <v>57</v>
      </c>
      <c r="H94" s="28" t="s">
        <v>58</v>
      </c>
      <c r="I94" s="28" t="s">
        <v>59</v>
      </c>
      <c r="J94" s="28" t="s">
        <v>280</v>
      </c>
      <c r="K94" s="32">
        <v>300110123001</v>
      </c>
      <c r="L94" s="28" t="s">
        <v>61</v>
      </c>
      <c r="M94" s="28" t="s">
        <v>62</v>
      </c>
      <c r="N94" s="28">
        <v>2</v>
      </c>
      <c r="O94" s="33">
        <v>51</v>
      </c>
      <c r="P94" s="33">
        <v>123</v>
      </c>
      <c r="Q94" s="33">
        <f>O94+P94</f>
        <v>174</v>
      </c>
      <c r="R94" s="33">
        <f>Q94/N94</f>
        <v>87</v>
      </c>
      <c r="S94" s="107" t="s">
        <v>281</v>
      </c>
      <c r="T94" s="28" t="s">
        <v>282</v>
      </c>
      <c r="U94" s="28" t="s">
        <v>65</v>
      </c>
      <c r="V94" s="28" t="s">
        <v>66</v>
      </c>
      <c r="W94" s="28" t="s">
        <v>67</v>
      </c>
      <c r="X94" s="28" t="s">
        <v>68</v>
      </c>
      <c r="Y94" s="28" t="s">
        <v>69</v>
      </c>
      <c r="Z94" s="108" t="s">
        <v>70</v>
      </c>
      <c r="AA94" s="28" t="s">
        <v>71</v>
      </c>
      <c r="AB94" s="28" t="s">
        <v>71</v>
      </c>
      <c r="AC94" s="28" t="s">
        <v>283</v>
      </c>
      <c r="AD94" s="28" t="s">
        <v>284</v>
      </c>
      <c r="AE94" s="28" t="s">
        <v>285</v>
      </c>
      <c r="AF94" s="28"/>
      <c r="AG94" s="28"/>
    </row>
    <row r="95" s="93" customFormat="1" ht="15" spans="1:33">
      <c r="A95" s="28" t="s">
        <v>52</v>
      </c>
      <c r="B95" s="28" t="s">
        <v>53</v>
      </c>
      <c r="C95" s="28">
        <v>115106</v>
      </c>
      <c r="D95" s="28" t="s">
        <v>286</v>
      </c>
      <c r="E95" s="28" t="s">
        <v>286</v>
      </c>
      <c r="F95" s="28" t="s">
        <v>56</v>
      </c>
      <c r="G95" s="28" t="s">
        <v>287</v>
      </c>
      <c r="H95" s="28" t="s">
        <v>58</v>
      </c>
      <c r="I95" s="28" t="s">
        <v>59</v>
      </c>
      <c r="J95" s="28" t="s">
        <v>288</v>
      </c>
      <c r="K95" s="32">
        <v>300110106001</v>
      </c>
      <c r="L95" s="28" t="s">
        <v>61</v>
      </c>
      <c r="M95" s="28" t="s">
        <v>62</v>
      </c>
      <c r="N95" s="28">
        <v>1</v>
      </c>
      <c r="O95" s="33">
        <v>52</v>
      </c>
      <c r="P95" s="33">
        <v>100</v>
      </c>
      <c r="Q95" s="33">
        <f>O95+P95</f>
        <v>152</v>
      </c>
      <c r="R95" s="33">
        <f>Q95/N95</f>
        <v>152</v>
      </c>
      <c r="S95" s="107" t="s">
        <v>289</v>
      </c>
      <c r="T95" s="28" t="s">
        <v>97</v>
      </c>
      <c r="U95" s="28" t="s">
        <v>65</v>
      </c>
      <c r="V95" s="28" t="s">
        <v>86</v>
      </c>
      <c r="W95" s="28" t="s">
        <v>67</v>
      </c>
      <c r="X95" s="28" t="s">
        <v>68</v>
      </c>
      <c r="Y95" s="28" t="s">
        <v>69</v>
      </c>
      <c r="Z95" s="108" t="s">
        <v>70</v>
      </c>
      <c r="AA95" s="28" t="s">
        <v>71</v>
      </c>
      <c r="AB95" s="28" t="s">
        <v>71</v>
      </c>
      <c r="AC95" s="28"/>
      <c r="AD95" s="28" t="s">
        <v>290</v>
      </c>
      <c r="AE95" s="28" t="s">
        <v>291</v>
      </c>
      <c r="AF95" s="28"/>
      <c r="AG95" s="28"/>
    </row>
    <row r="96" s="93" customFormat="1" ht="15" spans="1:33">
      <c r="A96" s="28" t="s">
        <v>52</v>
      </c>
      <c r="B96" s="28" t="s">
        <v>53</v>
      </c>
      <c r="C96" s="28">
        <v>115116</v>
      </c>
      <c r="D96" s="28" t="s">
        <v>292</v>
      </c>
      <c r="E96" s="28" t="s">
        <v>292</v>
      </c>
      <c r="F96" s="28" t="s">
        <v>56</v>
      </c>
      <c r="G96" s="28" t="s">
        <v>293</v>
      </c>
      <c r="H96" s="28" t="s">
        <v>58</v>
      </c>
      <c r="I96" s="28" t="s">
        <v>59</v>
      </c>
      <c r="J96" s="28" t="s">
        <v>294</v>
      </c>
      <c r="K96" s="32">
        <v>300110116001</v>
      </c>
      <c r="L96" s="28" t="s">
        <v>61</v>
      </c>
      <c r="M96" s="28" t="s">
        <v>62</v>
      </c>
      <c r="N96" s="28">
        <v>1</v>
      </c>
      <c r="O96" s="33">
        <v>7</v>
      </c>
      <c r="P96" s="33">
        <v>16</v>
      </c>
      <c r="Q96" s="33">
        <f>O96+P96</f>
        <v>23</v>
      </c>
      <c r="R96" s="33">
        <f>Q96/N96</f>
        <v>23</v>
      </c>
      <c r="S96" s="107" t="s">
        <v>295</v>
      </c>
      <c r="T96" s="28" t="s">
        <v>64</v>
      </c>
      <c r="U96" s="28" t="s">
        <v>65</v>
      </c>
      <c r="V96" s="28" t="s">
        <v>86</v>
      </c>
      <c r="W96" s="28" t="s">
        <v>67</v>
      </c>
      <c r="X96" s="28" t="s">
        <v>68</v>
      </c>
      <c r="Y96" s="28" t="s">
        <v>69</v>
      </c>
      <c r="Z96" s="108" t="s">
        <v>70</v>
      </c>
      <c r="AA96" s="28" t="s">
        <v>71</v>
      </c>
      <c r="AB96" s="28" t="s">
        <v>71</v>
      </c>
      <c r="AC96" s="28" t="s">
        <v>296</v>
      </c>
      <c r="AD96" s="28" t="s">
        <v>297</v>
      </c>
      <c r="AE96" s="28" t="s">
        <v>298</v>
      </c>
      <c r="AF96" s="28"/>
      <c r="AG96" s="28"/>
    </row>
    <row r="97" s="93" customFormat="1" ht="15" spans="1:33">
      <c r="A97" s="28" t="s">
        <v>52</v>
      </c>
      <c r="B97" s="28" t="s">
        <v>53</v>
      </c>
      <c r="C97" s="28">
        <v>115116</v>
      </c>
      <c r="D97" s="28" t="s">
        <v>292</v>
      </c>
      <c r="E97" s="28" t="s">
        <v>292</v>
      </c>
      <c r="F97" s="28" t="s">
        <v>56</v>
      </c>
      <c r="G97" s="28" t="s">
        <v>299</v>
      </c>
      <c r="H97" s="28" t="s">
        <v>58</v>
      </c>
      <c r="I97" s="28" t="s">
        <v>59</v>
      </c>
      <c r="J97" s="28" t="s">
        <v>300</v>
      </c>
      <c r="K97" s="32">
        <v>300110116002</v>
      </c>
      <c r="L97" s="28" t="s">
        <v>61</v>
      </c>
      <c r="M97" s="28" t="s">
        <v>62</v>
      </c>
      <c r="N97" s="28">
        <v>1</v>
      </c>
      <c r="O97" s="33">
        <v>6</v>
      </c>
      <c r="P97" s="33">
        <v>15</v>
      </c>
      <c r="Q97" s="33">
        <f>O97+P97</f>
        <v>21</v>
      </c>
      <c r="R97" s="33">
        <f>Q97/N97</f>
        <v>21</v>
      </c>
      <c r="S97" s="107" t="s">
        <v>301</v>
      </c>
      <c r="T97" s="28" t="s">
        <v>64</v>
      </c>
      <c r="U97" s="28" t="s">
        <v>65</v>
      </c>
      <c r="V97" s="28" t="s">
        <v>66</v>
      </c>
      <c r="W97" s="28" t="s">
        <v>67</v>
      </c>
      <c r="X97" s="28" t="s">
        <v>68</v>
      </c>
      <c r="Y97" s="28" t="s">
        <v>69</v>
      </c>
      <c r="Z97" s="108" t="s">
        <v>70</v>
      </c>
      <c r="AA97" s="28" t="s">
        <v>71</v>
      </c>
      <c r="AB97" s="28" t="s">
        <v>71</v>
      </c>
      <c r="AC97" s="28" t="s">
        <v>302</v>
      </c>
      <c r="AD97" s="28" t="s">
        <v>297</v>
      </c>
      <c r="AE97" s="28" t="s">
        <v>298</v>
      </c>
      <c r="AF97" s="28"/>
      <c r="AG97" s="28"/>
    </row>
    <row r="98" s="93" customFormat="1" ht="15" spans="1:33">
      <c r="A98" s="28" t="s">
        <v>52</v>
      </c>
      <c r="B98" s="28" t="s">
        <v>53</v>
      </c>
      <c r="C98" s="28">
        <v>115116</v>
      </c>
      <c r="D98" s="28" t="s">
        <v>292</v>
      </c>
      <c r="E98" s="28" t="s">
        <v>292</v>
      </c>
      <c r="F98" s="28" t="s">
        <v>56</v>
      </c>
      <c r="G98" s="28" t="s">
        <v>303</v>
      </c>
      <c r="H98" s="28" t="s">
        <v>58</v>
      </c>
      <c r="I98" s="28" t="s">
        <v>59</v>
      </c>
      <c r="J98" s="28" t="s">
        <v>304</v>
      </c>
      <c r="K98" s="32">
        <v>300110116003</v>
      </c>
      <c r="L98" s="28" t="s">
        <v>61</v>
      </c>
      <c r="M98" s="28" t="s">
        <v>62</v>
      </c>
      <c r="N98" s="28">
        <v>1</v>
      </c>
      <c r="O98" s="33">
        <v>3</v>
      </c>
      <c r="P98" s="33">
        <v>6</v>
      </c>
      <c r="Q98" s="33">
        <f>O98+P98</f>
        <v>9</v>
      </c>
      <c r="R98" s="33">
        <f>Q98/N98</f>
        <v>9</v>
      </c>
      <c r="S98" s="107" t="s">
        <v>305</v>
      </c>
      <c r="T98" s="28" t="s">
        <v>64</v>
      </c>
      <c r="U98" s="28" t="s">
        <v>65</v>
      </c>
      <c r="V98" s="28" t="s">
        <v>66</v>
      </c>
      <c r="W98" s="28" t="s">
        <v>67</v>
      </c>
      <c r="X98" s="28" t="s">
        <v>68</v>
      </c>
      <c r="Y98" s="28" t="s">
        <v>69</v>
      </c>
      <c r="Z98" s="108" t="s">
        <v>70</v>
      </c>
      <c r="AA98" s="28" t="s">
        <v>71</v>
      </c>
      <c r="AB98" s="28" t="s">
        <v>71</v>
      </c>
      <c r="AC98" s="28" t="s">
        <v>306</v>
      </c>
      <c r="AD98" s="28" t="s">
        <v>297</v>
      </c>
      <c r="AE98" s="28" t="s">
        <v>298</v>
      </c>
      <c r="AF98" s="28"/>
      <c r="AG98" s="28"/>
    </row>
    <row r="99" s="93" customFormat="1" ht="15" spans="1:33">
      <c r="A99" s="28" t="s">
        <v>52</v>
      </c>
      <c r="B99" s="28" t="s">
        <v>53</v>
      </c>
      <c r="C99" s="28">
        <v>115116</v>
      </c>
      <c r="D99" s="28" t="s">
        <v>292</v>
      </c>
      <c r="E99" s="28" t="s">
        <v>292</v>
      </c>
      <c r="F99" s="28" t="s">
        <v>56</v>
      </c>
      <c r="G99" s="28" t="s">
        <v>307</v>
      </c>
      <c r="H99" s="28" t="s">
        <v>58</v>
      </c>
      <c r="I99" s="28" t="s">
        <v>59</v>
      </c>
      <c r="J99" s="28" t="s">
        <v>308</v>
      </c>
      <c r="K99" s="32">
        <v>300110116004</v>
      </c>
      <c r="L99" s="28" t="s">
        <v>61</v>
      </c>
      <c r="M99" s="28" t="s">
        <v>62</v>
      </c>
      <c r="N99" s="28">
        <v>1</v>
      </c>
      <c r="O99" s="33">
        <v>1</v>
      </c>
      <c r="P99" s="33">
        <v>6</v>
      </c>
      <c r="Q99" s="33">
        <f>O99+P99</f>
        <v>7</v>
      </c>
      <c r="R99" s="33">
        <f>Q99/N99</f>
        <v>7</v>
      </c>
      <c r="S99" s="107" t="s">
        <v>309</v>
      </c>
      <c r="T99" s="28" t="s">
        <v>64</v>
      </c>
      <c r="U99" s="28" t="s">
        <v>65</v>
      </c>
      <c r="V99" s="28" t="s">
        <v>66</v>
      </c>
      <c r="W99" s="28" t="s">
        <v>67</v>
      </c>
      <c r="X99" s="28" t="s">
        <v>68</v>
      </c>
      <c r="Y99" s="28" t="s">
        <v>69</v>
      </c>
      <c r="Z99" s="108" t="s">
        <v>70</v>
      </c>
      <c r="AA99" s="28" t="s">
        <v>71</v>
      </c>
      <c r="AB99" s="28" t="s">
        <v>71</v>
      </c>
      <c r="AC99" s="28" t="s">
        <v>310</v>
      </c>
      <c r="AD99" s="28" t="s">
        <v>297</v>
      </c>
      <c r="AE99" s="28" t="s">
        <v>298</v>
      </c>
      <c r="AF99" s="28"/>
      <c r="AG99" s="28"/>
    </row>
    <row r="100" s="93" customFormat="1" ht="15" spans="1:33">
      <c r="A100" s="28" t="s">
        <v>52</v>
      </c>
      <c r="B100" s="28" t="s">
        <v>53</v>
      </c>
      <c r="C100" s="28">
        <v>115116</v>
      </c>
      <c r="D100" s="28" t="s">
        <v>292</v>
      </c>
      <c r="E100" s="28" t="s">
        <v>292</v>
      </c>
      <c r="F100" s="28" t="s">
        <v>56</v>
      </c>
      <c r="G100" s="28" t="s">
        <v>311</v>
      </c>
      <c r="H100" s="28" t="s">
        <v>58</v>
      </c>
      <c r="I100" s="28" t="s">
        <v>59</v>
      </c>
      <c r="J100" s="28" t="s">
        <v>312</v>
      </c>
      <c r="K100" s="32">
        <v>300110116005</v>
      </c>
      <c r="L100" s="28" t="s">
        <v>61</v>
      </c>
      <c r="M100" s="28" t="s">
        <v>62</v>
      </c>
      <c r="N100" s="28">
        <v>1</v>
      </c>
      <c r="O100" s="33">
        <v>0</v>
      </c>
      <c r="P100" s="33">
        <v>8</v>
      </c>
      <c r="Q100" s="33">
        <f>O100+P100</f>
        <v>8</v>
      </c>
      <c r="R100" s="33">
        <f>Q100/N100</f>
        <v>8</v>
      </c>
      <c r="S100" s="107" t="s">
        <v>313</v>
      </c>
      <c r="T100" s="28" t="s">
        <v>64</v>
      </c>
      <c r="U100" s="28" t="s">
        <v>65</v>
      </c>
      <c r="V100" s="28" t="s">
        <v>66</v>
      </c>
      <c r="W100" s="28" t="s">
        <v>67</v>
      </c>
      <c r="X100" s="28" t="s">
        <v>68</v>
      </c>
      <c r="Y100" s="28" t="s">
        <v>69</v>
      </c>
      <c r="Z100" s="108" t="s">
        <v>70</v>
      </c>
      <c r="AA100" s="28" t="s">
        <v>71</v>
      </c>
      <c r="AB100" s="28" t="s">
        <v>71</v>
      </c>
      <c r="AC100" s="28" t="s">
        <v>314</v>
      </c>
      <c r="AD100" s="28" t="s">
        <v>297</v>
      </c>
      <c r="AE100" s="28" t="s">
        <v>298</v>
      </c>
      <c r="AF100" s="28"/>
      <c r="AG100" s="28"/>
    </row>
    <row r="101" s="93" customFormat="1" ht="15" spans="1:33">
      <c r="A101" s="28" t="s">
        <v>76</v>
      </c>
      <c r="B101" s="28" t="s">
        <v>53</v>
      </c>
      <c r="C101" s="28">
        <v>116109</v>
      </c>
      <c r="D101" s="28" t="s">
        <v>315</v>
      </c>
      <c r="E101" s="28" t="s">
        <v>315</v>
      </c>
      <c r="F101" s="28" t="s">
        <v>316</v>
      </c>
      <c r="G101" s="28" t="s">
        <v>317</v>
      </c>
      <c r="H101" s="28" t="s">
        <v>58</v>
      </c>
      <c r="I101" s="28" t="s">
        <v>59</v>
      </c>
      <c r="J101" s="28" t="s">
        <v>318</v>
      </c>
      <c r="K101" s="32">
        <v>400110116001</v>
      </c>
      <c r="L101" s="28" t="s">
        <v>61</v>
      </c>
      <c r="M101" s="28" t="s">
        <v>62</v>
      </c>
      <c r="N101" s="28">
        <v>7</v>
      </c>
      <c r="O101" s="33">
        <v>7</v>
      </c>
      <c r="P101" s="33">
        <v>950</v>
      </c>
      <c r="Q101" s="33">
        <f>O101+P101</f>
        <v>957</v>
      </c>
      <c r="R101" s="33">
        <f>Q101/N101</f>
        <v>136.714285714286</v>
      </c>
      <c r="S101" s="107" t="s">
        <v>319</v>
      </c>
      <c r="T101" s="28" t="s">
        <v>97</v>
      </c>
      <c r="U101" s="28" t="s">
        <v>65</v>
      </c>
      <c r="V101" s="28" t="s">
        <v>66</v>
      </c>
      <c r="W101" s="28" t="s">
        <v>68</v>
      </c>
      <c r="X101" s="28" t="s">
        <v>68</v>
      </c>
      <c r="Y101" s="28" t="s">
        <v>69</v>
      </c>
      <c r="Z101" s="108" t="s">
        <v>70</v>
      </c>
      <c r="AA101" s="28" t="s">
        <v>88</v>
      </c>
      <c r="AB101" s="28" t="s">
        <v>88</v>
      </c>
      <c r="AC101" s="28" t="s">
        <v>320</v>
      </c>
      <c r="AD101" s="28" t="s">
        <v>321</v>
      </c>
      <c r="AE101" s="28" t="s">
        <v>322</v>
      </c>
      <c r="AF101" s="28"/>
      <c r="AG101" s="28"/>
    </row>
    <row r="102" s="93" customFormat="1" ht="15" spans="1:33">
      <c r="A102" s="28" t="s">
        <v>52</v>
      </c>
      <c r="B102" s="28" t="s">
        <v>53</v>
      </c>
      <c r="C102" s="28">
        <v>116117</v>
      </c>
      <c r="D102" s="28" t="s">
        <v>323</v>
      </c>
      <c r="E102" s="28" t="s">
        <v>323</v>
      </c>
      <c r="F102" s="28" t="s">
        <v>56</v>
      </c>
      <c r="G102" s="28" t="s">
        <v>324</v>
      </c>
      <c r="H102" s="28" t="s">
        <v>58</v>
      </c>
      <c r="I102" s="28" t="s">
        <v>59</v>
      </c>
      <c r="J102" s="28" t="s">
        <v>325</v>
      </c>
      <c r="K102" s="32">
        <v>300110117001</v>
      </c>
      <c r="L102" s="28" t="s">
        <v>61</v>
      </c>
      <c r="M102" s="28" t="s">
        <v>62</v>
      </c>
      <c r="N102" s="28">
        <v>3</v>
      </c>
      <c r="O102" s="33">
        <v>185</v>
      </c>
      <c r="P102" s="33">
        <v>167</v>
      </c>
      <c r="Q102" s="33">
        <f>O102+P102</f>
        <v>352</v>
      </c>
      <c r="R102" s="33">
        <f>Q102/N102</f>
        <v>117.333333333333</v>
      </c>
      <c r="S102" s="107" t="s">
        <v>326</v>
      </c>
      <c r="T102" s="28" t="s">
        <v>64</v>
      </c>
      <c r="U102" s="28" t="s">
        <v>65</v>
      </c>
      <c r="V102" s="28" t="s">
        <v>66</v>
      </c>
      <c r="W102" s="28" t="s">
        <v>67</v>
      </c>
      <c r="X102" s="28" t="s">
        <v>68</v>
      </c>
      <c r="Y102" s="28" t="s">
        <v>69</v>
      </c>
      <c r="Z102" s="108" t="s">
        <v>70</v>
      </c>
      <c r="AA102" s="28" t="s">
        <v>71</v>
      </c>
      <c r="AB102" s="28" t="s">
        <v>71</v>
      </c>
      <c r="AC102" s="28" t="s">
        <v>327</v>
      </c>
      <c r="AD102" s="28" t="s">
        <v>328</v>
      </c>
      <c r="AE102" s="28" t="s">
        <v>329</v>
      </c>
      <c r="AF102" s="28" t="s">
        <v>330</v>
      </c>
      <c r="AG102" s="28"/>
    </row>
    <row r="103" s="93" customFormat="1" ht="15" spans="1:33">
      <c r="A103" s="28" t="s">
        <v>331</v>
      </c>
      <c r="B103" s="28" t="s">
        <v>332</v>
      </c>
      <c r="C103" s="28">
        <v>118308</v>
      </c>
      <c r="D103" s="28" t="s">
        <v>333</v>
      </c>
      <c r="E103" s="28" t="s">
        <v>334</v>
      </c>
      <c r="F103" s="28" t="s">
        <v>56</v>
      </c>
      <c r="G103" s="28" t="s">
        <v>335</v>
      </c>
      <c r="H103" s="28" t="s">
        <v>58</v>
      </c>
      <c r="I103" s="28" t="s">
        <v>59</v>
      </c>
      <c r="J103" s="28" t="s">
        <v>336</v>
      </c>
      <c r="K103" s="32">
        <v>300110001001</v>
      </c>
      <c r="L103" s="28" t="s">
        <v>83</v>
      </c>
      <c r="M103" s="28" t="s">
        <v>84</v>
      </c>
      <c r="N103" s="28">
        <v>3</v>
      </c>
      <c r="O103" s="33">
        <v>0</v>
      </c>
      <c r="P103" s="33">
        <v>1</v>
      </c>
      <c r="Q103" s="33">
        <f>O103+P103</f>
        <v>1</v>
      </c>
      <c r="R103" s="33">
        <f>Q103/N103</f>
        <v>0.333333333333333</v>
      </c>
      <c r="S103" s="107" t="s">
        <v>337</v>
      </c>
      <c r="T103" s="28" t="s">
        <v>97</v>
      </c>
      <c r="U103" s="28" t="s">
        <v>65</v>
      </c>
      <c r="V103" s="28" t="s">
        <v>66</v>
      </c>
      <c r="W103" s="28" t="s">
        <v>68</v>
      </c>
      <c r="X103" s="28" t="s">
        <v>68</v>
      </c>
      <c r="Y103" s="28" t="s">
        <v>69</v>
      </c>
      <c r="Z103" s="108" t="s">
        <v>87</v>
      </c>
      <c r="AA103" s="28" t="s">
        <v>338</v>
      </c>
      <c r="AB103" s="28" t="s">
        <v>339</v>
      </c>
      <c r="AC103" s="28" t="s">
        <v>340</v>
      </c>
      <c r="AD103" s="28" t="s">
        <v>341</v>
      </c>
      <c r="AE103" s="28" t="s">
        <v>342</v>
      </c>
      <c r="AF103" s="28"/>
      <c r="AG103" s="28"/>
    </row>
    <row r="104" s="93" customFormat="1" ht="15" spans="1:33">
      <c r="A104" s="28" t="s">
        <v>331</v>
      </c>
      <c r="B104" s="28" t="s">
        <v>332</v>
      </c>
      <c r="C104" s="28">
        <v>118308</v>
      </c>
      <c r="D104" s="28" t="s">
        <v>333</v>
      </c>
      <c r="E104" s="28" t="s">
        <v>334</v>
      </c>
      <c r="F104" s="28" t="s">
        <v>56</v>
      </c>
      <c r="G104" s="28" t="s">
        <v>343</v>
      </c>
      <c r="H104" s="28" t="s">
        <v>58</v>
      </c>
      <c r="I104" s="28" t="s">
        <v>59</v>
      </c>
      <c r="J104" s="28" t="s">
        <v>336</v>
      </c>
      <c r="K104" s="32">
        <v>300110001002</v>
      </c>
      <c r="L104" s="28" t="s">
        <v>83</v>
      </c>
      <c r="M104" s="28" t="s">
        <v>84</v>
      </c>
      <c r="N104" s="28">
        <v>1</v>
      </c>
      <c r="O104" s="33">
        <v>0</v>
      </c>
      <c r="P104" s="33">
        <v>0</v>
      </c>
      <c r="Q104" s="33">
        <f>O104+P104</f>
        <v>0</v>
      </c>
      <c r="R104" s="33">
        <f>Q104/N104</f>
        <v>0</v>
      </c>
      <c r="S104" s="107" t="s">
        <v>344</v>
      </c>
      <c r="T104" s="28" t="s">
        <v>97</v>
      </c>
      <c r="U104" s="28" t="s">
        <v>65</v>
      </c>
      <c r="V104" s="28" t="s">
        <v>66</v>
      </c>
      <c r="W104" s="28" t="s">
        <v>68</v>
      </c>
      <c r="X104" s="28" t="s">
        <v>68</v>
      </c>
      <c r="Y104" s="28" t="s">
        <v>69</v>
      </c>
      <c r="Z104" s="108" t="s">
        <v>87</v>
      </c>
      <c r="AA104" s="28" t="s">
        <v>339</v>
      </c>
      <c r="AB104" s="28" t="s">
        <v>339</v>
      </c>
      <c r="AC104" s="28" t="s">
        <v>345</v>
      </c>
      <c r="AD104" s="28" t="s">
        <v>341</v>
      </c>
      <c r="AE104" s="28" t="s">
        <v>342</v>
      </c>
      <c r="AF104" s="28"/>
      <c r="AG104" s="28"/>
    </row>
    <row r="105" s="93" customFormat="1" ht="15" spans="1:33">
      <c r="A105" s="28" t="s">
        <v>331</v>
      </c>
      <c r="B105" s="28" t="s">
        <v>332</v>
      </c>
      <c r="C105" s="28">
        <v>118308</v>
      </c>
      <c r="D105" s="28" t="s">
        <v>333</v>
      </c>
      <c r="E105" s="28" t="s">
        <v>334</v>
      </c>
      <c r="F105" s="28" t="s">
        <v>56</v>
      </c>
      <c r="G105" s="28" t="s">
        <v>346</v>
      </c>
      <c r="H105" s="28" t="s">
        <v>58</v>
      </c>
      <c r="I105" s="28" t="s">
        <v>59</v>
      </c>
      <c r="J105" s="28" t="s">
        <v>336</v>
      </c>
      <c r="K105" s="32">
        <v>300110001003</v>
      </c>
      <c r="L105" s="28" t="s">
        <v>83</v>
      </c>
      <c r="M105" s="28" t="s">
        <v>84</v>
      </c>
      <c r="N105" s="28">
        <v>1</v>
      </c>
      <c r="O105" s="33">
        <v>6</v>
      </c>
      <c r="P105" s="33">
        <v>5</v>
      </c>
      <c r="Q105" s="33">
        <f>O105+P105</f>
        <v>11</v>
      </c>
      <c r="R105" s="33">
        <f>Q105/N105</f>
        <v>11</v>
      </c>
      <c r="S105" s="107" t="s">
        <v>347</v>
      </c>
      <c r="T105" s="28" t="s">
        <v>97</v>
      </c>
      <c r="U105" s="28" t="s">
        <v>65</v>
      </c>
      <c r="V105" s="28" t="s">
        <v>66</v>
      </c>
      <c r="W105" s="28" t="s">
        <v>68</v>
      </c>
      <c r="X105" s="28" t="s">
        <v>68</v>
      </c>
      <c r="Y105" s="28" t="s">
        <v>69</v>
      </c>
      <c r="Z105" s="108" t="s">
        <v>87</v>
      </c>
      <c r="AA105" s="28" t="s">
        <v>339</v>
      </c>
      <c r="AB105" s="28" t="s">
        <v>339</v>
      </c>
      <c r="AC105" s="28" t="s">
        <v>348</v>
      </c>
      <c r="AD105" s="28" t="s">
        <v>341</v>
      </c>
      <c r="AE105" s="28" t="s">
        <v>342</v>
      </c>
      <c r="AF105" s="28"/>
      <c r="AG105" s="28"/>
    </row>
    <row r="106" s="93" customFormat="1" ht="15" spans="1:33">
      <c r="A106" s="28" t="s">
        <v>331</v>
      </c>
      <c r="B106" s="28" t="s">
        <v>332</v>
      </c>
      <c r="C106" s="28">
        <v>118308</v>
      </c>
      <c r="D106" s="28" t="s">
        <v>333</v>
      </c>
      <c r="E106" s="28" t="s">
        <v>334</v>
      </c>
      <c r="F106" s="28" t="s">
        <v>56</v>
      </c>
      <c r="G106" s="28" t="s">
        <v>349</v>
      </c>
      <c r="H106" s="28" t="s">
        <v>58</v>
      </c>
      <c r="I106" s="28" t="s">
        <v>59</v>
      </c>
      <c r="J106" s="28" t="s">
        <v>336</v>
      </c>
      <c r="K106" s="32">
        <v>300110001004</v>
      </c>
      <c r="L106" s="28" t="s">
        <v>83</v>
      </c>
      <c r="M106" s="28" t="s">
        <v>84</v>
      </c>
      <c r="N106" s="28">
        <v>1</v>
      </c>
      <c r="O106" s="33">
        <v>15</v>
      </c>
      <c r="P106" s="33">
        <v>10</v>
      </c>
      <c r="Q106" s="33">
        <f>O106+P106</f>
        <v>25</v>
      </c>
      <c r="R106" s="33">
        <f>Q106/N106</f>
        <v>25</v>
      </c>
      <c r="S106" s="107" t="s">
        <v>350</v>
      </c>
      <c r="T106" s="28" t="s">
        <v>97</v>
      </c>
      <c r="U106" s="28" t="s">
        <v>65</v>
      </c>
      <c r="V106" s="28" t="s">
        <v>66</v>
      </c>
      <c r="W106" s="28" t="s">
        <v>68</v>
      </c>
      <c r="X106" s="28" t="s">
        <v>68</v>
      </c>
      <c r="Y106" s="28" t="s">
        <v>69</v>
      </c>
      <c r="Z106" s="108" t="s">
        <v>87</v>
      </c>
      <c r="AA106" s="28" t="s">
        <v>339</v>
      </c>
      <c r="AB106" s="28" t="s">
        <v>339</v>
      </c>
      <c r="AC106" s="28" t="s">
        <v>348</v>
      </c>
      <c r="AD106" s="28" t="s">
        <v>341</v>
      </c>
      <c r="AE106" s="28" t="s">
        <v>342</v>
      </c>
      <c r="AF106" s="28"/>
      <c r="AG106" s="28"/>
    </row>
    <row r="107" s="93" customFormat="1" ht="15" spans="1:33">
      <c r="A107" s="28" t="s">
        <v>331</v>
      </c>
      <c r="B107" s="28" t="s">
        <v>332</v>
      </c>
      <c r="C107" s="28">
        <v>118308</v>
      </c>
      <c r="D107" s="28" t="s">
        <v>333</v>
      </c>
      <c r="E107" s="28" t="s">
        <v>334</v>
      </c>
      <c r="F107" s="28" t="s">
        <v>56</v>
      </c>
      <c r="G107" s="28" t="s">
        <v>351</v>
      </c>
      <c r="H107" s="28" t="s">
        <v>58</v>
      </c>
      <c r="I107" s="28" t="s">
        <v>59</v>
      </c>
      <c r="J107" s="28" t="s">
        <v>352</v>
      </c>
      <c r="K107" s="32">
        <v>300110001005</v>
      </c>
      <c r="L107" s="28" t="s">
        <v>83</v>
      </c>
      <c r="M107" s="28" t="s">
        <v>84</v>
      </c>
      <c r="N107" s="28">
        <v>1</v>
      </c>
      <c r="O107" s="33">
        <v>31</v>
      </c>
      <c r="P107" s="33">
        <v>38</v>
      </c>
      <c r="Q107" s="33">
        <f>O107+P107</f>
        <v>69</v>
      </c>
      <c r="R107" s="33">
        <f>Q107/N107</f>
        <v>69</v>
      </c>
      <c r="S107" s="107" t="s">
        <v>353</v>
      </c>
      <c r="T107" s="28" t="s">
        <v>97</v>
      </c>
      <c r="U107" s="28" t="s">
        <v>65</v>
      </c>
      <c r="V107" s="28" t="s">
        <v>66</v>
      </c>
      <c r="W107" s="28" t="s">
        <v>68</v>
      </c>
      <c r="X107" s="28" t="s">
        <v>68</v>
      </c>
      <c r="Y107" s="28" t="s">
        <v>69</v>
      </c>
      <c r="Z107" s="108" t="s">
        <v>87</v>
      </c>
      <c r="AA107" s="28" t="s">
        <v>354</v>
      </c>
      <c r="AB107" s="28" t="s">
        <v>339</v>
      </c>
      <c r="AC107" s="28" t="s">
        <v>348</v>
      </c>
      <c r="AD107" s="28" t="s">
        <v>341</v>
      </c>
      <c r="AE107" s="28" t="s">
        <v>342</v>
      </c>
      <c r="AF107" s="28"/>
      <c r="AG107" s="28"/>
    </row>
    <row r="108" s="93" customFormat="1" ht="15" spans="1:33">
      <c r="A108" s="28" t="s">
        <v>331</v>
      </c>
      <c r="B108" s="28" t="s">
        <v>332</v>
      </c>
      <c r="C108" s="28">
        <v>118308</v>
      </c>
      <c r="D108" s="28" t="s">
        <v>333</v>
      </c>
      <c r="E108" s="28" t="s">
        <v>334</v>
      </c>
      <c r="F108" s="28" t="s">
        <v>56</v>
      </c>
      <c r="G108" s="28" t="s">
        <v>355</v>
      </c>
      <c r="H108" s="28" t="s">
        <v>58</v>
      </c>
      <c r="I108" s="28" t="s">
        <v>59</v>
      </c>
      <c r="J108" s="28" t="s">
        <v>352</v>
      </c>
      <c r="K108" s="32">
        <v>300110001006</v>
      </c>
      <c r="L108" s="28" t="s">
        <v>83</v>
      </c>
      <c r="M108" s="28" t="s">
        <v>84</v>
      </c>
      <c r="N108" s="28">
        <v>1</v>
      </c>
      <c r="O108" s="33">
        <v>5</v>
      </c>
      <c r="P108" s="33">
        <v>7</v>
      </c>
      <c r="Q108" s="33">
        <f>O108+P108</f>
        <v>12</v>
      </c>
      <c r="R108" s="33">
        <f>Q108/N108</f>
        <v>12</v>
      </c>
      <c r="S108" s="107" t="s">
        <v>356</v>
      </c>
      <c r="T108" s="28" t="s">
        <v>97</v>
      </c>
      <c r="U108" s="28" t="s">
        <v>65</v>
      </c>
      <c r="V108" s="28" t="s">
        <v>66</v>
      </c>
      <c r="W108" s="28" t="s">
        <v>68</v>
      </c>
      <c r="X108" s="28" t="s">
        <v>68</v>
      </c>
      <c r="Y108" s="28" t="s">
        <v>69</v>
      </c>
      <c r="Z108" s="108" t="s">
        <v>87</v>
      </c>
      <c r="AA108" s="28" t="s">
        <v>354</v>
      </c>
      <c r="AB108" s="28" t="s">
        <v>339</v>
      </c>
      <c r="AC108" s="28" t="s">
        <v>348</v>
      </c>
      <c r="AD108" s="28" t="s">
        <v>341</v>
      </c>
      <c r="AE108" s="28" t="s">
        <v>342</v>
      </c>
      <c r="AF108" s="28"/>
      <c r="AG108" s="28"/>
    </row>
    <row r="109" s="93" customFormat="1" ht="15" spans="1:33">
      <c r="A109" s="28" t="s">
        <v>331</v>
      </c>
      <c r="B109" s="28" t="s">
        <v>332</v>
      </c>
      <c r="C109" s="28">
        <v>118308</v>
      </c>
      <c r="D109" s="28" t="s">
        <v>333</v>
      </c>
      <c r="E109" s="28" t="s">
        <v>334</v>
      </c>
      <c r="F109" s="28" t="s">
        <v>56</v>
      </c>
      <c r="G109" s="28" t="s">
        <v>357</v>
      </c>
      <c r="H109" s="28" t="s">
        <v>58</v>
      </c>
      <c r="I109" s="28" t="s">
        <v>59</v>
      </c>
      <c r="J109" s="28" t="s">
        <v>352</v>
      </c>
      <c r="K109" s="32">
        <v>300110001007</v>
      </c>
      <c r="L109" s="28" t="s">
        <v>83</v>
      </c>
      <c r="M109" s="28" t="s">
        <v>84</v>
      </c>
      <c r="N109" s="28">
        <v>1</v>
      </c>
      <c r="O109" s="33">
        <v>9</v>
      </c>
      <c r="P109" s="33">
        <v>29</v>
      </c>
      <c r="Q109" s="33">
        <f>O109+P109</f>
        <v>38</v>
      </c>
      <c r="R109" s="33">
        <f>Q109/N109</f>
        <v>38</v>
      </c>
      <c r="S109" s="107" t="s">
        <v>358</v>
      </c>
      <c r="T109" s="28" t="s">
        <v>97</v>
      </c>
      <c r="U109" s="28" t="s">
        <v>65</v>
      </c>
      <c r="V109" s="28" t="s">
        <v>66</v>
      </c>
      <c r="W109" s="28" t="s">
        <v>68</v>
      </c>
      <c r="X109" s="28" t="s">
        <v>68</v>
      </c>
      <c r="Y109" s="28" t="s">
        <v>69</v>
      </c>
      <c r="Z109" s="108" t="s">
        <v>87</v>
      </c>
      <c r="AA109" s="28" t="s">
        <v>359</v>
      </c>
      <c r="AB109" s="28" t="s">
        <v>339</v>
      </c>
      <c r="AC109" s="28" t="s">
        <v>348</v>
      </c>
      <c r="AD109" s="28" t="s">
        <v>341</v>
      </c>
      <c r="AE109" s="28" t="s">
        <v>342</v>
      </c>
      <c r="AF109" s="28"/>
      <c r="AG109" s="28"/>
    </row>
    <row r="110" s="93" customFormat="1" ht="15" spans="1:33">
      <c r="A110" s="28" t="s">
        <v>331</v>
      </c>
      <c r="B110" s="28" t="s">
        <v>332</v>
      </c>
      <c r="C110" s="28">
        <v>118308</v>
      </c>
      <c r="D110" s="28" t="s">
        <v>333</v>
      </c>
      <c r="E110" s="28" t="s">
        <v>334</v>
      </c>
      <c r="F110" s="28" t="s">
        <v>56</v>
      </c>
      <c r="G110" s="28" t="s">
        <v>360</v>
      </c>
      <c r="H110" s="28" t="s">
        <v>58</v>
      </c>
      <c r="I110" s="28" t="s">
        <v>59</v>
      </c>
      <c r="J110" s="28" t="s">
        <v>352</v>
      </c>
      <c r="K110" s="32">
        <v>300110001008</v>
      </c>
      <c r="L110" s="28" t="s">
        <v>83</v>
      </c>
      <c r="M110" s="28" t="s">
        <v>84</v>
      </c>
      <c r="N110" s="28">
        <v>1</v>
      </c>
      <c r="O110" s="33">
        <v>1</v>
      </c>
      <c r="P110" s="33">
        <v>2</v>
      </c>
      <c r="Q110" s="33">
        <f>O110+P110</f>
        <v>3</v>
      </c>
      <c r="R110" s="33">
        <f>Q110/N110</f>
        <v>3</v>
      </c>
      <c r="S110" s="107" t="s">
        <v>361</v>
      </c>
      <c r="T110" s="28" t="s">
        <v>97</v>
      </c>
      <c r="U110" s="28" t="s">
        <v>65</v>
      </c>
      <c r="V110" s="28" t="s">
        <v>66</v>
      </c>
      <c r="W110" s="28" t="s">
        <v>67</v>
      </c>
      <c r="X110" s="28" t="s">
        <v>192</v>
      </c>
      <c r="Y110" s="28" t="s">
        <v>69</v>
      </c>
      <c r="Z110" s="108" t="s">
        <v>87</v>
      </c>
      <c r="AA110" s="28" t="s">
        <v>359</v>
      </c>
      <c r="AB110" s="28" t="s">
        <v>339</v>
      </c>
      <c r="AC110" s="28" t="s">
        <v>362</v>
      </c>
      <c r="AD110" s="28" t="s">
        <v>341</v>
      </c>
      <c r="AE110" s="28" t="s">
        <v>342</v>
      </c>
      <c r="AF110" s="28"/>
      <c r="AG110" s="28"/>
    </row>
    <row r="111" s="93" customFormat="1" ht="15" spans="1:33">
      <c r="A111" s="28" t="s">
        <v>164</v>
      </c>
      <c r="B111" s="28" t="s">
        <v>332</v>
      </c>
      <c r="C111" s="28">
        <v>118308</v>
      </c>
      <c r="D111" s="28" t="s">
        <v>333</v>
      </c>
      <c r="E111" s="28" t="s">
        <v>363</v>
      </c>
      <c r="F111" s="28" t="s">
        <v>56</v>
      </c>
      <c r="G111" s="28" t="s">
        <v>364</v>
      </c>
      <c r="H111" s="28" t="s">
        <v>58</v>
      </c>
      <c r="I111" s="28" t="s">
        <v>59</v>
      </c>
      <c r="J111" s="28" t="s">
        <v>336</v>
      </c>
      <c r="K111" s="32">
        <v>300110002001</v>
      </c>
      <c r="L111" s="28" t="s">
        <v>83</v>
      </c>
      <c r="M111" s="28" t="s">
        <v>84</v>
      </c>
      <c r="N111" s="28">
        <v>1</v>
      </c>
      <c r="O111" s="33">
        <v>0</v>
      </c>
      <c r="P111" s="33">
        <v>0</v>
      </c>
      <c r="Q111" s="33">
        <f>O111+P111</f>
        <v>0</v>
      </c>
      <c r="R111" s="33">
        <f>Q111/N111</f>
        <v>0</v>
      </c>
      <c r="S111" s="107" t="s">
        <v>344</v>
      </c>
      <c r="T111" s="28" t="s">
        <v>97</v>
      </c>
      <c r="U111" s="28" t="s">
        <v>65</v>
      </c>
      <c r="V111" s="28" t="s">
        <v>66</v>
      </c>
      <c r="W111" s="28" t="s">
        <v>68</v>
      </c>
      <c r="X111" s="28" t="s">
        <v>68</v>
      </c>
      <c r="Y111" s="28" t="s">
        <v>69</v>
      </c>
      <c r="Z111" s="108" t="s">
        <v>87</v>
      </c>
      <c r="AA111" s="28" t="s">
        <v>365</v>
      </c>
      <c r="AB111" s="28" t="s">
        <v>365</v>
      </c>
      <c r="AC111" s="28" t="s">
        <v>345</v>
      </c>
      <c r="AD111" s="28" t="s">
        <v>341</v>
      </c>
      <c r="AE111" s="28" t="s">
        <v>342</v>
      </c>
      <c r="AF111" s="28"/>
      <c r="AG111" s="28"/>
    </row>
    <row r="112" s="93" customFormat="1" ht="15" spans="1:33">
      <c r="A112" s="28" t="s">
        <v>164</v>
      </c>
      <c r="B112" s="28" t="s">
        <v>332</v>
      </c>
      <c r="C112" s="28">
        <v>118308</v>
      </c>
      <c r="D112" s="28" t="s">
        <v>333</v>
      </c>
      <c r="E112" s="28" t="s">
        <v>363</v>
      </c>
      <c r="F112" s="28" t="s">
        <v>56</v>
      </c>
      <c r="G112" s="28" t="s">
        <v>366</v>
      </c>
      <c r="H112" s="28" t="s">
        <v>58</v>
      </c>
      <c r="I112" s="28" t="s">
        <v>59</v>
      </c>
      <c r="J112" s="28" t="s">
        <v>352</v>
      </c>
      <c r="K112" s="32">
        <v>300110002002</v>
      </c>
      <c r="L112" s="28" t="s">
        <v>83</v>
      </c>
      <c r="M112" s="28" t="s">
        <v>84</v>
      </c>
      <c r="N112" s="28">
        <v>2</v>
      </c>
      <c r="O112" s="33">
        <v>16</v>
      </c>
      <c r="P112" s="33">
        <v>26</v>
      </c>
      <c r="Q112" s="33">
        <f>O112+P112</f>
        <v>42</v>
      </c>
      <c r="R112" s="33">
        <f>Q112/N112</f>
        <v>21</v>
      </c>
      <c r="S112" s="107" t="s">
        <v>367</v>
      </c>
      <c r="T112" s="28" t="s">
        <v>97</v>
      </c>
      <c r="U112" s="28" t="s">
        <v>65</v>
      </c>
      <c r="V112" s="28" t="s">
        <v>66</v>
      </c>
      <c r="W112" s="28" t="s">
        <v>68</v>
      </c>
      <c r="X112" s="28" t="s">
        <v>68</v>
      </c>
      <c r="Y112" s="28" t="s">
        <v>69</v>
      </c>
      <c r="Z112" s="108" t="s">
        <v>87</v>
      </c>
      <c r="AA112" s="28" t="s">
        <v>365</v>
      </c>
      <c r="AB112" s="28" t="s">
        <v>365</v>
      </c>
      <c r="AC112" s="28" t="s">
        <v>348</v>
      </c>
      <c r="AD112" s="28" t="s">
        <v>341</v>
      </c>
      <c r="AE112" s="28" t="s">
        <v>342</v>
      </c>
      <c r="AF112" s="28"/>
      <c r="AG112" s="28"/>
    </row>
    <row r="113" s="93" customFormat="1" ht="15" spans="1:33">
      <c r="A113" s="28" t="s">
        <v>164</v>
      </c>
      <c r="B113" s="28" t="s">
        <v>332</v>
      </c>
      <c r="C113" s="28">
        <v>118308</v>
      </c>
      <c r="D113" s="28" t="s">
        <v>333</v>
      </c>
      <c r="E113" s="28" t="s">
        <v>363</v>
      </c>
      <c r="F113" s="28" t="s">
        <v>56</v>
      </c>
      <c r="G113" s="28" t="s">
        <v>368</v>
      </c>
      <c r="H113" s="28" t="s">
        <v>58</v>
      </c>
      <c r="I113" s="28" t="s">
        <v>59</v>
      </c>
      <c r="J113" s="28" t="s">
        <v>352</v>
      </c>
      <c r="K113" s="32">
        <v>300110002003</v>
      </c>
      <c r="L113" s="28" t="s">
        <v>83</v>
      </c>
      <c r="M113" s="28" t="s">
        <v>84</v>
      </c>
      <c r="N113" s="28">
        <v>1</v>
      </c>
      <c r="O113" s="33">
        <v>61</v>
      </c>
      <c r="P113" s="33">
        <v>57</v>
      </c>
      <c r="Q113" s="33">
        <f>O113+P113</f>
        <v>118</v>
      </c>
      <c r="R113" s="33">
        <f>Q113/N113</f>
        <v>118</v>
      </c>
      <c r="S113" s="107" t="s">
        <v>369</v>
      </c>
      <c r="T113" s="28" t="s">
        <v>97</v>
      </c>
      <c r="U113" s="28" t="s">
        <v>65</v>
      </c>
      <c r="V113" s="28" t="s">
        <v>66</v>
      </c>
      <c r="W113" s="28" t="s">
        <v>68</v>
      </c>
      <c r="X113" s="28" t="s">
        <v>68</v>
      </c>
      <c r="Y113" s="28" t="s">
        <v>69</v>
      </c>
      <c r="Z113" s="108" t="s">
        <v>87</v>
      </c>
      <c r="AA113" s="28" t="s">
        <v>365</v>
      </c>
      <c r="AB113" s="28" t="s">
        <v>365</v>
      </c>
      <c r="AC113" s="28" t="s">
        <v>348</v>
      </c>
      <c r="AD113" s="28" t="s">
        <v>341</v>
      </c>
      <c r="AE113" s="28" t="s">
        <v>342</v>
      </c>
      <c r="AF113" s="28"/>
      <c r="AG113" s="28"/>
    </row>
    <row r="114" s="93" customFormat="1" ht="15" spans="1:33">
      <c r="A114" s="28" t="s">
        <v>164</v>
      </c>
      <c r="B114" s="28" t="s">
        <v>332</v>
      </c>
      <c r="C114" s="28">
        <v>118308</v>
      </c>
      <c r="D114" s="28" t="s">
        <v>333</v>
      </c>
      <c r="E114" s="28" t="s">
        <v>363</v>
      </c>
      <c r="F114" s="28" t="s">
        <v>56</v>
      </c>
      <c r="G114" s="28" t="s">
        <v>370</v>
      </c>
      <c r="H114" s="28" t="s">
        <v>58</v>
      </c>
      <c r="I114" s="28" t="s">
        <v>59</v>
      </c>
      <c r="J114" s="28" t="s">
        <v>336</v>
      </c>
      <c r="K114" s="32">
        <v>300110002004</v>
      </c>
      <c r="L114" s="28" t="s">
        <v>83</v>
      </c>
      <c r="M114" s="28" t="s">
        <v>84</v>
      </c>
      <c r="N114" s="28">
        <v>2</v>
      </c>
      <c r="O114" s="33">
        <v>0</v>
      </c>
      <c r="P114" s="33">
        <v>0</v>
      </c>
      <c r="Q114" s="33">
        <f>O114+P114</f>
        <v>0</v>
      </c>
      <c r="R114" s="33">
        <f>Q114/N114</f>
        <v>0</v>
      </c>
      <c r="S114" s="107" t="s">
        <v>337</v>
      </c>
      <c r="T114" s="28" t="s">
        <v>97</v>
      </c>
      <c r="U114" s="28" t="s">
        <v>65</v>
      </c>
      <c r="V114" s="28" t="s">
        <v>66</v>
      </c>
      <c r="W114" s="28" t="s">
        <v>68</v>
      </c>
      <c r="X114" s="28" t="s">
        <v>68</v>
      </c>
      <c r="Y114" s="28" t="s">
        <v>69</v>
      </c>
      <c r="Z114" s="108" t="s">
        <v>87</v>
      </c>
      <c r="AA114" s="28" t="s">
        <v>365</v>
      </c>
      <c r="AB114" s="28" t="s">
        <v>365</v>
      </c>
      <c r="AC114" s="28" t="s">
        <v>340</v>
      </c>
      <c r="AD114" s="28" t="s">
        <v>341</v>
      </c>
      <c r="AE114" s="28" t="s">
        <v>342</v>
      </c>
      <c r="AF114" s="28"/>
      <c r="AG114" s="28"/>
    </row>
    <row r="115" s="93" customFormat="1" ht="15" spans="1:33">
      <c r="A115" s="28" t="s">
        <v>164</v>
      </c>
      <c r="B115" s="28" t="s">
        <v>332</v>
      </c>
      <c r="C115" s="28">
        <v>118308</v>
      </c>
      <c r="D115" s="28" t="s">
        <v>333</v>
      </c>
      <c r="E115" s="28" t="s">
        <v>363</v>
      </c>
      <c r="F115" s="28" t="s">
        <v>56</v>
      </c>
      <c r="G115" s="28" t="s">
        <v>371</v>
      </c>
      <c r="H115" s="28" t="s">
        <v>58</v>
      </c>
      <c r="I115" s="28" t="s">
        <v>59</v>
      </c>
      <c r="J115" s="28" t="s">
        <v>336</v>
      </c>
      <c r="K115" s="32">
        <v>300110002005</v>
      </c>
      <c r="L115" s="28" t="s">
        <v>83</v>
      </c>
      <c r="M115" s="28" t="s">
        <v>84</v>
      </c>
      <c r="N115" s="28">
        <v>1</v>
      </c>
      <c r="O115" s="33">
        <v>10</v>
      </c>
      <c r="P115" s="33">
        <v>11</v>
      </c>
      <c r="Q115" s="33">
        <f>O115+P115</f>
        <v>21</v>
      </c>
      <c r="R115" s="33">
        <f>Q115/N115</f>
        <v>21</v>
      </c>
      <c r="S115" s="107" t="s">
        <v>372</v>
      </c>
      <c r="T115" s="28" t="s">
        <v>97</v>
      </c>
      <c r="U115" s="28" t="s">
        <v>65</v>
      </c>
      <c r="V115" s="28" t="s">
        <v>66</v>
      </c>
      <c r="W115" s="28" t="s">
        <v>68</v>
      </c>
      <c r="X115" s="28" t="s">
        <v>68</v>
      </c>
      <c r="Y115" s="28" t="s">
        <v>69</v>
      </c>
      <c r="Z115" s="108" t="s">
        <v>87</v>
      </c>
      <c r="AA115" s="28" t="s">
        <v>365</v>
      </c>
      <c r="AB115" s="28" t="s">
        <v>365</v>
      </c>
      <c r="AC115" s="28" t="s">
        <v>348</v>
      </c>
      <c r="AD115" s="28" t="s">
        <v>341</v>
      </c>
      <c r="AE115" s="28" t="s">
        <v>342</v>
      </c>
      <c r="AF115" s="28"/>
      <c r="AG115" s="28"/>
    </row>
    <row r="116" s="93" customFormat="1" ht="15" spans="1:33">
      <c r="A116" s="28" t="s">
        <v>164</v>
      </c>
      <c r="B116" s="28" t="s">
        <v>332</v>
      </c>
      <c r="C116" s="28">
        <v>118308</v>
      </c>
      <c r="D116" s="28" t="s">
        <v>333</v>
      </c>
      <c r="E116" s="28" t="s">
        <v>363</v>
      </c>
      <c r="F116" s="28" t="s">
        <v>56</v>
      </c>
      <c r="G116" s="28" t="s">
        <v>373</v>
      </c>
      <c r="H116" s="28" t="s">
        <v>58</v>
      </c>
      <c r="I116" s="28" t="s">
        <v>59</v>
      </c>
      <c r="J116" s="28" t="s">
        <v>336</v>
      </c>
      <c r="K116" s="32">
        <v>300110002006</v>
      </c>
      <c r="L116" s="28" t="s">
        <v>83</v>
      </c>
      <c r="M116" s="28" t="s">
        <v>84</v>
      </c>
      <c r="N116" s="28">
        <v>1</v>
      </c>
      <c r="O116" s="33">
        <v>60</v>
      </c>
      <c r="P116" s="33">
        <v>60</v>
      </c>
      <c r="Q116" s="33">
        <f>O116+P116</f>
        <v>120</v>
      </c>
      <c r="R116" s="33">
        <f>Q116/N116</f>
        <v>120</v>
      </c>
      <c r="S116" s="107" t="s">
        <v>374</v>
      </c>
      <c r="T116" s="28" t="s">
        <v>97</v>
      </c>
      <c r="U116" s="28" t="s">
        <v>65</v>
      </c>
      <c r="V116" s="28" t="s">
        <v>66</v>
      </c>
      <c r="W116" s="28" t="s">
        <v>68</v>
      </c>
      <c r="X116" s="28" t="s">
        <v>68</v>
      </c>
      <c r="Y116" s="28" t="s">
        <v>69</v>
      </c>
      <c r="Z116" s="108" t="s">
        <v>87</v>
      </c>
      <c r="AA116" s="28" t="s">
        <v>365</v>
      </c>
      <c r="AB116" s="28" t="s">
        <v>365</v>
      </c>
      <c r="AC116" s="28" t="s">
        <v>348</v>
      </c>
      <c r="AD116" s="28" t="s">
        <v>341</v>
      </c>
      <c r="AE116" s="28" t="s">
        <v>342</v>
      </c>
      <c r="AF116" s="28"/>
      <c r="AG116" s="28"/>
    </row>
    <row r="117" s="93" customFormat="1" ht="15" spans="1:33">
      <c r="A117" s="28" t="s">
        <v>164</v>
      </c>
      <c r="B117" s="28" t="s">
        <v>332</v>
      </c>
      <c r="C117" s="28">
        <v>118308</v>
      </c>
      <c r="D117" s="28" t="s">
        <v>333</v>
      </c>
      <c r="E117" s="28" t="s">
        <v>363</v>
      </c>
      <c r="F117" s="28" t="s">
        <v>56</v>
      </c>
      <c r="G117" s="28" t="s">
        <v>375</v>
      </c>
      <c r="H117" s="28" t="s">
        <v>58</v>
      </c>
      <c r="I117" s="28" t="s">
        <v>59</v>
      </c>
      <c r="J117" s="28" t="s">
        <v>336</v>
      </c>
      <c r="K117" s="32">
        <v>300110002007</v>
      </c>
      <c r="L117" s="28" t="s">
        <v>83</v>
      </c>
      <c r="M117" s="28" t="s">
        <v>84</v>
      </c>
      <c r="N117" s="28">
        <v>5</v>
      </c>
      <c r="O117" s="33">
        <v>2</v>
      </c>
      <c r="P117" s="33">
        <v>6</v>
      </c>
      <c r="Q117" s="33">
        <f>O117+P117</f>
        <v>8</v>
      </c>
      <c r="R117" s="33">
        <f>Q117/N117</f>
        <v>1.6</v>
      </c>
      <c r="S117" s="107" t="s">
        <v>337</v>
      </c>
      <c r="T117" s="28" t="s">
        <v>97</v>
      </c>
      <c r="U117" s="28" t="s">
        <v>65</v>
      </c>
      <c r="V117" s="28" t="s">
        <v>66</v>
      </c>
      <c r="W117" s="28" t="s">
        <v>68</v>
      </c>
      <c r="X117" s="28" t="s">
        <v>68</v>
      </c>
      <c r="Y117" s="28" t="s">
        <v>69</v>
      </c>
      <c r="Z117" s="108" t="s">
        <v>87</v>
      </c>
      <c r="AA117" s="28" t="s">
        <v>376</v>
      </c>
      <c r="AB117" s="28" t="s">
        <v>365</v>
      </c>
      <c r="AC117" s="28" t="s">
        <v>340</v>
      </c>
      <c r="AD117" s="28" t="s">
        <v>341</v>
      </c>
      <c r="AE117" s="28" t="s">
        <v>342</v>
      </c>
      <c r="AF117" s="28"/>
      <c r="AG117" s="28"/>
    </row>
    <row r="118" s="93" customFormat="1" ht="15" spans="1:33">
      <c r="A118" s="28" t="s">
        <v>164</v>
      </c>
      <c r="B118" s="28" t="s">
        <v>332</v>
      </c>
      <c r="C118" s="28">
        <v>118308</v>
      </c>
      <c r="D118" s="28" t="s">
        <v>333</v>
      </c>
      <c r="E118" s="28" t="s">
        <v>363</v>
      </c>
      <c r="F118" s="28" t="s">
        <v>56</v>
      </c>
      <c r="G118" s="28" t="s">
        <v>377</v>
      </c>
      <c r="H118" s="28" t="s">
        <v>58</v>
      </c>
      <c r="I118" s="28" t="s">
        <v>59</v>
      </c>
      <c r="J118" s="28" t="s">
        <v>336</v>
      </c>
      <c r="K118" s="32">
        <v>300110002008</v>
      </c>
      <c r="L118" s="28" t="s">
        <v>83</v>
      </c>
      <c r="M118" s="28" t="s">
        <v>84</v>
      </c>
      <c r="N118" s="28">
        <v>2</v>
      </c>
      <c r="O118" s="33">
        <v>0</v>
      </c>
      <c r="P118" s="33">
        <v>2</v>
      </c>
      <c r="Q118" s="33">
        <f>O118+P118</f>
        <v>2</v>
      </c>
      <c r="R118" s="33">
        <f>Q118/N118</f>
        <v>1</v>
      </c>
      <c r="S118" s="107" t="s">
        <v>344</v>
      </c>
      <c r="T118" s="28" t="s">
        <v>97</v>
      </c>
      <c r="U118" s="28" t="s">
        <v>65</v>
      </c>
      <c r="V118" s="28" t="s">
        <v>66</v>
      </c>
      <c r="W118" s="28" t="s">
        <v>68</v>
      </c>
      <c r="X118" s="28" t="s">
        <v>68</v>
      </c>
      <c r="Y118" s="28" t="s">
        <v>69</v>
      </c>
      <c r="Z118" s="108" t="s">
        <v>87</v>
      </c>
      <c r="AA118" s="28" t="s">
        <v>376</v>
      </c>
      <c r="AB118" s="28" t="s">
        <v>365</v>
      </c>
      <c r="AC118" s="28" t="s">
        <v>345</v>
      </c>
      <c r="AD118" s="28" t="s">
        <v>341</v>
      </c>
      <c r="AE118" s="28" t="s">
        <v>342</v>
      </c>
      <c r="AF118" s="28"/>
      <c r="AG118" s="28"/>
    </row>
    <row r="119" s="93" customFormat="1" ht="15" spans="1:33">
      <c r="A119" s="28" t="s">
        <v>164</v>
      </c>
      <c r="B119" s="28" t="s">
        <v>332</v>
      </c>
      <c r="C119" s="28">
        <v>118308</v>
      </c>
      <c r="D119" s="28" t="s">
        <v>333</v>
      </c>
      <c r="E119" s="28" t="s">
        <v>363</v>
      </c>
      <c r="F119" s="28" t="s">
        <v>56</v>
      </c>
      <c r="G119" s="28" t="s">
        <v>378</v>
      </c>
      <c r="H119" s="28" t="s">
        <v>58</v>
      </c>
      <c r="I119" s="28" t="s">
        <v>59</v>
      </c>
      <c r="J119" s="28" t="s">
        <v>352</v>
      </c>
      <c r="K119" s="32">
        <v>300110002009</v>
      </c>
      <c r="L119" s="28" t="s">
        <v>83</v>
      </c>
      <c r="M119" s="28" t="s">
        <v>84</v>
      </c>
      <c r="N119" s="28">
        <v>1</v>
      </c>
      <c r="O119" s="33">
        <v>7</v>
      </c>
      <c r="P119" s="33">
        <v>4</v>
      </c>
      <c r="Q119" s="33">
        <f>O119+P119</f>
        <v>11</v>
      </c>
      <c r="R119" s="33">
        <f>Q119/N119</f>
        <v>11</v>
      </c>
      <c r="S119" s="107" t="s">
        <v>350</v>
      </c>
      <c r="T119" s="28" t="s">
        <v>97</v>
      </c>
      <c r="U119" s="28" t="s">
        <v>65</v>
      </c>
      <c r="V119" s="28" t="s">
        <v>66</v>
      </c>
      <c r="W119" s="28" t="s">
        <v>68</v>
      </c>
      <c r="X119" s="28" t="s">
        <v>68</v>
      </c>
      <c r="Y119" s="28" t="s">
        <v>69</v>
      </c>
      <c r="Z119" s="108" t="s">
        <v>87</v>
      </c>
      <c r="AA119" s="28" t="s">
        <v>376</v>
      </c>
      <c r="AB119" s="28" t="s">
        <v>365</v>
      </c>
      <c r="AC119" s="28" t="s">
        <v>348</v>
      </c>
      <c r="AD119" s="28" t="s">
        <v>341</v>
      </c>
      <c r="AE119" s="28" t="s">
        <v>342</v>
      </c>
      <c r="AF119" s="28"/>
      <c r="AG119" s="28"/>
    </row>
    <row r="120" s="93" customFormat="1" ht="15" spans="1:33">
      <c r="A120" s="28" t="s">
        <v>164</v>
      </c>
      <c r="B120" s="28" t="s">
        <v>332</v>
      </c>
      <c r="C120" s="28">
        <v>118308</v>
      </c>
      <c r="D120" s="28" t="s">
        <v>333</v>
      </c>
      <c r="E120" s="28" t="s">
        <v>363</v>
      </c>
      <c r="F120" s="28" t="s">
        <v>56</v>
      </c>
      <c r="G120" s="28" t="s">
        <v>379</v>
      </c>
      <c r="H120" s="28" t="s">
        <v>58</v>
      </c>
      <c r="I120" s="28" t="s">
        <v>59</v>
      </c>
      <c r="J120" s="28" t="s">
        <v>336</v>
      </c>
      <c r="K120" s="32">
        <v>300110002010</v>
      </c>
      <c r="L120" s="28" t="s">
        <v>83</v>
      </c>
      <c r="M120" s="28" t="s">
        <v>84</v>
      </c>
      <c r="N120" s="28">
        <v>2</v>
      </c>
      <c r="O120" s="33">
        <v>1</v>
      </c>
      <c r="P120" s="33">
        <v>0</v>
      </c>
      <c r="Q120" s="33">
        <f>O120+P120</f>
        <v>1</v>
      </c>
      <c r="R120" s="33">
        <f>Q120/N120</f>
        <v>0.5</v>
      </c>
      <c r="S120" s="107" t="s">
        <v>380</v>
      </c>
      <c r="T120" s="28" t="s">
        <v>97</v>
      </c>
      <c r="U120" s="28" t="s">
        <v>65</v>
      </c>
      <c r="V120" s="28" t="s">
        <v>66</v>
      </c>
      <c r="W120" s="28" t="s">
        <v>67</v>
      </c>
      <c r="X120" s="28" t="s">
        <v>192</v>
      </c>
      <c r="Y120" s="28" t="s">
        <v>69</v>
      </c>
      <c r="Z120" s="108" t="s">
        <v>87</v>
      </c>
      <c r="AA120" s="28" t="s">
        <v>376</v>
      </c>
      <c r="AB120" s="28" t="s">
        <v>365</v>
      </c>
      <c r="AC120" s="28" t="s">
        <v>362</v>
      </c>
      <c r="AD120" s="28" t="s">
        <v>341</v>
      </c>
      <c r="AE120" s="28" t="s">
        <v>342</v>
      </c>
      <c r="AF120" s="28"/>
      <c r="AG120" s="28"/>
    </row>
    <row r="121" s="93" customFormat="1" ht="15" spans="1:33">
      <c r="A121" s="28" t="s">
        <v>52</v>
      </c>
      <c r="B121" s="28" t="s">
        <v>332</v>
      </c>
      <c r="C121" s="28">
        <v>118308</v>
      </c>
      <c r="D121" s="28" t="s">
        <v>333</v>
      </c>
      <c r="E121" s="28" t="s">
        <v>381</v>
      </c>
      <c r="F121" s="28" t="s">
        <v>56</v>
      </c>
      <c r="G121" s="28" t="s">
        <v>382</v>
      </c>
      <c r="H121" s="28" t="s">
        <v>58</v>
      </c>
      <c r="I121" s="28" t="s">
        <v>59</v>
      </c>
      <c r="J121" s="28" t="s">
        <v>336</v>
      </c>
      <c r="K121" s="32">
        <v>300110003001</v>
      </c>
      <c r="L121" s="28" t="s">
        <v>83</v>
      </c>
      <c r="M121" s="28" t="s">
        <v>84</v>
      </c>
      <c r="N121" s="28">
        <v>4</v>
      </c>
      <c r="O121" s="33">
        <v>3</v>
      </c>
      <c r="P121" s="33">
        <v>5</v>
      </c>
      <c r="Q121" s="33">
        <f>O121+P121</f>
        <v>8</v>
      </c>
      <c r="R121" s="33">
        <f>Q121/N121</f>
        <v>2</v>
      </c>
      <c r="S121" s="107" t="s">
        <v>337</v>
      </c>
      <c r="T121" s="28" t="s">
        <v>97</v>
      </c>
      <c r="U121" s="28" t="s">
        <v>65</v>
      </c>
      <c r="V121" s="28" t="s">
        <v>66</v>
      </c>
      <c r="W121" s="28" t="s">
        <v>68</v>
      </c>
      <c r="X121" s="28" t="s">
        <v>68</v>
      </c>
      <c r="Y121" s="28" t="s">
        <v>69</v>
      </c>
      <c r="Z121" s="108" t="s">
        <v>87</v>
      </c>
      <c r="AA121" s="28" t="s">
        <v>245</v>
      </c>
      <c r="AB121" s="28" t="s">
        <v>383</v>
      </c>
      <c r="AC121" s="28" t="s">
        <v>340</v>
      </c>
      <c r="AD121" s="28" t="s">
        <v>341</v>
      </c>
      <c r="AE121" s="28" t="s">
        <v>342</v>
      </c>
      <c r="AF121" s="28"/>
      <c r="AG121" s="28"/>
    </row>
    <row r="122" s="93" customFormat="1" ht="15" spans="1:33">
      <c r="A122" s="28" t="s">
        <v>52</v>
      </c>
      <c r="B122" s="28" t="s">
        <v>332</v>
      </c>
      <c r="C122" s="28">
        <v>118308</v>
      </c>
      <c r="D122" s="28" t="s">
        <v>333</v>
      </c>
      <c r="E122" s="28" t="s">
        <v>381</v>
      </c>
      <c r="F122" s="28" t="s">
        <v>56</v>
      </c>
      <c r="G122" s="28" t="s">
        <v>384</v>
      </c>
      <c r="H122" s="28" t="s">
        <v>58</v>
      </c>
      <c r="I122" s="28" t="s">
        <v>59</v>
      </c>
      <c r="J122" s="28" t="s">
        <v>336</v>
      </c>
      <c r="K122" s="32">
        <v>300110003002</v>
      </c>
      <c r="L122" s="28" t="s">
        <v>83</v>
      </c>
      <c r="M122" s="28" t="s">
        <v>84</v>
      </c>
      <c r="N122" s="28">
        <v>1</v>
      </c>
      <c r="O122" s="33">
        <v>0</v>
      </c>
      <c r="P122" s="33">
        <v>0</v>
      </c>
      <c r="Q122" s="33">
        <f>O122+P122</f>
        <v>0</v>
      </c>
      <c r="R122" s="33">
        <f>Q122/N122</f>
        <v>0</v>
      </c>
      <c r="S122" s="107" t="s">
        <v>337</v>
      </c>
      <c r="T122" s="28" t="s">
        <v>97</v>
      </c>
      <c r="U122" s="28" t="s">
        <v>65</v>
      </c>
      <c r="V122" s="28" t="s">
        <v>66</v>
      </c>
      <c r="W122" s="28" t="s">
        <v>68</v>
      </c>
      <c r="X122" s="28" t="s">
        <v>68</v>
      </c>
      <c r="Y122" s="28" t="s">
        <v>69</v>
      </c>
      <c r="Z122" s="108" t="s">
        <v>87</v>
      </c>
      <c r="AA122" s="28" t="s">
        <v>245</v>
      </c>
      <c r="AB122" s="28" t="s">
        <v>383</v>
      </c>
      <c r="AC122" s="28" t="s">
        <v>340</v>
      </c>
      <c r="AD122" s="28" t="s">
        <v>341</v>
      </c>
      <c r="AE122" s="28" t="s">
        <v>342</v>
      </c>
      <c r="AF122" s="28"/>
      <c r="AG122" s="28"/>
    </row>
    <row r="123" s="93" customFormat="1" ht="15" spans="1:33">
      <c r="A123" s="28" t="s">
        <v>52</v>
      </c>
      <c r="B123" s="28" t="s">
        <v>332</v>
      </c>
      <c r="C123" s="28">
        <v>118308</v>
      </c>
      <c r="D123" s="28" t="s">
        <v>333</v>
      </c>
      <c r="E123" s="28" t="s">
        <v>381</v>
      </c>
      <c r="F123" s="28" t="s">
        <v>56</v>
      </c>
      <c r="G123" s="28" t="s">
        <v>385</v>
      </c>
      <c r="H123" s="28" t="s">
        <v>58</v>
      </c>
      <c r="I123" s="28" t="s">
        <v>59</v>
      </c>
      <c r="J123" s="28" t="s">
        <v>336</v>
      </c>
      <c r="K123" s="32">
        <v>300110003003</v>
      </c>
      <c r="L123" s="28" t="s">
        <v>83</v>
      </c>
      <c r="M123" s="28" t="s">
        <v>84</v>
      </c>
      <c r="N123" s="28">
        <v>1</v>
      </c>
      <c r="O123" s="33">
        <v>1</v>
      </c>
      <c r="P123" s="33">
        <v>1</v>
      </c>
      <c r="Q123" s="33">
        <f>O123+P123</f>
        <v>2</v>
      </c>
      <c r="R123" s="33">
        <f>Q123/N123</f>
        <v>2</v>
      </c>
      <c r="S123" s="107" t="s">
        <v>344</v>
      </c>
      <c r="T123" s="28" t="s">
        <v>97</v>
      </c>
      <c r="U123" s="28" t="s">
        <v>65</v>
      </c>
      <c r="V123" s="28" t="s">
        <v>66</v>
      </c>
      <c r="W123" s="28" t="s">
        <v>68</v>
      </c>
      <c r="X123" s="28" t="s">
        <v>68</v>
      </c>
      <c r="Y123" s="28" t="s">
        <v>69</v>
      </c>
      <c r="Z123" s="108" t="s">
        <v>87</v>
      </c>
      <c r="AA123" s="28" t="s">
        <v>245</v>
      </c>
      <c r="AB123" s="28" t="s">
        <v>383</v>
      </c>
      <c r="AC123" s="28" t="s">
        <v>345</v>
      </c>
      <c r="AD123" s="28" t="s">
        <v>341</v>
      </c>
      <c r="AE123" s="28" t="s">
        <v>342</v>
      </c>
      <c r="AF123" s="28"/>
      <c r="AG123" s="28"/>
    </row>
    <row r="124" s="93" customFormat="1" ht="15" spans="1:33">
      <c r="A124" s="28" t="s">
        <v>52</v>
      </c>
      <c r="B124" s="28" t="s">
        <v>332</v>
      </c>
      <c r="C124" s="28">
        <v>118308</v>
      </c>
      <c r="D124" s="28" t="s">
        <v>333</v>
      </c>
      <c r="E124" s="28" t="s">
        <v>381</v>
      </c>
      <c r="F124" s="28" t="s">
        <v>56</v>
      </c>
      <c r="G124" s="28" t="s">
        <v>386</v>
      </c>
      <c r="H124" s="28" t="s">
        <v>58</v>
      </c>
      <c r="I124" s="28" t="s">
        <v>59</v>
      </c>
      <c r="J124" s="28" t="s">
        <v>336</v>
      </c>
      <c r="K124" s="32">
        <v>300110003005</v>
      </c>
      <c r="L124" s="28" t="s">
        <v>83</v>
      </c>
      <c r="M124" s="28" t="s">
        <v>84</v>
      </c>
      <c r="N124" s="28">
        <v>1</v>
      </c>
      <c r="O124" s="33">
        <v>0</v>
      </c>
      <c r="P124" s="33">
        <v>1</v>
      </c>
      <c r="Q124" s="33">
        <f>O124+P124</f>
        <v>1</v>
      </c>
      <c r="R124" s="33">
        <f>Q124/N124</f>
        <v>1</v>
      </c>
      <c r="S124" s="107" t="s">
        <v>337</v>
      </c>
      <c r="T124" s="28" t="s">
        <v>97</v>
      </c>
      <c r="U124" s="28" t="s">
        <v>65</v>
      </c>
      <c r="V124" s="28" t="s">
        <v>66</v>
      </c>
      <c r="W124" s="28" t="s">
        <v>68</v>
      </c>
      <c r="X124" s="28" t="s">
        <v>68</v>
      </c>
      <c r="Y124" s="28" t="s">
        <v>69</v>
      </c>
      <c r="Z124" s="108" t="s">
        <v>87</v>
      </c>
      <c r="AA124" s="28" t="s">
        <v>387</v>
      </c>
      <c r="AB124" s="28" t="s">
        <v>383</v>
      </c>
      <c r="AC124" s="28" t="s">
        <v>340</v>
      </c>
      <c r="AD124" s="28" t="s">
        <v>341</v>
      </c>
      <c r="AE124" s="28" t="s">
        <v>342</v>
      </c>
      <c r="AF124" s="28"/>
      <c r="AG124" s="28"/>
    </row>
    <row r="125" s="93" customFormat="1" ht="15" spans="1:33">
      <c r="A125" s="28" t="s">
        <v>52</v>
      </c>
      <c r="B125" s="28" t="s">
        <v>332</v>
      </c>
      <c r="C125" s="28">
        <v>118308</v>
      </c>
      <c r="D125" s="28" t="s">
        <v>333</v>
      </c>
      <c r="E125" s="28" t="s">
        <v>381</v>
      </c>
      <c r="F125" s="28" t="s">
        <v>56</v>
      </c>
      <c r="G125" s="28" t="s">
        <v>388</v>
      </c>
      <c r="H125" s="28" t="s">
        <v>58</v>
      </c>
      <c r="I125" s="28" t="s">
        <v>59</v>
      </c>
      <c r="J125" s="28" t="s">
        <v>336</v>
      </c>
      <c r="K125" s="32">
        <v>300110003006</v>
      </c>
      <c r="L125" s="28" t="s">
        <v>83</v>
      </c>
      <c r="M125" s="28" t="s">
        <v>84</v>
      </c>
      <c r="N125" s="28">
        <v>1</v>
      </c>
      <c r="O125" s="33">
        <v>0</v>
      </c>
      <c r="P125" s="33">
        <v>1</v>
      </c>
      <c r="Q125" s="33">
        <f>O125+P125</f>
        <v>1</v>
      </c>
      <c r="R125" s="33">
        <f>Q125/N125</f>
        <v>1</v>
      </c>
      <c r="S125" s="107" t="s">
        <v>344</v>
      </c>
      <c r="T125" s="28" t="s">
        <v>97</v>
      </c>
      <c r="U125" s="28" t="s">
        <v>65</v>
      </c>
      <c r="V125" s="28" t="s">
        <v>66</v>
      </c>
      <c r="W125" s="28" t="s">
        <v>68</v>
      </c>
      <c r="X125" s="28" t="s">
        <v>68</v>
      </c>
      <c r="Y125" s="28" t="s">
        <v>69</v>
      </c>
      <c r="Z125" s="108" t="s">
        <v>87</v>
      </c>
      <c r="AA125" s="28" t="s">
        <v>387</v>
      </c>
      <c r="AB125" s="28" t="s">
        <v>383</v>
      </c>
      <c r="AC125" s="28" t="s">
        <v>345</v>
      </c>
      <c r="AD125" s="28" t="s">
        <v>341</v>
      </c>
      <c r="AE125" s="28" t="s">
        <v>342</v>
      </c>
      <c r="AF125" s="28"/>
      <c r="AG125" s="28"/>
    </row>
    <row r="126" s="93" customFormat="1" ht="15" spans="1:33">
      <c r="A126" s="28" t="s">
        <v>52</v>
      </c>
      <c r="B126" s="28" t="s">
        <v>332</v>
      </c>
      <c r="C126" s="28">
        <v>118308</v>
      </c>
      <c r="D126" s="28" t="s">
        <v>333</v>
      </c>
      <c r="E126" s="28" t="s">
        <v>381</v>
      </c>
      <c r="F126" s="28" t="s">
        <v>56</v>
      </c>
      <c r="G126" s="28" t="s">
        <v>389</v>
      </c>
      <c r="H126" s="28" t="s">
        <v>58</v>
      </c>
      <c r="I126" s="28" t="s">
        <v>59</v>
      </c>
      <c r="J126" s="28" t="s">
        <v>390</v>
      </c>
      <c r="K126" s="32">
        <v>300110003007</v>
      </c>
      <c r="L126" s="28" t="s">
        <v>83</v>
      </c>
      <c r="M126" s="28" t="s">
        <v>84</v>
      </c>
      <c r="N126" s="28">
        <v>1</v>
      </c>
      <c r="O126" s="33">
        <v>22</v>
      </c>
      <c r="P126" s="33">
        <v>29</v>
      </c>
      <c r="Q126" s="33">
        <f>O126+P126</f>
        <v>51</v>
      </c>
      <c r="R126" s="33">
        <f>Q126/N126</f>
        <v>51</v>
      </c>
      <c r="S126" s="107" t="s">
        <v>391</v>
      </c>
      <c r="T126" s="28" t="s">
        <v>97</v>
      </c>
      <c r="U126" s="28" t="s">
        <v>65</v>
      </c>
      <c r="V126" s="28" t="s">
        <v>66</v>
      </c>
      <c r="W126" s="28" t="s">
        <v>68</v>
      </c>
      <c r="X126" s="28" t="s">
        <v>68</v>
      </c>
      <c r="Y126" s="28" t="s">
        <v>69</v>
      </c>
      <c r="Z126" s="108" t="s">
        <v>87</v>
      </c>
      <c r="AA126" s="28" t="s">
        <v>387</v>
      </c>
      <c r="AB126" s="28" t="s">
        <v>383</v>
      </c>
      <c r="AC126" s="28" t="s">
        <v>392</v>
      </c>
      <c r="AD126" s="28" t="s">
        <v>341</v>
      </c>
      <c r="AE126" s="28" t="s">
        <v>342</v>
      </c>
      <c r="AF126" s="28"/>
      <c r="AG126" s="28"/>
    </row>
    <row r="127" s="93" customFormat="1" ht="15" spans="1:33">
      <c r="A127" s="28" t="s">
        <v>52</v>
      </c>
      <c r="B127" s="28" t="s">
        <v>332</v>
      </c>
      <c r="C127" s="28">
        <v>118308</v>
      </c>
      <c r="D127" s="28" t="s">
        <v>333</v>
      </c>
      <c r="E127" s="28" t="s">
        <v>381</v>
      </c>
      <c r="F127" s="28" t="s">
        <v>56</v>
      </c>
      <c r="G127" s="28" t="s">
        <v>393</v>
      </c>
      <c r="H127" s="28" t="s">
        <v>58</v>
      </c>
      <c r="I127" s="28" t="s">
        <v>59</v>
      </c>
      <c r="J127" s="28" t="s">
        <v>394</v>
      </c>
      <c r="K127" s="32">
        <v>300110003008</v>
      </c>
      <c r="L127" s="28" t="s">
        <v>83</v>
      </c>
      <c r="M127" s="28" t="s">
        <v>84</v>
      </c>
      <c r="N127" s="28">
        <v>1</v>
      </c>
      <c r="O127" s="33">
        <v>3</v>
      </c>
      <c r="P127" s="33">
        <v>12</v>
      </c>
      <c r="Q127" s="33">
        <f>O127+P127</f>
        <v>15</v>
      </c>
      <c r="R127" s="33">
        <f>Q127/N127</f>
        <v>15</v>
      </c>
      <c r="S127" s="107" t="s">
        <v>395</v>
      </c>
      <c r="T127" s="28" t="s">
        <v>97</v>
      </c>
      <c r="U127" s="28" t="s">
        <v>65</v>
      </c>
      <c r="V127" s="28" t="s">
        <v>66</v>
      </c>
      <c r="W127" s="28" t="s">
        <v>68</v>
      </c>
      <c r="X127" s="28" t="s">
        <v>68</v>
      </c>
      <c r="Y127" s="28" t="s">
        <v>69</v>
      </c>
      <c r="Z127" s="108" t="s">
        <v>87</v>
      </c>
      <c r="AA127" s="28" t="s">
        <v>383</v>
      </c>
      <c r="AB127" s="28" t="s">
        <v>383</v>
      </c>
      <c r="AC127" s="28" t="s">
        <v>396</v>
      </c>
      <c r="AD127" s="28" t="s">
        <v>341</v>
      </c>
      <c r="AE127" s="28" t="s">
        <v>342</v>
      </c>
      <c r="AF127" s="28"/>
      <c r="AG127" s="28"/>
    </row>
    <row r="128" s="93" customFormat="1" ht="15" spans="1:33">
      <c r="A128" s="28" t="s">
        <v>52</v>
      </c>
      <c r="B128" s="28" t="s">
        <v>332</v>
      </c>
      <c r="C128" s="28">
        <v>118308</v>
      </c>
      <c r="D128" s="28" t="s">
        <v>333</v>
      </c>
      <c r="E128" s="28" t="s">
        <v>381</v>
      </c>
      <c r="F128" s="28" t="s">
        <v>56</v>
      </c>
      <c r="G128" s="28" t="s">
        <v>397</v>
      </c>
      <c r="H128" s="28" t="s">
        <v>58</v>
      </c>
      <c r="I128" s="28" t="s">
        <v>59</v>
      </c>
      <c r="J128" s="28" t="s">
        <v>352</v>
      </c>
      <c r="K128" s="32">
        <v>300110003009</v>
      </c>
      <c r="L128" s="28" t="s">
        <v>83</v>
      </c>
      <c r="M128" s="28" t="s">
        <v>84</v>
      </c>
      <c r="N128" s="28">
        <v>1</v>
      </c>
      <c r="O128" s="33">
        <v>9</v>
      </c>
      <c r="P128" s="33">
        <v>11</v>
      </c>
      <c r="Q128" s="33">
        <f>O128+P128</f>
        <v>20</v>
      </c>
      <c r="R128" s="33">
        <f>Q128/N128</f>
        <v>20</v>
      </c>
      <c r="S128" s="107" t="s">
        <v>398</v>
      </c>
      <c r="T128" s="28" t="s">
        <v>97</v>
      </c>
      <c r="U128" s="28" t="s">
        <v>65</v>
      </c>
      <c r="V128" s="28" t="s">
        <v>86</v>
      </c>
      <c r="W128" s="28" t="s">
        <v>67</v>
      </c>
      <c r="X128" s="28" t="s">
        <v>68</v>
      </c>
      <c r="Y128" s="28" t="s">
        <v>69</v>
      </c>
      <c r="Z128" s="108" t="s">
        <v>87</v>
      </c>
      <c r="AA128" s="28" t="s">
        <v>383</v>
      </c>
      <c r="AB128" s="28" t="s">
        <v>383</v>
      </c>
      <c r="AC128" s="28" t="s">
        <v>399</v>
      </c>
      <c r="AD128" s="28" t="s">
        <v>341</v>
      </c>
      <c r="AE128" s="28" t="s">
        <v>342</v>
      </c>
      <c r="AF128" s="28"/>
      <c r="AG128" s="28"/>
    </row>
    <row r="129" s="93" customFormat="1" ht="15" spans="1:33">
      <c r="A129" s="28" t="s">
        <v>136</v>
      </c>
      <c r="B129" s="28" t="s">
        <v>332</v>
      </c>
      <c r="C129" s="28">
        <v>118308</v>
      </c>
      <c r="D129" s="28" t="s">
        <v>333</v>
      </c>
      <c r="E129" s="28" t="s">
        <v>381</v>
      </c>
      <c r="F129" s="28" t="s">
        <v>56</v>
      </c>
      <c r="G129" s="28" t="s">
        <v>400</v>
      </c>
      <c r="H129" s="28" t="s">
        <v>58</v>
      </c>
      <c r="I129" s="28" t="s">
        <v>59</v>
      </c>
      <c r="J129" s="28" t="s">
        <v>352</v>
      </c>
      <c r="K129" s="32">
        <v>300110003010</v>
      </c>
      <c r="L129" s="28" t="s">
        <v>83</v>
      </c>
      <c r="M129" s="28" t="s">
        <v>84</v>
      </c>
      <c r="N129" s="28">
        <v>1</v>
      </c>
      <c r="O129" s="33">
        <v>3</v>
      </c>
      <c r="P129" s="33">
        <v>3</v>
      </c>
      <c r="Q129" s="33">
        <f>O129+P129</f>
        <v>6</v>
      </c>
      <c r="R129" s="33">
        <f>Q129/N129</f>
        <v>6</v>
      </c>
      <c r="S129" s="107" t="s">
        <v>401</v>
      </c>
      <c r="T129" s="28" t="s">
        <v>97</v>
      </c>
      <c r="U129" s="28" t="s">
        <v>65</v>
      </c>
      <c r="V129" s="28" t="s">
        <v>86</v>
      </c>
      <c r="W129" s="28" t="s">
        <v>67</v>
      </c>
      <c r="X129" s="28" t="s">
        <v>192</v>
      </c>
      <c r="Y129" s="28" t="s">
        <v>69</v>
      </c>
      <c r="Z129" s="108" t="s">
        <v>87</v>
      </c>
      <c r="AA129" s="28" t="s">
        <v>137</v>
      </c>
      <c r="AB129" s="28" t="s">
        <v>383</v>
      </c>
      <c r="AC129" s="28" t="s">
        <v>362</v>
      </c>
      <c r="AD129" s="28" t="s">
        <v>341</v>
      </c>
      <c r="AE129" s="28" t="s">
        <v>342</v>
      </c>
      <c r="AF129" s="28"/>
      <c r="AG129" s="28"/>
    </row>
    <row r="130" s="93" customFormat="1" ht="15" spans="1:33">
      <c r="A130" s="28" t="s">
        <v>136</v>
      </c>
      <c r="B130" s="28" t="s">
        <v>332</v>
      </c>
      <c r="C130" s="28">
        <v>118308</v>
      </c>
      <c r="D130" s="28" t="s">
        <v>333</v>
      </c>
      <c r="E130" s="28" t="s">
        <v>381</v>
      </c>
      <c r="F130" s="28" t="s">
        <v>56</v>
      </c>
      <c r="G130" s="28" t="s">
        <v>402</v>
      </c>
      <c r="H130" s="28" t="s">
        <v>58</v>
      </c>
      <c r="I130" s="28" t="s">
        <v>59</v>
      </c>
      <c r="J130" s="28" t="s">
        <v>403</v>
      </c>
      <c r="K130" s="32">
        <v>300110003011</v>
      </c>
      <c r="L130" s="28" t="s">
        <v>83</v>
      </c>
      <c r="M130" s="28" t="s">
        <v>84</v>
      </c>
      <c r="N130" s="28">
        <v>1</v>
      </c>
      <c r="O130" s="33">
        <v>48</v>
      </c>
      <c r="P130" s="33">
        <v>41</v>
      </c>
      <c r="Q130" s="33">
        <f>O130+P130</f>
        <v>89</v>
      </c>
      <c r="R130" s="33">
        <f>Q130/N130</f>
        <v>89</v>
      </c>
      <c r="S130" s="107" t="s">
        <v>404</v>
      </c>
      <c r="T130" s="28" t="s">
        <v>97</v>
      </c>
      <c r="U130" s="28" t="s">
        <v>65</v>
      </c>
      <c r="V130" s="28" t="s">
        <v>66</v>
      </c>
      <c r="W130" s="28" t="s">
        <v>68</v>
      </c>
      <c r="X130" s="28" t="s">
        <v>68</v>
      </c>
      <c r="Y130" s="28" t="s">
        <v>69</v>
      </c>
      <c r="Z130" s="108" t="s">
        <v>87</v>
      </c>
      <c r="AA130" s="28" t="s">
        <v>137</v>
      </c>
      <c r="AB130" s="28" t="s">
        <v>383</v>
      </c>
      <c r="AC130" s="28" t="s">
        <v>405</v>
      </c>
      <c r="AD130" s="28" t="s">
        <v>341</v>
      </c>
      <c r="AE130" s="28" t="s">
        <v>342</v>
      </c>
      <c r="AF130" s="28"/>
      <c r="AG130" s="28"/>
    </row>
    <row r="131" s="93" customFormat="1" ht="15" spans="1:33">
      <c r="A131" s="28" t="s">
        <v>136</v>
      </c>
      <c r="B131" s="28" t="s">
        <v>332</v>
      </c>
      <c r="C131" s="28">
        <v>118308</v>
      </c>
      <c r="D131" s="28" t="s">
        <v>333</v>
      </c>
      <c r="E131" s="28" t="s">
        <v>381</v>
      </c>
      <c r="F131" s="28" t="s">
        <v>56</v>
      </c>
      <c r="G131" s="28" t="s">
        <v>406</v>
      </c>
      <c r="H131" s="28" t="s">
        <v>58</v>
      </c>
      <c r="I131" s="28" t="s">
        <v>59</v>
      </c>
      <c r="J131" s="28" t="s">
        <v>394</v>
      </c>
      <c r="K131" s="32">
        <v>300110003012</v>
      </c>
      <c r="L131" s="28" t="s">
        <v>83</v>
      </c>
      <c r="M131" s="28" t="s">
        <v>84</v>
      </c>
      <c r="N131" s="28">
        <v>1</v>
      </c>
      <c r="O131" s="33">
        <v>21</v>
      </c>
      <c r="P131" s="33">
        <v>48</v>
      </c>
      <c r="Q131" s="33">
        <f>O131+P131</f>
        <v>69</v>
      </c>
      <c r="R131" s="33">
        <f>Q131/N131</f>
        <v>69</v>
      </c>
      <c r="S131" s="107" t="s">
        <v>407</v>
      </c>
      <c r="T131" s="28" t="s">
        <v>64</v>
      </c>
      <c r="U131" s="28" t="s">
        <v>65</v>
      </c>
      <c r="V131" s="28" t="s">
        <v>86</v>
      </c>
      <c r="W131" s="28" t="s">
        <v>68</v>
      </c>
      <c r="X131" s="28" t="s">
        <v>68</v>
      </c>
      <c r="Y131" s="28" t="s">
        <v>69</v>
      </c>
      <c r="Z131" s="108" t="s">
        <v>87</v>
      </c>
      <c r="AA131" s="28" t="s">
        <v>137</v>
      </c>
      <c r="AB131" s="28" t="s">
        <v>383</v>
      </c>
      <c r="AC131" s="28" t="s">
        <v>392</v>
      </c>
      <c r="AD131" s="28" t="s">
        <v>341</v>
      </c>
      <c r="AE131" s="28" t="s">
        <v>342</v>
      </c>
      <c r="AF131" s="28"/>
      <c r="AG131" s="28"/>
    </row>
    <row r="132" s="93" customFormat="1" ht="15" spans="1:33">
      <c r="A132" s="28" t="s">
        <v>136</v>
      </c>
      <c r="B132" s="28" t="s">
        <v>332</v>
      </c>
      <c r="C132" s="28">
        <v>118308</v>
      </c>
      <c r="D132" s="28" t="s">
        <v>333</v>
      </c>
      <c r="E132" s="28" t="s">
        <v>381</v>
      </c>
      <c r="F132" s="28" t="s">
        <v>56</v>
      </c>
      <c r="G132" s="28" t="s">
        <v>408</v>
      </c>
      <c r="H132" s="28" t="s">
        <v>58</v>
      </c>
      <c r="I132" s="28" t="s">
        <v>59</v>
      </c>
      <c r="J132" s="28" t="s">
        <v>352</v>
      </c>
      <c r="K132" s="32">
        <v>300110003013</v>
      </c>
      <c r="L132" s="28" t="s">
        <v>83</v>
      </c>
      <c r="M132" s="28" t="s">
        <v>84</v>
      </c>
      <c r="N132" s="28">
        <v>1</v>
      </c>
      <c r="O132" s="33">
        <v>5</v>
      </c>
      <c r="P132" s="33">
        <v>3</v>
      </c>
      <c r="Q132" s="33">
        <f>O132+P132</f>
        <v>8</v>
      </c>
      <c r="R132" s="33">
        <f>Q132/N132</f>
        <v>8</v>
      </c>
      <c r="S132" s="107" t="s">
        <v>409</v>
      </c>
      <c r="T132" s="28" t="s">
        <v>97</v>
      </c>
      <c r="U132" s="28" t="s">
        <v>65</v>
      </c>
      <c r="V132" s="28" t="s">
        <v>86</v>
      </c>
      <c r="W132" s="28" t="s">
        <v>67</v>
      </c>
      <c r="X132" s="28" t="s">
        <v>192</v>
      </c>
      <c r="Y132" s="28" t="s">
        <v>69</v>
      </c>
      <c r="Z132" s="108" t="s">
        <v>87</v>
      </c>
      <c r="AA132" s="28" t="s">
        <v>137</v>
      </c>
      <c r="AB132" s="28" t="s">
        <v>383</v>
      </c>
      <c r="AC132" s="28" t="s">
        <v>362</v>
      </c>
      <c r="AD132" s="28" t="s">
        <v>341</v>
      </c>
      <c r="AE132" s="28" t="s">
        <v>342</v>
      </c>
      <c r="AF132" s="28"/>
      <c r="AG132" s="28"/>
    </row>
    <row r="133" s="93" customFormat="1" ht="15" spans="1:33">
      <c r="A133" s="28" t="s">
        <v>52</v>
      </c>
      <c r="B133" s="28" t="s">
        <v>332</v>
      </c>
      <c r="C133" s="28">
        <v>118308</v>
      </c>
      <c r="D133" s="28" t="s">
        <v>333</v>
      </c>
      <c r="E133" s="28" t="s">
        <v>381</v>
      </c>
      <c r="F133" s="28" t="s">
        <v>56</v>
      </c>
      <c r="G133" s="28" t="s">
        <v>410</v>
      </c>
      <c r="H133" s="28" t="s">
        <v>58</v>
      </c>
      <c r="I133" s="28" t="s">
        <v>59</v>
      </c>
      <c r="J133" s="28" t="s">
        <v>336</v>
      </c>
      <c r="K133" s="32">
        <v>300110003014</v>
      </c>
      <c r="L133" s="28" t="s">
        <v>83</v>
      </c>
      <c r="M133" s="28" t="s">
        <v>84</v>
      </c>
      <c r="N133" s="28">
        <v>4</v>
      </c>
      <c r="O133" s="33">
        <v>2</v>
      </c>
      <c r="P133" s="33">
        <v>5</v>
      </c>
      <c r="Q133" s="33">
        <f>O133+P133</f>
        <v>7</v>
      </c>
      <c r="R133" s="33">
        <f>Q133/N133</f>
        <v>1.75</v>
      </c>
      <c r="S133" s="107" t="s">
        <v>337</v>
      </c>
      <c r="T133" s="28" t="s">
        <v>97</v>
      </c>
      <c r="U133" s="28" t="s">
        <v>65</v>
      </c>
      <c r="V133" s="28" t="s">
        <v>66</v>
      </c>
      <c r="W133" s="28" t="s">
        <v>68</v>
      </c>
      <c r="X133" s="28" t="s">
        <v>68</v>
      </c>
      <c r="Y133" s="28" t="s">
        <v>69</v>
      </c>
      <c r="Z133" s="108" t="s">
        <v>87</v>
      </c>
      <c r="AA133" s="28" t="s">
        <v>411</v>
      </c>
      <c r="AB133" s="28" t="s">
        <v>383</v>
      </c>
      <c r="AC133" s="28" t="s">
        <v>340</v>
      </c>
      <c r="AD133" s="28" t="s">
        <v>341</v>
      </c>
      <c r="AE133" s="28" t="s">
        <v>342</v>
      </c>
      <c r="AF133" s="28"/>
      <c r="AG133" s="28"/>
    </row>
    <row r="134" s="93" customFormat="1" ht="15" spans="1:33">
      <c r="A134" s="28" t="s">
        <v>52</v>
      </c>
      <c r="B134" s="28" t="s">
        <v>332</v>
      </c>
      <c r="C134" s="28">
        <v>118308</v>
      </c>
      <c r="D134" s="28" t="s">
        <v>333</v>
      </c>
      <c r="E134" s="28" t="s">
        <v>381</v>
      </c>
      <c r="F134" s="28" t="s">
        <v>56</v>
      </c>
      <c r="G134" s="28" t="s">
        <v>412</v>
      </c>
      <c r="H134" s="28" t="s">
        <v>58</v>
      </c>
      <c r="I134" s="28" t="s">
        <v>59</v>
      </c>
      <c r="J134" s="28" t="s">
        <v>336</v>
      </c>
      <c r="K134" s="32">
        <v>300110003015</v>
      </c>
      <c r="L134" s="28" t="s">
        <v>83</v>
      </c>
      <c r="M134" s="28" t="s">
        <v>84</v>
      </c>
      <c r="N134" s="28">
        <v>1</v>
      </c>
      <c r="O134" s="33">
        <v>0</v>
      </c>
      <c r="P134" s="33">
        <v>2</v>
      </c>
      <c r="Q134" s="33">
        <f>O134+P134</f>
        <v>2</v>
      </c>
      <c r="R134" s="33">
        <f>Q134/N134</f>
        <v>2</v>
      </c>
      <c r="S134" s="107" t="s">
        <v>344</v>
      </c>
      <c r="T134" s="28" t="s">
        <v>97</v>
      </c>
      <c r="U134" s="28" t="s">
        <v>65</v>
      </c>
      <c r="V134" s="28" t="s">
        <v>66</v>
      </c>
      <c r="W134" s="28" t="s">
        <v>68</v>
      </c>
      <c r="X134" s="28" t="s">
        <v>68</v>
      </c>
      <c r="Y134" s="28" t="s">
        <v>69</v>
      </c>
      <c r="Z134" s="108" t="s">
        <v>87</v>
      </c>
      <c r="AA134" s="28" t="s">
        <v>411</v>
      </c>
      <c r="AB134" s="28" t="s">
        <v>383</v>
      </c>
      <c r="AC134" s="28" t="s">
        <v>345</v>
      </c>
      <c r="AD134" s="28" t="s">
        <v>341</v>
      </c>
      <c r="AE134" s="28" t="s">
        <v>342</v>
      </c>
      <c r="AF134" s="28"/>
      <c r="AG134" s="28"/>
    </row>
    <row r="135" s="93" customFormat="1" ht="15" spans="1:33">
      <c r="A135" s="28" t="s">
        <v>52</v>
      </c>
      <c r="B135" s="28" t="s">
        <v>332</v>
      </c>
      <c r="C135" s="28">
        <v>118308</v>
      </c>
      <c r="D135" s="28" t="s">
        <v>333</v>
      </c>
      <c r="E135" s="28" t="s">
        <v>381</v>
      </c>
      <c r="F135" s="28" t="s">
        <v>56</v>
      </c>
      <c r="G135" s="28" t="s">
        <v>413</v>
      </c>
      <c r="H135" s="28" t="s">
        <v>58</v>
      </c>
      <c r="I135" s="28" t="s">
        <v>59</v>
      </c>
      <c r="J135" s="28" t="s">
        <v>394</v>
      </c>
      <c r="K135" s="32">
        <v>300110003016</v>
      </c>
      <c r="L135" s="28" t="s">
        <v>83</v>
      </c>
      <c r="M135" s="28" t="s">
        <v>84</v>
      </c>
      <c r="N135" s="28">
        <v>1</v>
      </c>
      <c r="O135" s="33">
        <v>45</v>
      </c>
      <c r="P135" s="33">
        <v>104</v>
      </c>
      <c r="Q135" s="33">
        <f>O135+P135</f>
        <v>149</v>
      </c>
      <c r="R135" s="33">
        <f>Q135/N135</f>
        <v>149</v>
      </c>
      <c r="S135" s="107" t="s">
        <v>414</v>
      </c>
      <c r="T135" s="28" t="s">
        <v>97</v>
      </c>
      <c r="U135" s="28" t="s">
        <v>65</v>
      </c>
      <c r="V135" s="28" t="s">
        <v>66</v>
      </c>
      <c r="W135" s="28" t="s">
        <v>68</v>
      </c>
      <c r="X135" s="28" t="s">
        <v>68</v>
      </c>
      <c r="Y135" s="28" t="s">
        <v>69</v>
      </c>
      <c r="Z135" s="108" t="s">
        <v>87</v>
      </c>
      <c r="AA135" s="28" t="s">
        <v>411</v>
      </c>
      <c r="AB135" s="28" t="s">
        <v>383</v>
      </c>
      <c r="AC135" s="28" t="s">
        <v>392</v>
      </c>
      <c r="AD135" s="28" t="s">
        <v>341</v>
      </c>
      <c r="AE135" s="28" t="s">
        <v>342</v>
      </c>
      <c r="AF135" s="28"/>
      <c r="AG135" s="28"/>
    </row>
    <row r="136" s="93" customFormat="1" ht="15" spans="1:33">
      <c r="A136" s="28" t="s">
        <v>52</v>
      </c>
      <c r="B136" s="28" t="s">
        <v>332</v>
      </c>
      <c r="C136" s="28">
        <v>118308</v>
      </c>
      <c r="D136" s="28" t="s">
        <v>333</v>
      </c>
      <c r="E136" s="28" t="s">
        <v>381</v>
      </c>
      <c r="F136" s="28" t="s">
        <v>56</v>
      </c>
      <c r="G136" s="28" t="s">
        <v>415</v>
      </c>
      <c r="H136" s="28" t="s">
        <v>58</v>
      </c>
      <c r="I136" s="28" t="s">
        <v>59</v>
      </c>
      <c r="J136" s="28" t="s">
        <v>394</v>
      </c>
      <c r="K136" s="32">
        <v>300110003017</v>
      </c>
      <c r="L136" s="28" t="s">
        <v>83</v>
      </c>
      <c r="M136" s="28" t="s">
        <v>84</v>
      </c>
      <c r="N136" s="28">
        <v>1</v>
      </c>
      <c r="O136" s="33">
        <v>56</v>
      </c>
      <c r="P136" s="33">
        <v>81</v>
      </c>
      <c r="Q136" s="33">
        <f>O136+P136</f>
        <v>137</v>
      </c>
      <c r="R136" s="33">
        <f>Q136/N136</f>
        <v>137</v>
      </c>
      <c r="S136" s="107" t="s">
        <v>416</v>
      </c>
      <c r="T136" s="28" t="s">
        <v>97</v>
      </c>
      <c r="U136" s="28" t="s">
        <v>65</v>
      </c>
      <c r="V136" s="28" t="s">
        <v>66</v>
      </c>
      <c r="W136" s="28" t="s">
        <v>68</v>
      </c>
      <c r="X136" s="28" t="s">
        <v>68</v>
      </c>
      <c r="Y136" s="28" t="s">
        <v>69</v>
      </c>
      <c r="Z136" s="108" t="s">
        <v>87</v>
      </c>
      <c r="AA136" s="28" t="s">
        <v>411</v>
      </c>
      <c r="AB136" s="28" t="s">
        <v>383</v>
      </c>
      <c r="AC136" s="28" t="s">
        <v>405</v>
      </c>
      <c r="AD136" s="28" t="s">
        <v>341</v>
      </c>
      <c r="AE136" s="28" t="s">
        <v>342</v>
      </c>
      <c r="AF136" s="28"/>
      <c r="AG136" s="28"/>
    </row>
    <row r="137" s="93" customFormat="1" ht="15" spans="1:33">
      <c r="A137" s="28" t="s">
        <v>52</v>
      </c>
      <c r="B137" s="28" t="s">
        <v>332</v>
      </c>
      <c r="C137" s="28">
        <v>118308</v>
      </c>
      <c r="D137" s="28" t="s">
        <v>333</v>
      </c>
      <c r="E137" s="28" t="s">
        <v>381</v>
      </c>
      <c r="F137" s="28" t="s">
        <v>56</v>
      </c>
      <c r="G137" s="28" t="s">
        <v>417</v>
      </c>
      <c r="H137" s="28" t="s">
        <v>58</v>
      </c>
      <c r="I137" s="28" t="s">
        <v>59</v>
      </c>
      <c r="J137" s="28" t="s">
        <v>418</v>
      </c>
      <c r="K137" s="32">
        <v>300110003018</v>
      </c>
      <c r="L137" s="28" t="s">
        <v>83</v>
      </c>
      <c r="M137" s="28" t="s">
        <v>84</v>
      </c>
      <c r="N137" s="28">
        <v>1</v>
      </c>
      <c r="O137" s="33">
        <v>66</v>
      </c>
      <c r="P137" s="33">
        <v>111</v>
      </c>
      <c r="Q137" s="33">
        <f>O137+P137</f>
        <v>177</v>
      </c>
      <c r="R137" s="33">
        <f>Q137/N137</f>
        <v>177</v>
      </c>
      <c r="S137" s="107" t="s">
        <v>419</v>
      </c>
      <c r="T137" s="28" t="s">
        <v>97</v>
      </c>
      <c r="U137" s="28" t="s">
        <v>65</v>
      </c>
      <c r="V137" s="28" t="s">
        <v>66</v>
      </c>
      <c r="W137" s="28" t="s">
        <v>68</v>
      </c>
      <c r="X137" s="28" t="s">
        <v>68</v>
      </c>
      <c r="Y137" s="28" t="s">
        <v>69</v>
      </c>
      <c r="Z137" s="108" t="s">
        <v>87</v>
      </c>
      <c r="AA137" s="28" t="s">
        <v>411</v>
      </c>
      <c r="AB137" s="28" t="s">
        <v>383</v>
      </c>
      <c r="AC137" s="28" t="s">
        <v>405</v>
      </c>
      <c r="AD137" s="28" t="s">
        <v>341</v>
      </c>
      <c r="AE137" s="28" t="s">
        <v>342</v>
      </c>
      <c r="AF137" s="28"/>
      <c r="AG137" s="28"/>
    </row>
    <row r="138" s="93" customFormat="1" ht="15" spans="1:33">
      <c r="A138" s="28" t="s">
        <v>52</v>
      </c>
      <c r="B138" s="28" t="s">
        <v>332</v>
      </c>
      <c r="C138" s="28">
        <v>118308</v>
      </c>
      <c r="D138" s="28" t="s">
        <v>333</v>
      </c>
      <c r="E138" s="28" t="s">
        <v>381</v>
      </c>
      <c r="F138" s="28" t="s">
        <v>56</v>
      </c>
      <c r="G138" s="28" t="s">
        <v>420</v>
      </c>
      <c r="H138" s="28" t="s">
        <v>58</v>
      </c>
      <c r="I138" s="28" t="s">
        <v>59</v>
      </c>
      <c r="J138" s="28" t="s">
        <v>390</v>
      </c>
      <c r="K138" s="32">
        <v>300110003019</v>
      </c>
      <c r="L138" s="28" t="s">
        <v>83</v>
      </c>
      <c r="M138" s="28" t="s">
        <v>84</v>
      </c>
      <c r="N138" s="28">
        <v>1</v>
      </c>
      <c r="O138" s="33">
        <v>6</v>
      </c>
      <c r="P138" s="33">
        <v>2</v>
      </c>
      <c r="Q138" s="33">
        <f>O138+P138</f>
        <v>8</v>
      </c>
      <c r="R138" s="33">
        <f>Q138/N138</f>
        <v>8</v>
      </c>
      <c r="S138" s="107" t="s">
        <v>421</v>
      </c>
      <c r="T138" s="28" t="s">
        <v>97</v>
      </c>
      <c r="U138" s="28" t="s">
        <v>65</v>
      </c>
      <c r="V138" s="28" t="s">
        <v>86</v>
      </c>
      <c r="W138" s="28" t="s">
        <v>67</v>
      </c>
      <c r="X138" s="28" t="s">
        <v>192</v>
      </c>
      <c r="Y138" s="28" t="s">
        <v>69</v>
      </c>
      <c r="Z138" s="108" t="s">
        <v>87</v>
      </c>
      <c r="AA138" s="28" t="s">
        <v>411</v>
      </c>
      <c r="AB138" s="28" t="s">
        <v>383</v>
      </c>
      <c r="AC138" s="28" t="s">
        <v>362</v>
      </c>
      <c r="AD138" s="28" t="s">
        <v>341</v>
      </c>
      <c r="AE138" s="28" t="s">
        <v>342</v>
      </c>
      <c r="AF138" s="28"/>
      <c r="AG138" s="28"/>
    </row>
    <row r="139" s="93" customFormat="1" ht="15" spans="1:33">
      <c r="A139" s="28" t="s">
        <v>52</v>
      </c>
      <c r="B139" s="28" t="s">
        <v>332</v>
      </c>
      <c r="C139" s="28">
        <v>118308</v>
      </c>
      <c r="D139" s="28" t="s">
        <v>333</v>
      </c>
      <c r="E139" s="28" t="s">
        <v>381</v>
      </c>
      <c r="F139" s="28" t="s">
        <v>56</v>
      </c>
      <c r="G139" s="28" t="s">
        <v>422</v>
      </c>
      <c r="H139" s="28" t="s">
        <v>58</v>
      </c>
      <c r="I139" s="28" t="s">
        <v>59</v>
      </c>
      <c r="J139" s="28" t="s">
        <v>336</v>
      </c>
      <c r="K139" s="32">
        <v>300110003020</v>
      </c>
      <c r="L139" s="28" t="s">
        <v>83</v>
      </c>
      <c r="M139" s="28" t="s">
        <v>84</v>
      </c>
      <c r="N139" s="28">
        <v>1</v>
      </c>
      <c r="O139" s="33">
        <v>0</v>
      </c>
      <c r="P139" s="33">
        <v>1</v>
      </c>
      <c r="Q139" s="33">
        <f>O139+P139</f>
        <v>1</v>
      </c>
      <c r="R139" s="33">
        <f>Q139/N139</f>
        <v>1</v>
      </c>
      <c r="S139" s="107" t="s">
        <v>344</v>
      </c>
      <c r="T139" s="28" t="s">
        <v>97</v>
      </c>
      <c r="U139" s="28" t="s">
        <v>65</v>
      </c>
      <c r="V139" s="28" t="s">
        <v>66</v>
      </c>
      <c r="W139" s="28" t="s">
        <v>68</v>
      </c>
      <c r="X139" s="28" t="s">
        <v>68</v>
      </c>
      <c r="Y139" s="28" t="s">
        <v>69</v>
      </c>
      <c r="Z139" s="108" t="s">
        <v>87</v>
      </c>
      <c r="AA139" s="28" t="s">
        <v>423</v>
      </c>
      <c r="AB139" s="28" t="s">
        <v>383</v>
      </c>
      <c r="AC139" s="28" t="s">
        <v>345</v>
      </c>
      <c r="AD139" s="28" t="s">
        <v>341</v>
      </c>
      <c r="AE139" s="28" t="s">
        <v>342</v>
      </c>
      <c r="AF139" s="28"/>
      <c r="AG139" s="28"/>
    </row>
    <row r="140" s="93" customFormat="1" ht="15" spans="1:33">
      <c r="A140" s="28" t="s">
        <v>52</v>
      </c>
      <c r="B140" s="28" t="s">
        <v>332</v>
      </c>
      <c r="C140" s="28">
        <v>118308</v>
      </c>
      <c r="D140" s="28" t="s">
        <v>333</v>
      </c>
      <c r="E140" s="28" t="s">
        <v>381</v>
      </c>
      <c r="F140" s="28" t="s">
        <v>56</v>
      </c>
      <c r="G140" s="28" t="s">
        <v>424</v>
      </c>
      <c r="H140" s="28" t="s">
        <v>58</v>
      </c>
      <c r="I140" s="28" t="s">
        <v>59</v>
      </c>
      <c r="J140" s="28" t="s">
        <v>390</v>
      </c>
      <c r="K140" s="32">
        <v>300110003022</v>
      </c>
      <c r="L140" s="28" t="s">
        <v>83</v>
      </c>
      <c r="M140" s="28" t="s">
        <v>84</v>
      </c>
      <c r="N140" s="28">
        <v>1</v>
      </c>
      <c r="O140" s="33">
        <v>21</v>
      </c>
      <c r="P140" s="33">
        <v>18</v>
      </c>
      <c r="Q140" s="33">
        <f>O140+P140</f>
        <v>39</v>
      </c>
      <c r="R140" s="33">
        <f>Q140/N140</f>
        <v>39</v>
      </c>
      <c r="S140" s="107" t="s">
        <v>425</v>
      </c>
      <c r="T140" s="28" t="s">
        <v>97</v>
      </c>
      <c r="U140" s="28" t="s">
        <v>65</v>
      </c>
      <c r="V140" s="28" t="s">
        <v>66</v>
      </c>
      <c r="W140" s="28" t="s">
        <v>68</v>
      </c>
      <c r="X140" s="28" t="s">
        <v>68</v>
      </c>
      <c r="Y140" s="28" t="s">
        <v>69</v>
      </c>
      <c r="Z140" s="108" t="s">
        <v>87</v>
      </c>
      <c r="AA140" s="28" t="s">
        <v>423</v>
      </c>
      <c r="AB140" s="28" t="s">
        <v>383</v>
      </c>
      <c r="AC140" s="28" t="s">
        <v>392</v>
      </c>
      <c r="AD140" s="28" t="s">
        <v>341</v>
      </c>
      <c r="AE140" s="28" t="s">
        <v>342</v>
      </c>
      <c r="AF140" s="28"/>
      <c r="AG140" s="28"/>
    </row>
    <row r="141" s="93" customFormat="1" ht="15" spans="1:33">
      <c r="A141" s="28" t="s">
        <v>52</v>
      </c>
      <c r="B141" s="28" t="s">
        <v>332</v>
      </c>
      <c r="C141" s="28">
        <v>118308</v>
      </c>
      <c r="D141" s="28" t="s">
        <v>333</v>
      </c>
      <c r="E141" s="28" t="s">
        <v>381</v>
      </c>
      <c r="F141" s="28" t="s">
        <v>56</v>
      </c>
      <c r="G141" s="28" t="s">
        <v>426</v>
      </c>
      <c r="H141" s="28" t="s">
        <v>58</v>
      </c>
      <c r="I141" s="28" t="s">
        <v>59</v>
      </c>
      <c r="J141" s="28" t="s">
        <v>352</v>
      </c>
      <c r="K141" s="32">
        <v>300110003023</v>
      </c>
      <c r="L141" s="28" t="s">
        <v>83</v>
      </c>
      <c r="M141" s="28" t="s">
        <v>84</v>
      </c>
      <c r="N141" s="28">
        <v>1</v>
      </c>
      <c r="O141" s="33">
        <v>1</v>
      </c>
      <c r="P141" s="33">
        <v>3</v>
      </c>
      <c r="Q141" s="33">
        <f>O141+P141</f>
        <v>4</v>
      </c>
      <c r="R141" s="33">
        <f>Q141/N141</f>
        <v>4</v>
      </c>
      <c r="S141" s="107" t="s">
        <v>427</v>
      </c>
      <c r="T141" s="28" t="s">
        <v>97</v>
      </c>
      <c r="U141" s="28" t="s">
        <v>65</v>
      </c>
      <c r="V141" s="28" t="s">
        <v>86</v>
      </c>
      <c r="W141" s="28" t="s">
        <v>67</v>
      </c>
      <c r="X141" s="28" t="s">
        <v>192</v>
      </c>
      <c r="Y141" s="28" t="s">
        <v>69</v>
      </c>
      <c r="Z141" s="108" t="s">
        <v>87</v>
      </c>
      <c r="AA141" s="28" t="s">
        <v>423</v>
      </c>
      <c r="AB141" s="28" t="s">
        <v>383</v>
      </c>
      <c r="AC141" s="28" t="s">
        <v>362</v>
      </c>
      <c r="AD141" s="28" t="s">
        <v>341</v>
      </c>
      <c r="AE141" s="28" t="s">
        <v>342</v>
      </c>
      <c r="AF141" s="28"/>
      <c r="AG141" s="28"/>
    </row>
    <row r="142" s="93" customFormat="1" ht="15" spans="1:33">
      <c r="A142" s="28" t="s">
        <v>52</v>
      </c>
      <c r="B142" s="28" t="s">
        <v>332</v>
      </c>
      <c r="C142" s="28">
        <v>118308</v>
      </c>
      <c r="D142" s="28" t="s">
        <v>333</v>
      </c>
      <c r="E142" s="28" t="s">
        <v>381</v>
      </c>
      <c r="F142" s="28" t="s">
        <v>56</v>
      </c>
      <c r="G142" s="28" t="s">
        <v>428</v>
      </c>
      <c r="H142" s="28" t="s">
        <v>58</v>
      </c>
      <c r="I142" s="28" t="s">
        <v>59</v>
      </c>
      <c r="J142" s="28" t="s">
        <v>336</v>
      </c>
      <c r="K142" s="32">
        <v>300110003024</v>
      </c>
      <c r="L142" s="28" t="s">
        <v>83</v>
      </c>
      <c r="M142" s="28" t="s">
        <v>84</v>
      </c>
      <c r="N142" s="28">
        <v>1</v>
      </c>
      <c r="O142" s="33">
        <v>0</v>
      </c>
      <c r="P142" s="33">
        <v>0</v>
      </c>
      <c r="Q142" s="33">
        <f>O142+P142</f>
        <v>0</v>
      </c>
      <c r="R142" s="33">
        <f>Q142/N142</f>
        <v>0</v>
      </c>
      <c r="S142" s="107" t="s">
        <v>337</v>
      </c>
      <c r="T142" s="28" t="s">
        <v>97</v>
      </c>
      <c r="U142" s="28" t="s">
        <v>65</v>
      </c>
      <c r="V142" s="28" t="s">
        <v>66</v>
      </c>
      <c r="W142" s="28" t="s">
        <v>68</v>
      </c>
      <c r="X142" s="28" t="s">
        <v>68</v>
      </c>
      <c r="Y142" s="28" t="s">
        <v>69</v>
      </c>
      <c r="Z142" s="108" t="s">
        <v>87</v>
      </c>
      <c r="AA142" s="28" t="s">
        <v>429</v>
      </c>
      <c r="AB142" s="28" t="s">
        <v>383</v>
      </c>
      <c r="AC142" s="28" t="s">
        <v>340</v>
      </c>
      <c r="AD142" s="28" t="s">
        <v>341</v>
      </c>
      <c r="AE142" s="28" t="s">
        <v>342</v>
      </c>
      <c r="AF142" s="28"/>
      <c r="AG142" s="28"/>
    </row>
    <row r="143" s="93" customFormat="1" ht="15" spans="1:33">
      <c r="A143" s="28" t="s">
        <v>52</v>
      </c>
      <c r="B143" s="28" t="s">
        <v>332</v>
      </c>
      <c r="C143" s="28">
        <v>118308</v>
      </c>
      <c r="D143" s="28" t="s">
        <v>333</v>
      </c>
      <c r="E143" s="28" t="s">
        <v>381</v>
      </c>
      <c r="F143" s="28" t="s">
        <v>56</v>
      </c>
      <c r="G143" s="28" t="s">
        <v>430</v>
      </c>
      <c r="H143" s="28" t="s">
        <v>58</v>
      </c>
      <c r="I143" s="28" t="s">
        <v>59</v>
      </c>
      <c r="J143" s="28" t="s">
        <v>336</v>
      </c>
      <c r="K143" s="32">
        <v>300110003025</v>
      </c>
      <c r="L143" s="28" t="s">
        <v>83</v>
      </c>
      <c r="M143" s="28" t="s">
        <v>84</v>
      </c>
      <c r="N143" s="28">
        <v>1</v>
      </c>
      <c r="O143" s="33">
        <v>1</v>
      </c>
      <c r="P143" s="33">
        <v>0</v>
      </c>
      <c r="Q143" s="33">
        <f>O143+P143</f>
        <v>1</v>
      </c>
      <c r="R143" s="33">
        <f>Q143/N143</f>
        <v>1</v>
      </c>
      <c r="S143" s="107" t="s">
        <v>344</v>
      </c>
      <c r="T143" s="28" t="s">
        <v>97</v>
      </c>
      <c r="U143" s="28" t="s">
        <v>65</v>
      </c>
      <c r="V143" s="28" t="s">
        <v>66</v>
      </c>
      <c r="W143" s="28" t="s">
        <v>68</v>
      </c>
      <c r="X143" s="28" t="s">
        <v>68</v>
      </c>
      <c r="Y143" s="28" t="s">
        <v>69</v>
      </c>
      <c r="Z143" s="108" t="s">
        <v>87</v>
      </c>
      <c r="AA143" s="28" t="s">
        <v>429</v>
      </c>
      <c r="AB143" s="28" t="s">
        <v>383</v>
      </c>
      <c r="AC143" s="28" t="s">
        <v>345</v>
      </c>
      <c r="AD143" s="28" t="s">
        <v>341</v>
      </c>
      <c r="AE143" s="28" t="s">
        <v>342</v>
      </c>
      <c r="AF143" s="28"/>
      <c r="AG143" s="28"/>
    </row>
    <row r="144" s="93" customFormat="1" ht="15" spans="1:33">
      <c r="A144" s="28" t="s">
        <v>52</v>
      </c>
      <c r="B144" s="28" t="s">
        <v>332</v>
      </c>
      <c r="C144" s="28">
        <v>118308</v>
      </c>
      <c r="D144" s="28" t="s">
        <v>333</v>
      </c>
      <c r="E144" s="28" t="s">
        <v>381</v>
      </c>
      <c r="F144" s="28" t="s">
        <v>56</v>
      </c>
      <c r="G144" s="28" t="s">
        <v>431</v>
      </c>
      <c r="H144" s="28" t="s">
        <v>58</v>
      </c>
      <c r="I144" s="28" t="s">
        <v>59</v>
      </c>
      <c r="J144" s="28" t="s">
        <v>352</v>
      </c>
      <c r="K144" s="32">
        <v>300110003026</v>
      </c>
      <c r="L144" s="28" t="s">
        <v>83</v>
      </c>
      <c r="M144" s="28" t="s">
        <v>84</v>
      </c>
      <c r="N144" s="28">
        <v>1</v>
      </c>
      <c r="O144" s="33">
        <v>2</v>
      </c>
      <c r="P144" s="33">
        <v>1</v>
      </c>
      <c r="Q144" s="33">
        <f>O144+P144</f>
        <v>3</v>
      </c>
      <c r="R144" s="33">
        <f>Q144/N144</f>
        <v>3</v>
      </c>
      <c r="S144" s="107" t="s">
        <v>432</v>
      </c>
      <c r="T144" s="28" t="s">
        <v>97</v>
      </c>
      <c r="U144" s="28" t="s">
        <v>65</v>
      </c>
      <c r="V144" s="28" t="s">
        <v>86</v>
      </c>
      <c r="W144" s="28" t="s">
        <v>67</v>
      </c>
      <c r="X144" s="28" t="s">
        <v>192</v>
      </c>
      <c r="Y144" s="28" t="s">
        <v>69</v>
      </c>
      <c r="Z144" s="108" t="s">
        <v>87</v>
      </c>
      <c r="AA144" s="28" t="s">
        <v>429</v>
      </c>
      <c r="AB144" s="28" t="s">
        <v>383</v>
      </c>
      <c r="AC144" s="28" t="s">
        <v>362</v>
      </c>
      <c r="AD144" s="28" t="s">
        <v>341</v>
      </c>
      <c r="AE144" s="28" t="s">
        <v>342</v>
      </c>
      <c r="AF144" s="28"/>
      <c r="AG144" s="28"/>
    </row>
    <row r="145" s="93" customFormat="1" ht="15" spans="1:33">
      <c r="A145" s="28" t="s">
        <v>136</v>
      </c>
      <c r="B145" s="28" t="s">
        <v>332</v>
      </c>
      <c r="C145" s="28">
        <v>118308</v>
      </c>
      <c r="D145" s="28" t="s">
        <v>333</v>
      </c>
      <c r="E145" s="28" t="s">
        <v>381</v>
      </c>
      <c r="F145" s="28" t="s">
        <v>56</v>
      </c>
      <c r="G145" s="28" t="s">
        <v>433</v>
      </c>
      <c r="H145" s="28" t="s">
        <v>58</v>
      </c>
      <c r="I145" s="28" t="s">
        <v>59</v>
      </c>
      <c r="J145" s="28" t="s">
        <v>336</v>
      </c>
      <c r="K145" s="32">
        <v>300110003027</v>
      </c>
      <c r="L145" s="28" t="s">
        <v>83</v>
      </c>
      <c r="M145" s="28" t="s">
        <v>84</v>
      </c>
      <c r="N145" s="28">
        <v>1</v>
      </c>
      <c r="O145" s="33">
        <v>0</v>
      </c>
      <c r="P145" s="33">
        <v>0</v>
      </c>
      <c r="Q145" s="33">
        <f>O145+P145</f>
        <v>0</v>
      </c>
      <c r="R145" s="33">
        <f>Q145/N145</f>
        <v>0</v>
      </c>
      <c r="S145" s="107" t="s">
        <v>337</v>
      </c>
      <c r="T145" s="28" t="s">
        <v>97</v>
      </c>
      <c r="U145" s="28" t="s">
        <v>65</v>
      </c>
      <c r="V145" s="28" t="s">
        <v>66</v>
      </c>
      <c r="W145" s="28" t="s">
        <v>68</v>
      </c>
      <c r="X145" s="28" t="s">
        <v>68</v>
      </c>
      <c r="Y145" s="28" t="s">
        <v>69</v>
      </c>
      <c r="Z145" s="108" t="s">
        <v>87</v>
      </c>
      <c r="AA145" s="28" t="s">
        <v>137</v>
      </c>
      <c r="AB145" s="28" t="s">
        <v>383</v>
      </c>
      <c r="AC145" s="28" t="s">
        <v>340</v>
      </c>
      <c r="AD145" s="28" t="s">
        <v>341</v>
      </c>
      <c r="AE145" s="28" t="s">
        <v>342</v>
      </c>
      <c r="AF145" s="28"/>
      <c r="AG145" s="28"/>
    </row>
    <row r="146" s="93" customFormat="1" ht="15" spans="1:33">
      <c r="A146" s="28" t="s">
        <v>136</v>
      </c>
      <c r="B146" s="28" t="s">
        <v>332</v>
      </c>
      <c r="C146" s="28">
        <v>118308</v>
      </c>
      <c r="D146" s="28" t="s">
        <v>333</v>
      </c>
      <c r="E146" s="28" t="s">
        <v>381</v>
      </c>
      <c r="F146" s="28" t="s">
        <v>56</v>
      </c>
      <c r="G146" s="28" t="s">
        <v>434</v>
      </c>
      <c r="H146" s="28" t="s">
        <v>58</v>
      </c>
      <c r="I146" s="28" t="s">
        <v>59</v>
      </c>
      <c r="J146" s="28" t="s">
        <v>336</v>
      </c>
      <c r="K146" s="32">
        <v>300110003028</v>
      </c>
      <c r="L146" s="28" t="s">
        <v>83</v>
      </c>
      <c r="M146" s="28" t="s">
        <v>84</v>
      </c>
      <c r="N146" s="28">
        <v>1</v>
      </c>
      <c r="O146" s="33">
        <v>0</v>
      </c>
      <c r="P146" s="33">
        <v>1</v>
      </c>
      <c r="Q146" s="33">
        <f>O146+P146</f>
        <v>1</v>
      </c>
      <c r="R146" s="33">
        <f>Q146/N146</f>
        <v>1</v>
      </c>
      <c r="S146" s="107" t="s">
        <v>344</v>
      </c>
      <c r="T146" s="28" t="s">
        <v>97</v>
      </c>
      <c r="U146" s="28" t="s">
        <v>65</v>
      </c>
      <c r="V146" s="28" t="s">
        <v>66</v>
      </c>
      <c r="W146" s="28" t="s">
        <v>68</v>
      </c>
      <c r="X146" s="28" t="s">
        <v>68</v>
      </c>
      <c r="Y146" s="28" t="s">
        <v>69</v>
      </c>
      <c r="Z146" s="108" t="s">
        <v>87</v>
      </c>
      <c r="AA146" s="28" t="s">
        <v>137</v>
      </c>
      <c r="AB146" s="28" t="s">
        <v>383</v>
      </c>
      <c r="AC146" s="28" t="s">
        <v>345</v>
      </c>
      <c r="AD146" s="28" t="s">
        <v>341</v>
      </c>
      <c r="AE146" s="28" t="s">
        <v>342</v>
      </c>
      <c r="AF146" s="28"/>
      <c r="AG146" s="28"/>
    </row>
    <row r="147" s="93" customFormat="1" ht="15" spans="1:33">
      <c r="A147" s="28" t="s">
        <v>136</v>
      </c>
      <c r="B147" s="28" t="s">
        <v>332</v>
      </c>
      <c r="C147" s="28">
        <v>118308</v>
      </c>
      <c r="D147" s="28" t="s">
        <v>333</v>
      </c>
      <c r="E147" s="28" t="s">
        <v>381</v>
      </c>
      <c r="F147" s="28" t="s">
        <v>56</v>
      </c>
      <c r="G147" s="28" t="s">
        <v>435</v>
      </c>
      <c r="H147" s="28" t="s">
        <v>58</v>
      </c>
      <c r="I147" s="28" t="s">
        <v>59</v>
      </c>
      <c r="J147" s="28" t="s">
        <v>394</v>
      </c>
      <c r="K147" s="32">
        <v>300110003029</v>
      </c>
      <c r="L147" s="28" t="s">
        <v>83</v>
      </c>
      <c r="M147" s="28" t="s">
        <v>84</v>
      </c>
      <c r="N147" s="28">
        <v>1</v>
      </c>
      <c r="O147" s="33">
        <v>5</v>
      </c>
      <c r="P147" s="33">
        <v>8</v>
      </c>
      <c r="Q147" s="33">
        <f>O147+P147</f>
        <v>13</v>
      </c>
      <c r="R147" s="33">
        <f>Q147/N147</f>
        <v>13</v>
      </c>
      <c r="S147" s="107" t="s">
        <v>436</v>
      </c>
      <c r="T147" s="28" t="s">
        <v>97</v>
      </c>
      <c r="U147" s="28" t="s">
        <v>65</v>
      </c>
      <c r="V147" s="28" t="s">
        <v>66</v>
      </c>
      <c r="W147" s="28" t="s">
        <v>68</v>
      </c>
      <c r="X147" s="28" t="s">
        <v>68</v>
      </c>
      <c r="Y147" s="28" t="s">
        <v>69</v>
      </c>
      <c r="Z147" s="108" t="s">
        <v>87</v>
      </c>
      <c r="AA147" s="28" t="s">
        <v>137</v>
      </c>
      <c r="AB147" s="28" t="s">
        <v>383</v>
      </c>
      <c r="AC147" s="28" t="s">
        <v>396</v>
      </c>
      <c r="AD147" s="28" t="s">
        <v>341</v>
      </c>
      <c r="AE147" s="28" t="s">
        <v>342</v>
      </c>
      <c r="AF147" s="28"/>
      <c r="AG147" s="28"/>
    </row>
    <row r="148" s="93" customFormat="1" ht="15" spans="1:33">
      <c r="A148" s="28" t="s">
        <v>136</v>
      </c>
      <c r="B148" s="28" t="s">
        <v>332</v>
      </c>
      <c r="C148" s="28">
        <v>118308</v>
      </c>
      <c r="D148" s="28" t="s">
        <v>333</v>
      </c>
      <c r="E148" s="28" t="s">
        <v>381</v>
      </c>
      <c r="F148" s="28" t="s">
        <v>56</v>
      </c>
      <c r="G148" s="28" t="s">
        <v>437</v>
      </c>
      <c r="H148" s="28" t="s">
        <v>58</v>
      </c>
      <c r="I148" s="28" t="s">
        <v>59</v>
      </c>
      <c r="J148" s="28" t="s">
        <v>390</v>
      </c>
      <c r="K148" s="32">
        <v>300110003030</v>
      </c>
      <c r="L148" s="28" t="s">
        <v>83</v>
      </c>
      <c r="M148" s="28" t="s">
        <v>84</v>
      </c>
      <c r="N148" s="28">
        <v>1</v>
      </c>
      <c r="O148" s="33">
        <v>95</v>
      </c>
      <c r="P148" s="33">
        <v>226</v>
      </c>
      <c r="Q148" s="33">
        <f>O148+P148</f>
        <v>321</v>
      </c>
      <c r="R148" s="33">
        <f>Q148/N148</f>
        <v>321</v>
      </c>
      <c r="S148" s="107" t="s">
        <v>425</v>
      </c>
      <c r="T148" s="28" t="s">
        <v>97</v>
      </c>
      <c r="U148" s="28" t="s">
        <v>65</v>
      </c>
      <c r="V148" s="28" t="s">
        <v>66</v>
      </c>
      <c r="W148" s="28" t="s">
        <v>68</v>
      </c>
      <c r="X148" s="28" t="s">
        <v>68</v>
      </c>
      <c r="Y148" s="28" t="s">
        <v>69</v>
      </c>
      <c r="Z148" s="108" t="s">
        <v>87</v>
      </c>
      <c r="AA148" s="28" t="s">
        <v>137</v>
      </c>
      <c r="AB148" s="28" t="s">
        <v>383</v>
      </c>
      <c r="AC148" s="28" t="s">
        <v>362</v>
      </c>
      <c r="AD148" s="28" t="s">
        <v>341</v>
      </c>
      <c r="AE148" s="28" t="s">
        <v>342</v>
      </c>
      <c r="AF148" s="28"/>
      <c r="AG148" s="28"/>
    </row>
    <row r="149" s="93" customFormat="1" ht="15" spans="1:33">
      <c r="A149" s="28" t="s">
        <v>136</v>
      </c>
      <c r="B149" s="28" t="s">
        <v>332</v>
      </c>
      <c r="C149" s="28">
        <v>118308</v>
      </c>
      <c r="D149" s="28" t="s">
        <v>333</v>
      </c>
      <c r="E149" s="28" t="s">
        <v>381</v>
      </c>
      <c r="F149" s="28" t="s">
        <v>56</v>
      </c>
      <c r="G149" s="28" t="s">
        <v>438</v>
      </c>
      <c r="H149" s="28" t="s">
        <v>58</v>
      </c>
      <c r="I149" s="28" t="s">
        <v>59</v>
      </c>
      <c r="J149" s="28" t="s">
        <v>418</v>
      </c>
      <c r="K149" s="32">
        <v>300110003031</v>
      </c>
      <c r="L149" s="28" t="s">
        <v>83</v>
      </c>
      <c r="M149" s="28" t="s">
        <v>84</v>
      </c>
      <c r="N149" s="28">
        <v>1</v>
      </c>
      <c r="O149" s="33">
        <v>4</v>
      </c>
      <c r="P149" s="33">
        <v>9</v>
      </c>
      <c r="Q149" s="33">
        <f>O149+P149</f>
        <v>13</v>
      </c>
      <c r="R149" s="33">
        <f>Q149/N149</f>
        <v>13</v>
      </c>
      <c r="S149" s="107" t="s">
        <v>439</v>
      </c>
      <c r="T149" s="28" t="s">
        <v>97</v>
      </c>
      <c r="U149" s="28" t="s">
        <v>65</v>
      </c>
      <c r="V149" s="28" t="s">
        <v>86</v>
      </c>
      <c r="W149" s="28" t="s">
        <v>67</v>
      </c>
      <c r="X149" s="28" t="s">
        <v>68</v>
      </c>
      <c r="Y149" s="28" t="s">
        <v>69</v>
      </c>
      <c r="Z149" s="108" t="s">
        <v>87</v>
      </c>
      <c r="AA149" s="28" t="s">
        <v>137</v>
      </c>
      <c r="AB149" s="28" t="s">
        <v>383</v>
      </c>
      <c r="AC149" s="28" t="s">
        <v>440</v>
      </c>
      <c r="AD149" s="28" t="s">
        <v>341</v>
      </c>
      <c r="AE149" s="28" t="s">
        <v>342</v>
      </c>
      <c r="AF149" s="28"/>
      <c r="AG149" s="28"/>
    </row>
    <row r="150" s="93" customFormat="1" ht="15" spans="1:33">
      <c r="A150" s="28" t="s">
        <v>136</v>
      </c>
      <c r="B150" s="28" t="s">
        <v>332</v>
      </c>
      <c r="C150" s="28">
        <v>118308</v>
      </c>
      <c r="D150" s="28" t="s">
        <v>333</v>
      </c>
      <c r="E150" s="28" t="s">
        <v>381</v>
      </c>
      <c r="F150" s="28" t="s">
        <v>56</v>
      </c>
      <c r="G150" s="28" t="s">
        <v>441</v>
      </c>
      <c r="H150" s="28" t="s">
        <v>58</v>
      </c>
      <c r="I150" s="28" t="s">
        <v>59</v>
      </c>
      <c r="J150" s="28" t="s">
        <v>403</v>
      </c>
      <c r="K150" s="32">
        <v>300110003032</v>
      </c>
      <c r="L150" s="28" t="s">
        <v>83</v>
      </c>
      <c r="M150" s="28" t="s">
        <v>84</v>
      </c>
      <c r="N150" s="28">
        <v>1</v>
      </c>
      <c r="O150" s="33">
        <v>6</v>
      </c>
      <c r="P150" s="33">
        <v>5</v>
      </c>
      <c r="Q150" s="33">
        <f>O150+P150</f>
        <v>11</v>
      </c>
      <c r="R150" s="33">
        <f>Q150/N150</f>
        <v>11</v>
      </c>
      <c r="S150" s="107" t="s">
        <v>442</v>
      </c>
      <c r="T150" s="28" t="s">
        <v>64</v>
      </c>
      <c r="U150" s="28" t="s">
        <v>65</v>
      </c>
      <c r="V150" s="28" t="s">
        <v>66</v>
      </c>
      <c r="W150" s="28" t="s">
        <v>68</v>
      </c>
      <c r="X150" s="28" t="s">
        <v>68</v>
      </c>
      <c r="Y150" s="28" t="s">
        <v>69</v>
      </c>
      <c r="Z150" s="108" t="s">
        <v>87</v>
      </c>
      <c r="AA150" s="28" t="s">
        <v>137</v>
      </c>
      <c r="AB150" s="28" t="s">
        <v>383</v>
      </c>
      <c r="AC150" s="28" t="s">
        <v>392</v>
      </c>
      <c r="AD150" s="28" t="s">
        <v>341</v>
      </c>
      <c r="AE150" s="28" t="s">
        <v>342</v>
      </c>
      <c r="AF150" s="28"/>
      <c r="AG150" s="28"/>
    </row>
    <row r="151" s="93" customFormat="1" ht="15" spans="1:33">
      <c r="A151" s="28" t="s">
        <v>136</v>
      </c>
      <c r="B151" s="28" t="s">
        <v>332</v>
      </c>
      <c r="C151" s="28">
        <v>118308</v>
      </c>
      <c r="D151" s="28" t="s">
        <v>333</v>
      </c>
      <c r="E151" s="28" t="s">
        <v>381</v>
      </c>
      <c r="F151" s="28" t="s">
        <v>56</v>
      </c>
      <c r="G151" s="28" t="s">
        <v>443</v>
      </c>
      <c r="H151" s="28" t="s">
        <v>58</v>
      </c>
      <c r="I151" s="28" t="s">
        <v>59</v>
      </c>
      <c r="J151" s="28" t="s">
        <v>352</v>
      </c>
      <c r="K151" s="32">
        <v>300110003033</v>
      </c>
      <c r="L151" s="28" t="s">
        <v>83</v>
      </c>
      <c r="M151" s="28" t="s">
        <v>84</v>
      </c>
      <c r="N151" s="28">
        <v>1</v>
      </c>
      <c r="O151" s="33">
        <v>7</v>
      </c>
      <c r="P151" s="33">
        <v>7</v>
      </c>
      <c r="Q151" s="33">
        <f>O151+P151</f>
        <v>14</v>
      </c>
      <c r="R151" s="33">
        <f>Q151/N151</f>
        <v>14</v>
      </c>
      <c r="S151" s="107" t="s">
        <v>444</v>
      </c>
      <c r="T151" s="28" t="s">
        <v>97</v>
      </c>
      <c r="U151" s="28" t="s">
        <v>65</v>
      </c>
      <c r="V151" s="28" t="s">
        <v>86</v>
      </c>
      <c r="W151" s="28" t="s">
        <v>67</v>
      </c>
      <c r="X151" s="28" t="s">
        <v>192</v>
      </c>
      <c r="Y151" s="28" t="s">
        <v>69</v>
      </c>
      <c r="Z151" s="108" t="s">
        <v>87</v>
      </c>
      <c r="AA151" s="28" t="s">
        <v>137</v>
      </c>
      <c r="AB151" s="28" t="s">
        <v>383</v>
      </c>
      <c r="AC151" s="28" t="s">
        <v>362</v>
      </c>
      <c r="AD151" s="28" t="s">
        <v>341</v>
      </c>
      <c r="AE151" s="28" t="s">
        <v>342</v>
      </c>
      <c r="AF151" s="28"/>
      <c r="AG151" s="28"/>
    </row>
    <row r="152" s="93" customFormat="1" ht="15" spans="1:33">
      <c r="A152" s="28" t="s">
        <v>52</v>
      </c>
      <c r="B152" s="28" t="s">
        <v>332</v>
      </c>
      <c r="C152" s="28">
        <v>118308</v>
      </c>
      <c r="D152" s="28" t="s">
        <v>333</v>
      </c>
      <c r="E152" s="28" t="s">
        <v>381</v>
      </c>
      <c r="F152" s="28" t="s">
        <v>56</v>
      </c>
      <c r="G152" s="28" t="s">
        <v>445</v>
      </c>
      <c r="H152" s="28" t="s">
        <v>58</v>
      </c>
      <c r="I152" s="28" t="s">
        <v>59</v>
      </c>
      <c r="J152" s="28" t="s">
        <v>394</v>
      </c>
      <c r="K152" s="32">
        <v>300110003036</v>
      </c>
      <c r="L152" s="28" t="s">
        <v>83</v>
      </c>
      <c r="M152" s="28" t="s">
        <v>84</v>
      </c>
      <c r="N152" s="28">
        <v>1</v>
      </c>
      <c r="O152" s="33">
        <v>17</v>
      </c>
      <c r="P152" s="33">
        <v>24</v>
      </c>
      <c r="Q152" s="33">
        <f>O152+P152</f>
        <v>41</v>
      </c>
      <c r="R152" s="33">
        <f>Q152/N152</f>
        <v>41</v>
      </c>
      <c r="S152" s="107" t="s">
        <v>416</v>
      </c>
      <c r="T152" s="28" t="s">
        <v>97</v>
      </c>
      <c r="U152" s="28" t="s">
        <v>65</v>
      </c>
      <c r="V152" s="28" t="s">
        <v>66</v>
      </c>
      <c r="W152" s="28" t="s">
        <v>68</v>
      </c>
      <c r="X152" s="28" t="s">
        <v>68</v>
      </c>
      <c r="Y152" s="28" t="s">
        <v>69</v>
      </c>
      <c r="Z152" s="108" t="s">
        <v>87</v>
      </c>
      <c r="AA152" s="28" t="s">
        <v>245</v>
      </c>
      <c r="AB152" s="28" t="s">
        <v>383</v>
      </c>
      <c r="AC152" s="28" t="s">
        <v>392</v>
      </c>
      <c r="AD152" s="28" t="s">
        <v>341</v>
      </c>
      <c r="AE152" s="28" t="s">
        <v>342</v>
      </c>
      <c r="AF152" s="28"/>
      <c r="AG152" s="28"/>
    </row>
    <row r="153" s="93" customFormat="1" ht="15" spans="1:33">
      <c r="A153" s="28" t="s">
        <v>52</v>
      </c>
      <c r="B153" s="28" t="s">
        <v>332</v>
      </c>
      <c r="C153" s="28">
        <v>118308</v>
      </c>
      <c r="D153" s="28" t="s">
        <v>333</v>
      </c>
      <c r="E153" s="28" t="s">
        <v>381</v>
      </c>
      <c r="F153" s="28" t="s">
        <v>56</v>
      </c>
      <c r="G153" s="28" t="s">
        <v>446</v>
      </c>
      <c r="H153" s="28" t="s">
        <v>58</v>
      </c>
      <c r="I153" s="28" t="s">
        <v>59</v>
      </c>
      <c r="J153" s="28" t="s">
        <v>447</v>
      </c>
      <c r="K153" s="32">
        <v>300110003037</v>
      </c>
      <c r="L153" s="28" t="s">
        <v>83</v>
      </c>
      <c r="M153" s="28" t="s">
        <v>84</v>
      </c>
      <c r="N153" s="28">
        <v>1</v>
      </c>
      <c r="O153" s="33">
        <v>1</v>
      </c>
      <c r="P153" s="33">
        <v>3</v>
      </c>
      <c r="Q153" s="33">
        <f>O153+P153</f>
        <v>4</v>
      </c>
      <c r="R153" s="33">
        <f>Q153/N153</f>
        <v>4</v>
      </c>
      <c r="S153" s="107" t="s">
        <v>448</v>
      </c>
      <c r="T153" s="28" t="s">
        <v>97</v>
      </c>
      <c r="U153" s="28" t="s">
        <v>65</v>
      </c>
      <c r="V153" s="28" t="s">
        <v>86</v>
      </c>
      <c r="W153" s="28" t="s">
        <v>68</v>
      </c>
      <c r="X153" s="28" t="s">
        <v>68</v>
      </c>
      <c r="Y153" s="28" t="s">
        <v>69</v>
      </c>
      <c r="Z153" s="108" t="s">
        <v>87</v>
      </c>
      <c r="AA153" s="28" t="s">
        <v>423</v>
      </c>
      <c r="AB153" s="28" t="s">
        <v>383</v>
      </c>
      <c r="AC153" s="28" t="s">
        <v>449</v>
      </c>
      <c r="AD153" s="28" t="s">
        <v>341</v>
      </c>
      <c r="AE153" s="28" t="s">
        <v>342</v>
      </c>
      <c r="AF153" s="28"/>
      <c r="AG153" s="28"/>
    </row>
    <row r="154" s="93" customFormat="1" ht="15" spans="1:33">
      <c r="A154" s="28" t="s">
        <v>52</v>
      </c>
      <c r="B154" s="28" t="s">
        <v>332</v>
      </c>
      <c r="C154" s="28">
        <v>118308</v>
      </c>
      <c r="D154" s="28" t="s">
        <v>333</v>
      </c>
      <c r="E154" s="28" t="s">
        <v>381</v>
      </c>
      <c r="F154" s="28" t="s">
        <v>56</v>
      </c>
      <c r="G154" s="28" t="s">
        <v>450</v>
      </c>
      <c r="H154" s="28" t="s">
        <v>58</v>
      </c>
      <c r="I154" s="28" t="s">
        <v>59</v>
      </c>
      <c r="J154" s="28" t="s">
        <v>447</v>
      </c>
      <c r="K154" s="32">
        <v>300110003040</v>
      </c>
      <c r="L154" s="28" t="s">
        <v>83</v>
      </c>
      <c r="M154" s="28" t="s">
        <v>84</v>
      </c>
      <c r="N154" s="28">
        <v>1</v>
      </c>
      <c r="O154" s="33">
        <v>1</v>
      </c>
      <c r="P154" s="33">
        <v>0</v>
      </c>
      <c r="Q154" s="33">
        <f>O154+P154</f>
        <v>1</v>
      </c>
      <c r="R154" s="33">
        <f>Q154/N154</f>
        <v>1</v>
      </c>
      <c r="S154" s="107" t="s">
        <v>451</v>
      </c>
      <c r="T154" s="28" t="s">
        <v>97</v>
      </c>
      <c r="U154" s="28" t="s">
        <v>65</v>
      </c>
      <c r="V154" s="28" t="s">
        <v>86</v>
      </c>
      <c r="W154" s="28" t="s">
        <v>68</v>
      </c>
      <c r="X154" s="28" t="s">
        <v>68</v>
      </c>
      <c r="Y154" s="28" t="s">
        <v>69</v>
      </c>
      <c r="Z154" s="108" t="s">
        <v>87</v>
      </c>
      <c r="AA154" s="28" t="s">
        <v>411</v>
      </c>
      <c r="AB154" s="28" t="s">
        <v>383</v>
      </c>
      <c r="AC154" s="28" t="s">
        <v>452</v>
      </c>
      <c r="AD154" s="28" t="s">
        <v>341</v>
      </c>
      <c r="AE154" s="28" t="s">
        <v>342</v>
      </c>
      <c r="AF154" s="28"/>
      <c r="AG154" s="28"/>
    </row>
    <row r="155" s="93" customFormat="1" ht="15" spans="1:33">
      <c r="A155" s="28" t="s">
        <v>136</v>
      </c>
      <c r="B155" s="28" t="s">
        <v>332</v>
      </c>
      <c r="C155" s="28">
        <v>118308</v>
      </c>
      <c r="D155" s="28" t="s">
        <v>333</v>
      </c>
      <c r="E155" s="28" t="s">
        <v>453</v>
      </c>
      <c r="F155" s="28" t="s">
        <v>56</v>
      </c>
      <c r="G155" s="28" t="s">
        <v>454</v>
      </c>
      <c r="H155" s="28" t="s">
        <v>58</v>
      </c>
      <c r="I155" s="28" t="s">
        <v>59</v>
      </c>
      <c r="J155" s="28" t="s">
        <v>336</v>
      </c>
      <c r="K155" s="32">
        <v>300110004001</v>
      </c>
      <c r="L155" s="28" t="s">
        <v>83</v>
      </c>
      <c r="M155" s="28" t="s">
        <v>84</v>
      </c>
      <c r="N155" s="28">
        <v>2</v>
      </c>
      <c r="O155" s="33">
        <v>0</v>
      </c>
      <c r="P155" s="33">
        <v>3</v>
      </c>
      <c r="Q155" s="33">
        <f>O155+P155</f>
        <v>3</v>
      </c>
      <c r="R155" s="33">
        <f>Q155/N155</f>
        <v>1.5</v>
      </c>
      <c r="S155" s="107" t="s">
        <v>337</v>
      </c>
      <c r="T155" s="28" t="s">
        <v>97</v>
      </c>
      <c r="U155" s="28" t="s">
        <v>65</v>
      </c>
      <c r="V155" s="28" t="s">
        <v>66</v>
      </c>
      <c r="W155" s="28" t="s">
        <v>68</v>
      </c>
      <c r="X155" s="28" t="s">
        <v>68</v>
      </c>
      <c r="Y155" s="28" t="s">
        <v>69</v>
      </c>
      <c r="Z155" s="108" t="s">
        <v>87</v>
      </c>
      <c r="AA155" s="28" t="s">
        <v>137</v>
      </c>
      <c r="AB155" s="28" t="s">
        <v>137</v>
      </c>
      <c r="AC155" s="28" t="s">
        <v>340</v>
      </c>
      <c r="AD155" s="28" t="s">
        <v>341</v>
      </c>
      <c r="AE155" s="28" t="s">
        <v>342</v>
      </c>
      <c r="AF155" s="28"/>
      <c r="AG155" s="28"/>
    </row>
    <row r="156" s="93" customFormat="1" ht="15" spans="1:33">
      <c r="A156" s="28" t="s">
        <v>136</v>
      </c>
      <c r="B156" s="28" t="s">
        <v>332</v>
      </c>
      <c r="C156" s="28">
        <v>118308</v>
      </c>
      <c r="D156" s="28" t="s">
        <v>333</v>
      </c>
      <c r="E156" s="28" t="s">
        <v>453</v>
      </c>
      <c r="F156" s="28" t="s">
        <v>56</v>
      </c>
      <c r="G156" s="28" t="s">
        <v>455</v>
      </c>
      <c r="H156" s="28" t="s">
        <v>58</v>
      </c>
      <c r="I156" s="28" t="s">
        <v>59</v>
      </c>
      <c r="J156" s="28" t="s">
        <v>336</v>
      </c>
      <c r="K156" s="32">
        <v>300110004002</v>
      </c>
      <c r="L156" s="28" t="s">
        <v>83</v>
      </c>
      <c r="M156" s="28" t="s">
        <v>84</v>
      </c>
      <c r="N156" s="28">
        <v>1</v>
      </c>
      <c r="O156" s="33">
        <v>0</v>
      </c>
      <c r="P156" s="33">
        <v>0</v>
      </c>
      <c r="Q156" s="33">
        <f>O156+P156</f>
        <v>0</v>
      </c>
      <c r="R156" s="33">
        <f>Q156/N156</f>
        <v>0</v>
      </c>
      <c r="S156" s="107" t="s">
        <v>344</v>
      </c>
      <c r="T156" s="28" t="s">
        <v>97</v>
      </c>
      <c r="U156" s="28" t="s">
        <v>65</v>
      </c>
      <c r="V156" s="28" t="s">
        <v>66</v>
      </c>
      <c r="W156" s="28" t="s">
        <v>68</v>
      </c>
      <c r="X156" s="28" t="s">
        <v>68</v>
      </c>
      <c r="Y156" s="28" t="s">
        <v>69</v>
      </c>
      <c r="Z156" s="108" t="s">
        <v>87</v>
      </c>
      <c r="AA156" s="28" t="s">
        <v>137</v>
      </c>
      <c r="AB156" s="28" t="s">
        <v>137</v>
      </c>
      <c r="AC156" s="28" t="s">
        <v>345</v>
      </c>
      <c r="AD156" s="28" t="s">
        <v>341</v>
      </c>
      <c r="AE156" s="28" t="s">
        <v>342</v>
      </c>
      <c r="AF156" s="28"/>
      <c r="AG156" s="28"/>
    </row>
    <row r="157" s="93" customFormat="1" ht="15" spans="1:33">
      <c r="A157" s="28" t="s">
        <v>136</v>
      </c>
      <c r="B157" s="28" t="s">
        <v>332</v>
      </c>
      <c r="C157" s="28">
        <v>118308</v>
      </c>
      <c r="D157" s="28" t="s">
        <v>333</v>
      </c>
      <c r="E157" s="28" t="s">
        <v>453</v>
      </c>
      <c r="F157" s="28" t="s">
        <v>56</v>
      </c>
      <c r="G157" s="28" t="s">
        <v>456</v>
      </c>
      <c r="H157" s="28" t="s">
        <v>58</v>
      </c>
      <c r="I157" s="28" t="s">
        <v>59</v>
      </c>
      <c r="J157" s="28" t="s">
        <v>336</v>
      </c>
      <c r="K157" s="32">
        <v>300110004003</v>
      </c>
      <c r="L157" s="28" t="s">
        <v>83</v>
      </c>
      <c r="M157" s="28" t="s">
        <v>84</v>
      </c>
      <c r="N157" s="28">
        <v>2</v>
      </c>
      <c r="O157" s="33">
        <v>0</v>
      </c>
      <c r="P157" s="33">
        <v>1</v>
      </c>
      <c r="Q157" s="33">
        <f>O157+P157</f>
        <v>1</v>
      </c>
      <c r="R157" s="33">
        <f>Q157/N157</f>
        <v>0.5</v>
      </c>
      <c r="S157" s="107" t="s">
        <v>457</v>
      </c>
      <c r="T157" s="28" t="s">
        <v>97</v>
      </c>
      <c r="U157" s="28" t="s">
        <v>65</v>
      </c>
      <c r="V157" s="28" t="s">
        <v>66</v>
      </c>
      <c r="W157" s="28" t="s">
        <v>68</v>
      </c>
      <c r="X157" s="28" t="s">
        <v>68</v>
      </c>
      <c r="Y157" s="28" t="s">
        <v>69</v>
      </c>
      <c r="Z157" s="108" t="s">
        <v>87</v>
      </c>
      <c r="AA157" s="28" t="s">
        <v>137</v>
      </c>
      <c r="AB157" s="28" t="s">
        <v>137</v>
      </c>
      <c r="AC157" s="28" t="s">
        <v>458</v>
      </c>
      <c r="AD157" s="28" t="s">
        <v>341</v>
      </c>
      <c r="AE157" s="28" t="s">
        <v>342</v>
      </c>
      <c r="AF157" s="28"/>
      <c r="AG157" s="28"/>
    </row>
    <row r="158" s="93" customFormat="1" ht="15" spans="1:33">
      <c r="A158" s="28" t="s">
        <v>136</v>
      </c>
      <c r="B158" s="28" t="s">
        <v>332</v>
      </c>
      <c r="C158" s="28">
        <v>118308</v>
      </c>
      <c r="D158" s="28" t="s">
        <v>333</v>
      </c>
      <c r="E158" s="28" t="s">
        <v>453</v>
      </c>
      <c r="F158" s="28" t="s">
        <v>56</v>
      </c>
      <c r="G158" s="28" t="s">
        <v>459</v>
      </c>
      <c r="H158" s="28" t="s">
        <v>58</v>
      </c>
      <c r="I158" s="28" t="s">
        <v>59</v>
      </c>
      <c r="J158" s="28" t="s">
        <v>336</v>
      </c>
      <c r="K158" s="32">
        <v>300110004004</v>
      </c>
      <c r="L158" s="28" t="s">
        <v>83</v>
      </c>
      <c r="M158" s="28" t="s">
        <v>84</v>
      </c>
      <c r="N158" s="28">
        <v>1</v>
      </c>
      <c r="O158" s="33">
        <v>11</v>
      </c>
      <c r="P158" s="33">
        <v>20</v>
      </c>
      <c r="Q158" s="33">
        <f>O158+P158</f>
        <v>31</v>
      </c>
      <c r="R158" s="33">
        <f>Q158/N158</f>
        <v>31</v>
      </c>
      <c r="S158" s="107" t="s">
        <v>460</v>
      </c>
      <c r="T158" s="28" t="s">
        <v>97</v>
      </c>
      <c r="U158" s="28" t="s">
        <v>65</v>
      </c>
      <c r="V158" s="28" t="s">
        <v>66</v>
      </c>
      <c r="W158" s="28" t="s">
        <v>68</v>
      </c>
      <c r="X158" s="28" t="s">
        <v>68</v>
      </c>
      <c r="Y158" s="28" t="s">
        <v>69</v>
      </c>
      <c r="Z158" s="108" t="s">
        <v>87</v>
      </c>
      <c r="AA158" s="28" t="s">
        <v>137</v>
      </c>
      <c r="AB158" s="28" t="s">
        <v>137</v>
      </c>
      <c r="AC158" s="28" t="s">
        <v>348</v>
      </c>
      <c r="AD158" s="28" t="s">
        <v>341</v>
      </c>
      <c r="AE158" s="28" t="s">
        <v>342</v>
      </c>
      <c r="AF158" s="28"/>
      <c r="AG158" s="28"/>
    </row>
    <row r="159" s="93" customFormat="1" ht="15" spans="1:33">
      <c r="A159" s="28" t="s">
        <v>136</v>
      </c>
      <c r="B159" s="28" t="s">
        <v>332</v>
      </c>
      <c r="C159" s="28">
        <v>118308</v>
      </c>
      <c r="D159" s="28" t="s">
        <v>333</v>
      </c>
      <c r="E159" s="28" t="s">
        <v>453</v>
      </c>
      <c r="F159" s="28" t="s">
        <v>56</v>
      </c>
      <c r="G159" s="28" t="s">
        <v>461</v>
      </c>
      <c r="H159" s="28" t="s">
        <v>58</v>
      </c>
      <c r="I159" s="28" t="s">
        <v>59</v>
      </c>
      <c r="J159" s="28" t="s">
        <v>336</v>
      </c>
      <c r="K159" s="32">
        <v>300110004005</v>
      </c>
      <c r="L159" s="28" t="s">
        <v>83</v>
      </c>
      <c r="M159" s="28" t="s">
        <v>84</v>
      </c>
      <c r="N159" s="28">
        <v>1</v>
      </c>
      <c r="O159" s="33">
        <v>6</v>
      </c>
      <c r="P159" s="33">
        <v>7</v>
      </c>
      <c r="Q159" s="33">
        <f>O159+P159</f>
        <v>13</v>
      </c>
      <c r="R159" s="33">
        <f>Q159/N159</f>
        <v>13</v>
      </c>
      <c r="S159" s="107" t="s">
        <v>350</v>
      </c>
      <c r="T159" s="28" t="s">
        <v>97</v>
      </c>
      <c r="U159" s="28" t="s">
        <v>65</v>
      </c>
      <c r="V159" s="28" t="s">
        <v>66</v>
      </c>
      <c r="W159" s="28" t="s">
        <v>68</v>
      </c>
      <c r="X159" s="28" t="s">
        <v>68</v>
      </c>
      <c r="Y159" s="28" t="s">
        <v>69</v>
      </c>
      <c r="Z159" s="108" t="s">
        <v>87</v>
      </c>
      <c r="AA159" s="28" t="s">
        <v>137</v>
      </c>
      <c r="AB159" s="28" t="s">
        <v>137</v>
      </c>
      <c r="AC159" s="28" t="s">
        <v>462</v>
      </c>
      <c r="AD159" s="28" t="s">
        <v>341</v>
      </c>
      <c r="AE159" s="28" t="s">
        <v>342</v>
      </c>
      <c r="AF159" s="28"/>
      <c r="AG159" s="28"/>
    </row>
    <row r="160" s="93" customFormat="1" ht="15" spans="1:33">
      <c r="A160" s="28" t="s">
        <v>136</v>
      </c>
      <c r="B160" s="28" t="s">
        <v>332</v>
      </c>
      <c r="C160" s="28">
        <v>118308</v>
      </c>
      <c r="D160" s="28" t="s">
        <v>333</v>
      </c>
      <c r="E160" s="28" t="s">
        <v>453</v>
      </c>
      <c r="F160" s="28" t="s">
        <v>56</v>
      </c>
      <c r="G160" s="28" t="s">
        <v>463</v>
      </c>
      <c r="H160" s="28" t="s">
        <v>58</v>
      </c>
      <c r="I160" s="28" t="s">
        <v>59</v>
      </c>
      <c r="J160" s="28" t="s">
        <v>352</v>
      </c>
      <c r="K160" s="32">
        <v>300110004006</v>
      </c>
      <c r="L160" s="28" t="s">
        <v>83</v>
      </c>
      <c r="M160" s="28" t="s">
        <v>84</v>
      </c>
      <c r="N160" s="28">
        <v>1</v>
      </c>
      <c r="O160" s="33">
        <v>8</v>
      </c>
      <c r="P160" s="33">
        <v>6</v>
      </c>
      <c r="Q160" s="33">
        <f>O160+P160</f>
        <v>14</v>
      </c>
      <c r="R160" s="33">
        <f>Q160/N160</f>
        <v>14</v>
      </c>
      <c r="S160" s="107" t="s">
        <v>350</v>
      </c>
      <c r="T160" s="28" t="s">
        <v>64</v>
      </c>
      <c r="U160" s="28" t="s">
        <v>65</v>
      </c>
      <c r="V160" s="28" t="s">
        <v>66</v>
      </c>
      <c r="W160" s="28" t="s">
        <v>67</v>
      </c>
      <c r="X160" s="28" t="s">
        <v>68</v>
      </c>
      <c r="Y160" s="28" t="s">
        <v>69</v>
      </c>
      <c r="Z160" s="108" t="s">
        <v>87</v>
      </c>
      <c r="AA160" s="28" t="s">
        <v>137</v>
      </c>
      <c r="AB160" s="28" t="s">
        <v>137</v>
      </c>
      <c r="AC160" s="28" t="s">
        <v>464</v>
      </c>
      <c r="AD160" s="28" t="s">
        <v>341</v>
      </c>
      <c r="AE160" s="28" t="s">
        <v>342</v>
      </c>
      <c r="AF160" s="28"/>
      <c r="AG160" s="28"/>
    </row>
    <row r="161" s="93" customFormat="1" ht="15" spans="1:33">
      <c r="A161" s="28" t="s">
        <v>136</v>
      </c>
      <c r="B161" s="28" t="s">
        <v>332</v>
      </c>
      <c r="C161" s="28">
        <v>118308</v>
      </c>
      <c r="D161" s="28" t="s">
        <v>333</v>
      </c>
      <c r="E161" s="28" t="s">
        <v>453</v>
      </c>
      <c r="F161" s="28" t="s">
        <v>56</v>
      </c>
      <c r="G161" s="28" t="s">
        <v>465</v>
      </c>
      <c r="H161" s="28" t="s">
        <v>58</v>
      </c>
      <c r="I161" s="28" t="s">
        <v>59</v>
      </c>
      <c r="J161" s="28" t="s">
        <v>466</v>
      </c>
      <c r="K161" s="32">
        <v>300110004007</v>
      </c>
      <c r="L161" s="28" t="s">
        <v>83</v>
      </c>
      <c r="M161" s="28" t="s">
        <v>84</v>
      </c>
      <c r="N161" s="28">
        <v>1</v>
      </c>
      <c r="O161" s="33">
        <v>4</v>
      </c>
      <c r="P161" s="33">
        <v>6</v>
      </c>
      <c r="Q161" s="33">
        <f>O161+P161</f>
        <v>10</v>
      </c>
      <c r="R161" s="33">
        <f>Q161/N161</f>
        <v>10</v>
      </c>
      <c r="S161" s="107" t="s">
        <v>467</v>
      </c>
      <c r="T161" s="28" t="s">
        <v>97</v>
      </c>
      <c r="U161" s="28" t="s">
        <v>65</v>
      </c>
      <c r="V161" s="28" t="s">
        <v>66</v>
      </c>
      <c r="W161" s="28" t="s">
        <v>68</v>
      </c>
      <c r="X161" s="28" t="s">
        <v>68</v>
      </c>
      <c r="Y161" s="28" t="s">
        <v>69</v>
      </c>
      <c r="Z161" s="108" t="s">
        <v>87</v>
      </c>
      <c r="AA161" s="28" t="s">
        <v>137</v>
      </c>
      <c r="AB161" s="28" t="s">
        <v>137</v>
      </c>
      <c r="AC161" s="28" t="s">
        <v>348</v>
      </c>
      <c r="AD161" s="28" t="s">
        <v>341</v>
      </c>
      <c r="AE161" s="28" t="s">
        <v>342</v>
      </c>
      <c r="AF161" s="28"/>
      <c r="AG161" s="28"/>
    </row>
    <row r="162" s="93" customFormat="1" ht="15" spans="1:33">
      <c r="A162" s="28" t="s">
        <v>136</v>
      </c>
      <c r="B162" s="28" t="s">
        <v>332</v>
      </c>
      <c r="C162" s="28">
        <v>118308</v>
      </c>
      <c r="D162" s="28" t="s">
        <v>333</v>
      </c>
      <c r="E162" s="28" t="s">
        <v>453</v>
      </c>
      <c r="F162" s="28" t="s">
        <v>56</v>
      </c>
      <c r="G162" s="28" t="s">
        <v>468</v>
      </c>
      <c r="H162" s="28" t="s">
        <v>58</v>
      </c>
      <c r="I162" s="28" t="s">
        <v>59</v>
      </c>
      <c r="J162" s="28" t="s">
        <v>352</v>
      </c>
      <c r="K162" s="32">
        <v>300110004008</v>
      </c>
      <c r="L162" s="28" t="s">
        <v>83</v>
      </c>
      <c r="M162" s="28" t="s">
        <v>84</v>
      </c>
      <c r="N162" s="28">
        <v>1</v>
      </c>
      <c r="O162" s="33">
        <v>1</v>
      </c>
      <c r="P162" s="33">
        <v>0</v>
      </c>
      <c r="Q162" s="33">
        <f>O162+P162</f>
        <v>1</v>
      </c>
      <c r="R162" s="33">
        <f>Q162/N162</f>
        <v>1</v>
      </c>
      <c r="S162" s="107" t="s">
        <v>469</v>
      </c>
      <c r="T162" s="28" t="s">
        <v>97</v>
      </c>
      <c r="U162" s="28" t="s">
        <v>65</v>
      </c>
      <c r="V162" s="28" t="s">
        <v>66</v>
      </c>
      <c r="W162" s="28" t="s">
        <v>67</v>
      </c>
      <c r="X162" s="28" t="s">
        <v>192</v>
      </c>
      <c r="Y162" s="28" t="s">
        <v>69</v>
      </c>
      <c r="Z162" s="108" t="s">
        <v>87</v>
      </c>
      <c r="AA162" s="28" t="s">
        <v>137</v>
      </c>
      <c r="AB162" s="28" t="s">
        <v>137</v>
      </c>
      <c r="AC162" s="28" t="s">
        <v>362</v>
      </c>
      <c r="AD162" s="28" t="s">
        <v>341</v>
      </c>
      <c r="AE162" s="28" t="s">
        <v>342</v>
      </c>
      <c r="AF162" s="28"/>
      <c r="AG162" s="28"/>
    </row>
    <row r="163" s="93" customFormat="1" ht="15" spans="1:33">
      <c r="A163" s="28" t="s">
        <v>106</v>
      </c>
      <c r="B163" s="28" t="s">
        <v>332</v>
      </c>
      <c r="C163" s="28">
        <v>118308</v>
      </c>
      <c r="D163" s="28" t="s">
        <v>333</v>
      </c>
      <c r="E163" s="28" t="s">
        <v>470</v>
      </c>
      <c r="F163" s="28" t="s">
        <v>56</v>
      </c>
      <c r="G163" s="28" t="s">
        <v>471</v>
      </c>
      <c r="H163" s="28" t="s">
        <v>58</v>
      </c>
      <c r="I163" s="28" t="s">
        <v>59</v>
      </c>
      <c r="J163" s="28" t="s">
        <v>336</v>
      </c>
      <c r="K163" s="32">
        <v>300110005001</v>
      </c>
      <c r="L163" s="28" t="s">
        <v>83</v>
      </c>
      <c r="M163" s="28" t="s">
        <v>84</v>
      </c>
      <c r="N163" s="28">
        <v>1</v>
      </c>
      <c r="O163" s="33">
        <v>0</v>
      </c>
      <c r="P163" s="33">
        <v>0</v>
      </c>
      <c r="Q163" s="33">
        <f>O163+P163</f>
        <v>0</v>
      </c>
      <c r="R163" s="33">
        <f>Q163/N163</f>
        <v>0</v>
      </c>
      <c r="S163" s="107" t="s">
        <v>344</v>
      </c>
      <c r="T163" s="28" t="s">
        <v>97</v>
      </c>
      <c r="U163" s="28" t="s">
        <v>65</v>
      </c>
      <c r="V163" s="28" t="s">
        <v>66</v>
      </c>
      <c r="W163" s="28" t="s">
        <v>68</v>
      </c>
      <c r="X163" s="28" t="s">
        <v>68</v>
      </c>
      <c r="Y163" s="28" t="s">
        <v>69</v>
      </c>
      <c r="Z163" s="108" t="s">
        <v>87</v>
      </c>
      <c r="AA163" s="28" t="s">
        <v>472</v>
      </c>
      <c r="AB163" s="28" t="s">
        <v>473</v>
      </c>
      <c r="AC163" s="28" t="s">
        <v>474</v>
      </c>
      <c r="AD163" s="28" t="s">
        <v>341</v>
      </c>
      <c r="AE163" s="28" t="s">
        <v>342</v>
      </c>
      <c r="AF163" s="28"/>
      <c r="AG163" s="28"/>
    </row>
    <row r="164" s="93" customFormat="1" ht="15" spans="1:33">
      <c r="A164" s="28" t="s">
        <v>106</v>
      </c>
      <c r="B164" s="28" t="s">
        <v>332</v>
      </c>
      <c r="C164" s="28">
        <v>118308</v>
      </c>
      <c r="D164" s="28" t="s">
        <v>333</v>
      </c>
      <c r="E164" s="28" t="s">
        <v>470</v>
      </c>
      <c r="F164" s="28" t="s">
        <v>56</v>
      </c>
      <c r="G164" s="28" t="s">
        <v>475</v>
      </c>
      <c r="H164" s="28" t="s">
        <v>58</v>
      </c>
      <c r="I164" s="28" t="s">
        <v>59</v>
      </c>
      <c r="J164" s="28" t="s">
        <v>336</v>
      </c>
      <c r="K164" s="32">
        <v>300110005002</v>
      </c>
      <c r="L164" s="28" t="s">
        <v>83</v>
      </c>
      <c r="M164" s="28" t="s">
        <v>84</v>
      </c>
      <c r="N164" s="28">
        <v>1</v>
      </c>
      <c r="O164" s="33">
        <v>0</v>
      </c>
      <c r="P164" s="33">
        <v>0</v>
      </c>
      <c r="Q164" s="33">
        <f>O164+P164</f>
        <v>0</v>
      </c>
      <c r="R164" s="33">
        <f>Q164/N164</f>
        <v>0</v>
      </c>
      <c r="S164" s="107" t="s">
        <v>344</v>
      </c>
      <c r="T164" s="28" t="s">
        <v>97</v>
      </c>
      <c r="U164" s="28" t="s">
        <v>65</v>
      </c>
      <c r="V164" s="28" t="s">
        <v>66</v>
      </c>
      <c r="W164" s="28" t="s">
        <v>68</v>
      </c>
      <c r="X164" s="28" t="s">
        <v>68</v>
      </c>
      <c r="Y164" s="28" t="s">
        <v>69</v>
      </c>
      <c r="Z164" s="108" t="s">
        <v>87</v>
      </c>
      <c r="AA164" s="28" t="s">
        <v>476</v>
      </c>
      <c r="AB164" s="28" t="s">
        <v>473</v>
      </c>
      <c r="AC164" s="28" t="s">
        <v>477</v>
      </c>
      <c r="AD164" s="28" t="s">
        <v>341</v>
      </c>
      <c r="AE164" s="28" t="s">
        <v>342</v>
      </c>
      <c r="AF164" s="28"/>
      <c r="AG164" s="28"/>
    </row>
    <row r="165" s="93" customFormat="1" ht="15" spans="1:33">
      <c r="A165" s="28" t="s">
        <v>106</v>
      </c>
      <c r="B165" s="28" t="s">
        <v>332</v>
      </c>
      <c r="C165" s="28">
        <v>118308</v>
      </c>
      <c r="D165" s="28" t="s">
        <v>333</v>
      </c>
      <c r="E165" s="28" t="s">
        <v>470</v>
      </c>
      <c r="F165" s="28" t="s">
        <v>56</v>
      </c>
      <c r="G165" s="28" t="s">
        <v>478</v>
      </c>
      <c r="H165" s="28" t="s">
        <v>58</v>
      </c>
      <c r="I165" s="28" t="s">
        <v>59</v>
      </c>
      <c r="J165" s="28" t="s">
        <v>336</v>
      </c>
      <c r="K165" s="32">
        <v>300110005003</v>
      </c>
      <c r="L165" s="28" t="s">
        <v>83</v>
      </c>
      <c r="M165" s="28" t="s">
        <v>84</v>
      </c>
      <c r="N165" s="28">
        <v>1</v>
      </c>
      <c r="O165" s="33">
        <v>0</v>
      </c>
      <c r="P165" s="33">
        <v>1</v>
      </c>
      <c r="Q165" s="33">
        <f>O165+P165</f>
        <v>1</v>
      </c>
      <c r="R165" s="33">
        <f>Q165/N165</f>
        <v>1</v>
      </c>
      <c r="S165" s="107" t="s">
        <v>337</v>
      </c>
      <c r="T165" s="28" t="s">
        <v>97</v>
      </c>
      <c r="U165" s="28" t="s">
        <v>65</v>
      </c>
      <c r="V165" s="28" t="s">
        <v>66</v>
      </c>
      <c r="W165" s="28" t="s">
        <v>68</v>
      </c>
      <c r="X165" s="28" t="s">
        <v>68</v>
      </c>
      <c r="Y165" s="28" t="s">
        <v>69</v>
      </c>
      <c r="Z165" s="108" t="s">
        <v>87</v>
      </c>
      <c r="AA165" s="28" t="s">
        <v>473</v>
      </c>
      <c r="AB165" s="28" t="s">
        <v>473</v>
      </c>
      <c r="AC165" s="28" t="s">
        <v>479</v>
      </c>
      <c r="AD165" s="28" t="s">
        <v>341</v>
      </c>
      <c r="AE165" s="28" t="s">
        <v>342</v>
      </c>
      <c r="AF165" s="28"/>
      <c r="AG165" s="28"/>
    </row>
    <row r="166" s="93" customFormat="1" ht="15" spans="1:33">
      <c r="A166" s="28" t="s">
        <v>106</v>
      </c>
      <c r="B166" s="28" t="s">
        <v>332</v>
      </c>
      <c r="C166" s="28">
        <v>118308</v>
      </c>
      <c r="D166" s="28" t="s">
        <v>333</v>
      </c>
      <c r="E166" s="28" t="s">
        <v>470</v>
      </c>
      <c r="F166" s="28" t="s">
        <v>56</v>
      </c>
      <c r="G166" s="28" t="s">
        <v>480</v>
      </c>
      <c r="H166" s="28" t="s">
        <v>58</v>
      </c>
      <c r="I166" s="28" t="s">
        <v>59</v>
      </c>
      <c r="J166" s="28" t="s">
        <v>336</v>
      </c>
      <c r="K166" s="32">
        <v>300110005005</v>
      </c>
      <c r="L166" s="28" t="s">
        <v>83</v>
      </c>
      <c r="M166" s="28" t="s">
        <v>84</v>
      </c>
      <c r="N166" s="28">
        <v>1</v>
      </c>
      <c r="O166" s="33">
        <v>27</v>
      </c>
      <c r="P166" s="33">
        <v>71</v>
      </c>
      <c r="Q166" s="33">
        <f>O166+P166</f>
        <v>98</v>
      </c>
      <c r="R166" s="33">
        <f>Q166/N166</f>
        <v>98</v>
      </c>
      <c r="S166" s="107" t="s">
        <v>481</v>
      </c>
      <c r="T166" s="28" t="s">
        <v>97</v>
      </c>
      <c r="U166" s="28" t="s">
        <v>65</v>
      </c>
      <c r="V166" s="28" t="s">
        <v>66</v>
      </c>
      <c r="W166" s="28" t="s">
        <v>68</v>
      </c>
      <c r="X166" s="28" t="s">
        <v>68</v>
      </c>
      <c r="Y166" s="28" t="s">
        <v>69</v>
      </c>
      <c r="Z166" s="108" t="s">
        <v>87</v>
      </c>
      <c r="AA166" s="28" t="s">
        <v>472</v>
      </c>
      <c r="AB166" s="28" t="s">
        <v>473</v>
      </c>
      <c r="AC166" s="28" t="s">
        <v>405</v>
      </c>
      <c r="AD166" s="28" t="s">
        <v>341</v>
      </c>
      <c r="AE166" s="28" t="s">
        <v>342</v>
      </c>
      <c r="AF166" s="28"/>
      <c r="AG166" s="28"/>
    </row>
    <row r="167" s="93" customFormat="1" ht="15" spans="1:33">
      <c r="A167" s="28" t="s">
        <v>106</v>
      </c>
      <c r="B167" s="28" t="s">
        <v>332</v>
      </c>
      <c r="C167" s="28">
        <v>118308</v>
      </c>
      <c r="D167" s="28" t="s">
        <v>333</v>
      </c>
      <c r="E167" s="28" t="s">
        <v>470</v>
      </c>
      <c r="F167" s="28" t="s">
        <v>56</v>
      </c>
      <c r="G167" s="28" t="s">
        <v>482</v>
      </c>
      <c r="H167" s="28" t="s">
        <v>58</v>
      </c>
      <c r="I167" s="28" t="s">
        <v>59</v>
      </c>
      <c r="J167" s="28" t="s">
        <v>336</v>
      </c>
      <c r="K167" s="32">
        <v>300110005006</v>
      </c>
      <c r="L167" s="28" t="s">
        <v>83</v>
      </c>
      <c r="M167" s="28" t="s">
        <v>84</v>
      </c>
      <c r="N167" s="28">
        <v>1</v>
      </c>
      <c r="O167" s="33">
        <v>22</v>
      </c>
      <c r="P167" s="33">
        <v>25</v>
      </c>
      <c r="Q167" s="33">
        <f>O167+P167</f>
        <v>47</v>
      </c>
      <c r="R167" s="33">
        <f>Q167/N167</f>
        <v>47</v>
      </c>
      <c r="S167" s="107" t="s">
        <v>483</v>
      </c>
      <c r="T167" s="28" t="s">
        <v>97</v>
      </c>
      <c r="U167" s="28" t="s">
        <v>65</v>
      </c>
      <c r="V167" s="28" t="s">
        <v>66</v>
      </c>
      <c r="W167" s="28" t="s">
        <v>68</v>
      </c>
      <c r="X167" s="28" t="s">
        <v>68</v>
      </c>
      <c r="Y167" s="28" t="s">
        <v>69</v>
      </c>
      <c r="Z167" s="108" t="s">
        <v>87</v>
      </c>
      <c r="AA167" s="28" t="s">
        <v>473</v>
      </c>
      <c r="AB167" s="28" t="s">
        <v>473</v>
      </c>
      <c r="AC167" s="28" t="s">
        <v>405</v>
      </c>
      <c r="AD167" s="28" t="s">
        <v>341</v>
      </c>
      <c r="AE167" s="28" t="s">
        <v>342</v>
      </c>
      <c r="AF167" s="28"/>
      <c r="AG167" s="28"/>
    </row>
    <row r="168" s="93" customFormat="1" ht="15" spans="1:33">
      <c r="A168" s="28" t="s">
        <v>106</v>
      </c>
      <c r="B168" s="28" t="s">
        <v>332</v>
      </c>
      <c r="C168" s="28">
        <v>118308</v>
      </c>
      <c r="D168" s="28" t="s">
        <v>333</v>
      </c>
      <c r="E168" s="28" t="s">
        <v>470</v>
      </c>
      <c r="F168" s="28" t="s">
        <v>56</v>
      </c>
      <c r="G168" s="28" t="s">
        <v>484</v>
      </c>
      <c r="H168" s="28" t="s">
        <v>58</v>
      </c>
      <c r="I168" s="28" t="s">
        <v>59</v>
      </c>
      <c r="J168" s="28" t="s">
        <v>336</v>
      </c>
      <c r="K168" s="32">
        <v>300110005007</v>
      </c>
      <c r="L168" s="28" t="s">
        <v>83</v>
      </c>
      <c r="M168" s="28" t="s">
        <v>84</v>
      </c>
      <c r="N168" s="28">
        <v>1</v>
      </c>
      <c r="O168" s="33">
        <v>31</v>
      </c>
      <c r="P168" s="33">
        <v>42</v>
      </c>
      <c r="Q168" s="33">
        <f>O168+P168</f>
        <v>73</v>
      </c>
      <c r="R168" s="33">
        <f>Q168/N168</f>
        <v>73</v>
      </c>
      <c r="S168" s="107" t="s">
        <v>485</v>
      </c>
      <c r="T168" s="28" t="s">
        <v>97</v>
      </c>
      <c r="U168" s="28" t="s">
        <v>65</v>
      </c>
      <c r="V168" s="28" t="s">
        <v>66</v>
      </c>
      <c r="W168" s="28" t="s">
        <v>67</v>
      </c>
      <c r="X168" s="28" t="s">
        <v>68</v>
      </c>
      <c r="Y168" s="28" t="s">
        <v>69</v>
      </c>
      <c r="Z168" s="108" t="s">
        <v>87</v>
      </c>
      <c r="AA168" s="28" t="s">
        <v>473</v>
      </c>
      <c r="AB168" s="28" t="s">
        <v>473</v>
      </c>
      <c r="AC168" s="28" t="s">
        <v>486</v>
      </c>
      <c r="AD168" s="28" t="s">
        <v>341</v>
      </c>
      <c r="AE168" s="28" t="s">
        <v>342</v>
      </c>
      <c r="AF168" s="28"/>
      <c r="AG168" s="28"/>
    </row>
    <row r="169" s="93" customFormat="1" ht="15" spans="1:33">
      <c r="A169" s="28" t="s">
        <v>106</v>
      </c>
      <c r="B169" s="28" t="s">
        <v>332</v>
      </c>
      <c r="C169" s="28">
        <v>118308</v>
      </c>
      <c r="D169" s="28" t="s">
        <v>333</v>
      </c>
      <c r="E169" s="28" t="s">
        <v>470</v>
      </c>
      <c r="F169" s="28" t="s">
        <v>56</v>
      </c>
      <c r="G169" s="28" t="s">
        <v>487</v>
      </c>
      <c r="H169" s="28" t="s">
        <v>58</v>
      </c>
      <c r="I169" s="28" t="s">
        <v>59</v>
      </c>
      <c r="J169" s="28" t="s">
        <v>488</v>
      </c>
      <c r="K169" s="32">
        <v>300110005008</v>
      </c>
      <c r="L169" s="28" t="s">
        <v>83</v>
      </c>
      <c r="M169" s="28" t="s">
        <v>84</v>
      </c>
      <c r="N169" s="28">
        <v>1</v>
      </c>
      <c r="O169" s="33">
        <v>8</v>
      </c>
      <c r="P169" s="33">
        <v>14</v>
      </c>
      <c r="Q169" s="33">
        <f>O169+P169</f>
        <v>22</v>
      </c>
      <c r="R169" s="33">
        <f>Q169/N169</f>
        <v>22</v>
      </c>
      <c r="S169" s="107" t="s">
        <v>489</v>
      </c>
      <c r="T169" s="28" t="s">
        <v>97</v>
      </c>
      <c r="U169" s="28" t="s">
        <v>65</v>
      </c>
      <c r="V169" s="28" t="s">
        <v>66</v>
      </c>
      <c r="W169" s="28" t="s">
        <v>67</v>
      </c>
      <c r="X169" s="28" t="s">
        <v>68</v>
      </c>
      <c r="Y169" s="28" t="s">
        <v>69</v>
      </c>
      <c r="Z169" s="108" t="s">
        <v>87</v>
      </c>
      <c r="AA169" s="28" t="s">
        <v>473</v>
      </c>
      <c r="AB169" s="28" t="s">
        <v>473</v>
      </c>
      <c r="AC169" s="28" t="s">
        <v>490</v>
      </c>
      <c r="AD169" s="28" t="s">
        <v>341</v>
      </c>
      <c r="AE169" s="28" t="s">
        <v>342</v>
      </c>
      <c r="AF169" s="28"/>
      <c r="AG169" s="28"/>
    </row>
    <row r="170" s="93" customFormat="1" ht="15" spans="1:33">
      <c r="A170" s="28" t="s">
        <v>106</v>
      </c>
      <c r="B170" s="28" t="s">
        <v>332</v>
      </c>
      <c r="C170" s="28">
        <v>118308</v>
      </c>
      <c r="D170" s="28" t="s">
        <v>333</v>
      </c>
      <c r="E170" s="28" t="s">
        <v>470</v>
      </c>
      <c r="F170" s="28" t="s">
        <v>56</v>
      </c>
      <c r="G170" s="28" t="s">
        <v>491</v>
      </c>
      <c r="H170" s="28" t="s">
        <v>58</v>
      </c>
      <c r="I170" s="28" t="s">
        <v>59</v>
      </c>
      <c r="J170" s="28" t="s">
        <v>352</v>
      </c>
      <c r="K170" s="32">
        <v>300110005009</v>
      </c>
      <c r="L170" s="28" t="s">
        <v>83</v>
      </c>
      <c r="M170" s="28" t="s">
        <v>84</v>
      </c>
      <c r="N170" s="28">
        <v>1</v>
      </c>
      <c r="O170" s="33">
        <v>0</v>
      </c>
      <c r="P170" s="33">
        <v>0</v>
      </c>
      <c r="Q170" s="33">
        <f>O170+P170</f>
        <v>0</v>
      </c>
      <c r="R170" s="33">
        <f>Q170/N170</f>
        <v>0</v>
      </c>
      <c r="S170" s="107" t="s">
        <v>492</v>
      </c>
      <c r="T170" s="28" t="s">
        <v>97</v>
      </c>
      <c r="U170" s="28" t="s">
        <v>65</v>
      </c>
      <c r="V170" s="28" t="s">
        <v>66</v>
      </c>
      <c r="W170" s="28" t="s">
        <v>67</v>
      </c>
      <c r="X170" s="28" t="s">
        <v>192</v>
      </c>
      <c r="Y170" s="28" t="s">
        <v>69</v>
      </c>
      <c r="Z170" s="108" t="s">
        <v>87</v>
      </c>
      <c r="AA170" s="28" t="s">
        <v>473</v>
      </c>
      <c r="AB170" s="28" t="s">
        <v>473</v>
      </c>
      <c r="AC170" s="28" t="s">
        <v>405</v>
      </c>
      <c r="AD170" s="28" t="s">
        <v>341</v>
      </c>
      <c r="AE170" s="28" t="s">
        <v>342</v>
      </c>
      <c r="AF170" s="28"/>
      <c r="AG170" s="28"/>
    </row>
    <row r="171" s="93" customFormat="1" ht="15" spans="1:33">
      <c r="A171" s="28" t="s">
        <v>106</v>
      </c>
      <c r="B171" s="28" t="s">
        <v>332</v>
      </c>
      <c r="C171" s="28">
        <v>118308</v>
      </c>
      <c r="D171" s="28" t="s">
        <v>333</v>
      </c>
      <c r="E171" s="28" t="s">
        <v>470</v>
      </c>
      <c r="F171" s="28" t="s">
        <v>56</v>
      </c>
      <c r="G171" s="28" t="s">
        <v>493</v>
      </c>
      <c r="H171" s="28" t="s">
        <v>58</v>
      </c>
      <c r="I171" s="28" t="s">
        <v>59</v>
      </c>
      <c r="J171" s="28" t="s">
        <v>336</v>
      </c>
      <c r="K171" s="32">
        <v>300110005010</v>
      </c>
      <c r="L171" s="28" t="s">
        <v>83</v>
      </c>
      <c r="M171" s="28" t="s">
        <v>84</v>
      </c>
      <c r="N171" s="28">
        <v>1</v>
      </c>
      <c r="O171" s="33">
        <v>0</v>
      </c>
      <c r="P171" s="33">
        <v>0</v>
      </c>
      <c r="Q171" s="33">
        <f>O171+P171</f>
        <v>0</v>
      </c>
      <c r="R171" s="33">
        <f>Q171/N171</f>
        <v>0</v>
      </c>
      <c r="S171" s="107" t="s">
        <v>337</v>
      </c>
      <c r="T171" s="28" t="s">
        <v>97</v>
      </c>
      <c r="U171" s="28" t="s">
        <v>65</v>
      </c>
      <c r="V171" s="28" t="s">
        <v>66</v>
      </c>
      <c r="W171" s="28" t="s">
        <v>68</v>
      </c>
      <c r="X171" s="28" t="s">
        <v>68</v>
      </c>
      <c r="Y171" s="28" t="s">
        <v>69</v>
      </c>
      <c r="Z171" s="108" t="s">
        <v>87</v>
      </c>
      <c r="AA171" s="28" t="s">
        <v>472</v>
      </c>
      <c r="AB171" s="28" t="s">
        <v>473</v>
      </c>
      <c r="AC171" s="28" t="s">
        <v>494</v>
      </c>
      <c r="AD171" s="28" t="s">
        <v>341</v>
      </c>
      <c r="AE171" s="28" t="s">
        <v>342</v>
      </c>
      <c r="AF171" s="28"/>
      <c r="AG171" s="28"/>
    </row>
    <row r="172" s="93" customFormat="1" ht="15" spans="1:33">
      <c r="A172" s="28" t="s">
        <v>495</v>
      </c>
      <c r="B172" s="28" t="s">
        <v>332</v>
      </c>
      <c r="C172" s="28">
        <v>118308</v>
      </c>
      <c r="D172" s="28" t="s">
        <v>333</v>
      </c>
      <c r="E172" s="28" t="s">
        <v>496</v>
      </c>
      <c r="F172" s="28" t="s">
        <v>56</v>
      </c>
      <c r="G172" s="28" t="s">
        <v>497</v>
      </c>
      <c r="H172" s="28" t="s">
        <v>58</v>
      </c>
      <c r="I172" s="28" t="s">
        <v>59</v>
      </c>
      <c r="J172" s="28" t="s">
        <v>336</v>
      </c>
      <c r="K172" s="32">
        <v>300110006001</v>
      </c>
      <c r="L172" s="28" t="s">
        <v>83</v>
      </c>
      <c r="M172" s="28" t="s">
        <v>84</v>
      </c>
      <c r="N172" s="28">
        <v>1</v>
      </c>
      <c r="O172" s="33">
        <v>4</v>
      </c>
      <c r="P172" s="33">
        <v>1</v>
      </c>
      <c r="Q172" s="33">
        <f>O172+P172</f>
        <v>5</v>
      </c>
      <c r="R172" s="33">
        <f>Q172/N172</f>
        <v>5</v>
      </c>
      <c r="S172" s="107" t="s">
        <v>350</v>
      </c>
      <c r="T172" s="28" t="s">
        <v>64</v>
      </c>
      <c r="U172" s="28" t="s">
        <v>65</v>
      </c>
      <c r="V172" s="28" t="s">
        <v>66</v>
      </c>
      <c r="W172" s="28" t="s">
        <v>68</v>
      </c>
      <c r="X172" s="28" t="s">
        <v>68</v>
      </c>
      <c r="Y172" s="28" t="s">
        <v>69</v>
      </c>
      <c r="Z172" s="108" t="s">
        <v>87</v>
      </c>
      <c r="AA172" s="28" t="s">
        <v>498</v>
      </c>
      <c r="AB172" s="28" t="s">
        <v>499</v>
      </c>
      <c r="AC172" s="28" t="s">
        <v>392</v>
      </c>
      <c r="AD172" s="28" t="s">
        <v>341</v>
      </c>
      <c r="AE172" s="28" t="s">
        <v>342</v>
      </c>
      <c r="AF172" s="28"/>
      <c r="AG172" s="28"/>
    </row>
    <row r="173" s="93" customFormat="1" ht="15" spans="1:33">
      <c r="A173" s="28" t="s">
        <v>495</v>
      </c>
      <c r="B173" s="28" t="s">
        <v>332</v>
      </c>
      <c r="C173" s="28">
        <v>118308</v>
      </c>
      <c r="D173" s="28" t="s">
        <v>333</v>
      </c>
      <c r="E173" s="28" t="s">
        <v>496</v>
      </c>
      <c r="F173" s="28" t="s">
        <v>56</v>
      </c>
      <c r="G173" s="28" t="s">
        <v>500</v>
      </c>
      <c r="H173" s="28" t="s">
        <v>58</v>
      </c>
      <c r="I173" s="28" t="s">
        <v>59</v>
      </c>
      <c r="J173" s="28" t="s">
        <v>336</v>
      </c>
      <c r="K173" s="32">
        <v>300110006002</v>
      </c>
      <c r="L173" s="28" t="s">
        <v>83</v>
      </c>
      <c r="M173" s="28" t="s">
        <v>84</v>
      </c>
      <c r="N173" s="28">
        <v>1</v>
      </c>
      <c r="O173" s="33">
        <v>19</v>
      </c>
      <c r="P173" s="33">
        <v>26</v>
      </c>
      <c r="Q173" s="33">
        <f>O173+P173</f>
        <v>45</v>
      </c>
      <c r="R173" s="33">
        <f>Q173/N173</f>
        <v>45</v>
      </c>
      <c r="S173" s="107" t="s">
        <v>501</v>
      </c>
      <c r="T173" s="28" t="s">
        <v>64</v>
      </c>
      <c r="U173" s="28" t="s">
        <v>65</v>
      </c>
      <c r="V173" s="28" t="s">
        <v>66</v>
      </c>
      <c r="W173" s="28" t="s">
        <v>68</v>
      </c>
      <c r="X173" s="28" t="s">
        <v>68</v>
      </c>
      <c r="Y173" s="28" t="s">
        <v>69</v>
      </c>
      <c r="Z173" s="108" t="s">
        <v>87</v>
      </c>
      <c r="AA173" s="28" t="s">
        <v>498</v>
      </c>
      <c r="AB173" s="28" t="s">
        <v>499</v>
      </c>
      <c r="AC173" s="28" t="s">
        <v>392</v>
      </c>
      <c r="AD173" s="28" t="s">
        <v>341</v>
      </c>
      <c r="AE173" s="28" t="s">
        <v>342</v>
      </c>
      <c r="AF173" s="28"/>
      <c r="AG173" s="28"/>
    </row>
    <row r="174" s="93" customFormat="1" ht="15" spans="1:33">
      <c r="A174" s="28" t="s">
        <v>495</v>
      </c>
      <c r="B174" s="28" t="s">
        <v>332</v>
      </c>
      <c r="C174" s="28">
        <v>118308</v>
      </c>
      <c r="D174" s="28" t="s">
        <v>333</v>
      </c>
      <c r="E174" s="28" t="s">
        <v>496</v>
      </c>
      <c r="F174" s="28" t="s">
        <v>56</v>
      </c>
      <c r="G174" s="28" t="s">
        <v>502</v>
      </c>
      <c r="H174" s="28" t="s">
        <v>58</v>
      </c>
      <c r="I174" s="28" t="s">
        <v>59</v>
      </c>
      <c r="J174" s="28" t="s">
        <v>336</v>
      </c>
      <c r="K174" s="32">
        <v>300110006003</v>
      </c>
      <c r="L174" s="28" t="s">
        <v>83</v>
      </c>
      <c r="M174" s="28" t="s">
        <v>84</v>
      </c>
      <c r="N174" s="28">
        <v>1</v>
      </c>
      <c r="O174" s="33">
        <v>14</v>
      </c>
      <c r="P174" s="33">
        <v>16</v>
      </c>
      <c r="Q174" s="33">
        <f>O174+P174</f>
        <v>30</v>
      </c>
      <c r="R174" s="33">
        <f>Q174/N174</f>
        <v>30</v>
      </c>
      <c r="S174" s="107" t="s">
        <v>503</v>
      </c>
      <c r="T174" s="28" t="s">
        <v>97</v>
      </c>
      <c r="U174" s="28" t="s">
        <v>65</v>
      </c>
      <c r="V174" s="28" t="s">
        <v>66</v>
      </c>
      <c r="W174" s="28" t="s">
        <v>68</v>
      </c>
      <c r="X174" s="28" t="s">
        <v>68</v>
      </c>
      <c r="Y174" s="28" t="s">
        <v>69</v>
      </c>
      <c r="Z174" s="108" t="s">
        <v>87</v>
      </c>
      <c r="AA174" s="28" t="s">
        <v>504</v>
      </c>
      <c r="AB174" s="28" t="s">
        <v>499</v>
      </c>
      <c r="AC174" s="28" t="s">
        <v>362</v>
      </c>
      <c r="AD174" s="28" t="s">
        <v>341</v>
      </c>
      <c r="AE174" s="28" t="s">
        <v>342</v>
      </c>
      <c r="AF174" s="28"/>
      <c r="AG174" s="28"/>
    </row>
    <row r="175" s="93" customFormat="1" ht="15" spans="1:33">
      <c r="A175" s="28" t="s">
        <v>152</v>
      </c>
      <c r="B175" s="28" t="s">
        <v>332</v>
      </c>
      <c r="C175" s="28">
        <v>118308</v>
      </c>
      <c r="D175" s="28" t="s">
        <v>333</v>
      </c>
      <c r="E175" s="28" t="s">
        <v>505</v>
      </c>
      <c r="F175" s="28" t="s">
        <v>56</v>
      </c>
      <c r="G175" s="28" t="s">
        <v>506</v>
      </c>
      <c r="H175" s="28" t="s">
        <v>58</v>
      </c>
      <c r="I175" s="28" t="s">
        <v>59</v>
      </c>
      <c r="J175" s="28" t="s">
        <v>352</v>
      </c>
      <c r="K175" s="32">
        <v>300110007001</v>
      </c>
      <c r="L175" s="28" t="s">
        <v>83</v>
      </c>
      <c r="M175" s="28" t="s">
        <v>84</v>
      </c>
      <c r="N175" s="28">
        <v>1</v>
      </c>
      <c r="O175" s="33">
        <v>17</v>
      </c>
      <c r="P175" s="33">
        <v>30</v>
      </c>
      <c r="Q175" s="33">
        <f>O175+P175</f>
        <v>47</v>
      </c>
      <c r="R175" s="33">
        <f>Q175/N175</f>
        <v>47</v>
      </c>
      <c r="S175" s="107" t="s">
        <v>507</v>
      </c>
      <c r="T175" s="28" t="s">
        <v>97</v>
      </c>
      <c r="U175" s="28" t="s">
        <v>65</v>
      </c>
      <c r="V175" s="28" t="s">
        <v>66</v>
      </c>
      <c r="W175" s="28" t="s">
        <v>68</v>
      </c>
      <c r="X175" s="28" t="s">
        <v>68</v>
      </c>
      <c r="Y175" s="28" t="s">
        <v>69</v>
      </c>
      <c r="Z175" s="108" t="s">
        <v>87</v>
      </c>
      <c r="AA175" s="28" t="s">
        <v>508</v>
      </c>
      <c r="AB175" s="28" t="s">
        <v>509</v>
      </c>
      <c r="AC175" s="28" t="s">
        <v>362</v>
      </c>
      <c r="AD175" s="28" t="s">
        <v>341</v>
      </c>
      <c r="AE175" s="28" t="s">
        <v>342</v>
      </c>
      <c r="AF175" s="28"/>
      <c r="AG175" s="28"/>
    </row>
    <row r="176" s="93" customFormat="1" ht="15" spans="1:33">
      <c r="A176" s="28" t="s">
        <v>152</v>
      </c>
      <c r="B176" s="28" t="s">
        <v>332</v>
      </c>
      <c r="C176" s="28">
        <v>118308</v>
      </c>
      <c r="D176" s="28" t="s">
        <v>333</v>
      </c>
      <c r="E176" s="28" t="s">
        <v>505</v>
      </c>
      <c r="F176" s="28" t="s">
        <v>56</v>
      </c>
      <c r="G176" s="28" t="s">
        <v>510</v>
      </c>
      <c r="H176" s="28" t="s">
        <v>58</v>
      </c>
      <c r="I176" s="28" t="s">
        <v>59</v>
      </c>
      <c r="J176" s="28" t="s">
        <v>336</v>
      </c>
      <c r="K176" s="32">
        <v>300110007002</v>
      </c>
      <c r="L176" s="28" t="s">
        <v>83</v>
      </c>
      <c r="M176" s="28" t="s">
        <v>84</v>
      </c>
      <c r="N176" s="28">
        <v>1</v>
      </c>
      <c r="O176" s="33">
        <v>20</v>
      </c>
      <c r="P176" s="33">
        <v>46</v>
      </c>
      <c r="Q176" s="33">
        <f>O176+P176</f>
        <v>66</v>
      </c>
      <c r="R176" s="33">
        <f>Q176/N176</f>
        <v>66</v>
      </c>
      <c r="S176" s="107" t="s">
        <v>511</v>
      </c>
      <c r="T176" s="28" t="s">
        <v>97</v>
      </c>
      <c r="U176" s="28" t="s">
        <v>65</v>
      </c>
      <c r="V176" s="28" t="s">
        <v>66</v>
      </c>
      <c r="W176" s="28" t="s">
        <v>68</v>
      </c>
      <c r="X176" s="28" t="s">
        <v>68</v>
      </c>
      <c r="Y176" s="28" t="s">
        <v>69</v>
      </c>
      <c r="Z176" s="108" t="s">
        <v>87</v>
      </c>
      <c r="AA176" s="28" t="s">
        <v>508</v>
      </c>
      <c r="AB176" s="28" t="s">
        <v>509</v>
      </c>
      <c r="AC176" s="28" t="s">
        <v>348</v>
      </c>
      <c r="AD176" s="28" t="s">
        <v>341</v>
      </c>
      <c r="AE176" s="28" t="s">
        <v>342</v>
      </c>
      <c r="AF176" s="28"/>
      <c r="AG176" s="28"/>
    </row>
    <row r="177" s="93" customFormat="1" ht="15" spans="1:33">
      <c r="A177" s="28" t="s">
        <v>512</v>
      </c>
      <c r="B177" s="28" t="s">
        <v>332</v>
      </c>
      <c r="C177" s="28">
        <v>118308</v>
      </c>
      <c r="D177" s="28" t="s">
        <v>333</v>
      </c>
      <c r="E177" s="28" t="s">
        <v>513</v>
      </c>
      <c r="F177" s="28" t="s">
        <v>56</v>
      </c>
      <c r="G177" s="28" t="s">
        <v>514</v>
      </c>
      <c r="H177" s="28" t="s">
        <v>58</v>
      </c>
      <c r="I177" s="28" t="s">
        <v>59</v>
      </c>
      <c r="J177" s="28" t="s">
        <v>336</v>
      </c>
      <c r="K177" s="32">
        <v>300110008001</v>
      </c>
      <c r="L177" s="28" t="s">
        <v>83</v>
      </c>
      <c r="M177" s="28" t="s">
        <v>84</v>
      </c>
      <c r="N177" s="28">
        <v>2</v>
      </c>
      <c r="O177" s="33">
        <v>0</v>
      </c>
      <c r="P177" s="33">
        <v>2</v>
      </c>
      <c r="Q177" s="33">
        <f>O177+P177</f>
        <v>2</v>
      </c>
      <c r="R177" s="33">
        <f>Q177/N177</f>
        <v>1</v>
      </c>
      <c r="S177" s="107" t="s">
        <v>337</v>
      </c>
      <c r="T177" s="28" t="s">
        <v>97</v>
      </c>
      <c r="U177" s="28" t="s">
        <v>65</v>
      </c>
      <c r="V177" s="28" t="s">
        <v>66</v>
      </c>
      <c r="W177" s="28" t="s">
        <v>68</v>
      </c>
      <c r="X177" s="28" t="s">
        <v>68</v>
      </c>
      <c r="Y177" s="28" t="s">
        <v>69</v>
      </c>
      <c r="Z177" s="108" t="s">
        <v>87</v>
      </c>
      <c r="AA177" s="28" t="s">
        <v>515</v>
      </c>
      <c r="AB177" s="28" t="s">
        <v>515</v>
      </c>
      <c r="AC177" s="28" t="s">
        <v>340</v>
      </c>
      <c r="AD177" s="28" t="s">
        <v>341</v>
      </c>
      <c r="AE177" s="28" t="s">
        <v>342</v>
      </c>
      <c r="AF177" s="28"/>
      <c r="AG177" s="28"/>
    </row>
    <row r="178" s="93" customFormat="1" ht="15" spans="1:33">
      <c r="A178" s="28" t="s">
        <v>131</v>
      </c>
      <c r="B178" s="28" t="s">
        <v>332</v>
      </c>
      <c r="C178" s="28">
        <v>118308</v>
      </c>
      <c r="D178" s="28" t="s">
        <v>333</v>
      </c>
      <c r="E178" s="28" t="s">
        <v>516</v>
      </c>
      <c r="F178" s="28" t="s">
        <v>56</v>
      </c>
      <c r="G178" s="28" t="s">
        <v>517</v>
      </c>
      <c r="H178" s="28" t="s">
        <v>58</v>
      </c>
      <c r="I178" s="28" t="s">
        <v>59</v>
      </c>
      <c r="J178" s="28" t="s">
        <v>336</v>
      </c>
      <c r="K178" s="32">
        <v>300110009001</v>
      </c>
      <c r="L178" s="28" t="s">
        <v>83</v>
      </c>
      <c r="M178" s="28" t="s">
        <v>84</v>
      </c>
      <c r="N178" s="28">
        <v>1</v>
      </c>
      <c r="O178" s="33">
        <v>0</v>
      </c>
      <c r="P178" s="33">
        <v>0</v>
      </c>
      <c r="Q178" s="33">
        <f>O178+P178</f>
        <v>0</v>
      </c>
      <c r="R178" s="33">
        <f>Q178/N178</f>
        <v>0</v>
      </c>
      <c r="S178" s="107" t="s">
        <v>337</v>
      </c>
      <c r="T178" s="28" t="s">
        <v>97</v>
      </c>
      <c r="U178" s="28" t="s">
        <v>65</v>
      </c>
      <c r="V178" s="28" t="s">
        <v>66</v>
      </c>
      <c r="W178" s="28" t="s">
        <v>68</v>
      </c>
      <c r="X178" s="28" t="s">
        <v>68</v>
      </c>
      <c r="Y178" s="28" t="s">
        <v>69</v>
      </c>
      <c r="Z178" s="108" t="s">
        <v>87</v>
      </c>
      <c r="AA178" s="28" t="s">
        <v>258</v>
      </c>
      <c r="AB178" s="28" t="s">
        <v>518</v>
      </c>
      <c r="AC178" s="28" t="s">
        <v>494</v>
      </c>
      <c r="AD178" s="28" t="s">
        <v>341</v>
      </c>
      <c r="AE178" s="28" t="s">
        <v>342</v>
      </c>
      <c r="AF178" s="28"/>
      <c r="AG178" s="28"/>
    </row>
    <row r="179" s="93" customFormat="1" ht="15" spans="1:33">
      <c r="A179" s="28" t="s">
        <v>131</v>
      </c>
      <c r="B179" s="28" t="s">
        <v>332</v>
      </c>
      <c r="C179" s="28">
        <v>118308</v>
      </c>
      <c r="D179" s="28" t="s">
        <v>333</v>
      </c>
      <c r="E179" s="28" t="s">
        <v>516</v>
      </c>
      <c r="F179" s="28" t="s">
        <v>56</v>
      </c>
      <c r="G179" s="28" t="s">
        <v>519</v>
      </c>
      <c r="H179" s="28" t="s">
        <v>58</v>
      </c>
      <c r="I179" s="28" t="s">
        <v>59</v>
      </c>
      <c r="J179" s="28" t="s">
        <v>336</v>
      </c>
      <c r="K179" s="32">
        <v>300110009002</v>
      </c>
      <c r="L179" s="28" t="s">
        <v>83</v>
      </c>
      <c r="M179" s="28" t="s">
        <v>84</v>
      </c>
      <c r="N179" s="28">
        <v>1</v>
      </c>
      <c r="O179" s="33">
        <v>0</v>
      </c>
      <c r="P179" s="33">
        <v>0</v>
      </c>
      <c r="Q179" s="33">
        <f>O179+P179</f>
        <v>0</v>
      </c>
      <c r="R179" s="33">
        <f>Q179/N179</f>
        <v>0</v>
      </c>
      <c r="S179" s="107" t="s">
        <v>337</v>
      </c>
      <c r="T179" s="28" t="s">
        <v>97</v>
      </c>
      <c r="U179" s="28" t="s">
        <v>65</v>
      </c>
      <c r="V179" s="28" t="s">
        <v>66</v>
      </c>
      <c r="W179" s="28" t="s">
        <v>68</v>
      </c>
      <c r="X179" s="28" t="s">
        <v>68</v>
      </c>
      <c r="Y179" s="28" t="s">
        <v>69</v>
      </c>
      <c r="Z179" s="108" t="s">
        <v>87</v>
      </c>
      <c r="AA179" s="28" t="s">
        <v>520</v>
      </c>
      <c r="AB179" s="28" t="s">
        <v>518</v>
      </c>
      <c r="AC179" s="28" t="s">
        <v>494</v>
      </c>
      <c r="AD179" s="28" t="s">
        <v>341</v>
      </c>
      <c r="AE179" s="28" t="s">
        <v>342</v>
      </c>
      <c r="AF179" s="28"/>
      <c r="AG179" s="28"/>
    </row>
    <row r="180" s="93" customFormat="1" ht="15" spans="1:33">
      <c r="A180" s="28" t="s">
        <v>131</v>
      </c>
      <c r="B180" s="28" t="s">
        <v>332</v>
      </c>
      <c r="C180" s="28">
        <v>118308</v>
      </c>
      <c r="D180" s="28" t="s">
        <v>333</v>
      </c>
      <c r="E180" s="28" t="s">
        <v>516</v>
      </c>
      <c r="F180" s="28" t="s">
        <v>56</v>
      </c>
      <c r="G180" s="28" t="s">
        <v>521</v>
      </c>
      <c r="H180" s="28" t="s">
        <v>58</v>
      </c>
      <c r="I180" s="28" t="s">
        <v>59</v>
      </c>
      <c r="J180" s="28" t="s">
        <v>336</v>
      </c>
      <c r="K180" s="32">
        <v>300110009003</v>
      </c>
      <c r="L180" s="28" t="s">
        <v>83</v>
      </c>
      <c r="M180" s="28" t="s">
        <v>84</v>
      </c>
      <c r="N180" s="28">
        <v>1</v>
      </c>
      <c r="O180" s="33">
        <v>0</v>
      </c>
      <c r="P180" s="33">
        <v>0</v>
      </c>
      <c r="Q180" s="33">
        <f>O180+P180</f>
        <v>0</v>
      </c>
      <c r="R180" s="33">
        <f>Q180/N180</f>
        <v>0</v>
      </c>
      <c r="S180" s="107" t="s">
        <v>344</v>
      </c>
      <c r="T180" s="28" t="s">
        <v>97</v>
      </c>
      <c r="U180" s="28" t="s">
        <v>65</v>
      </c>
      <c r="V180" s="28" t="s">
        <v>66</v>
      </c>
      <c r="W180" s="28" t="s">
        <v>68</v>
      </c>
      <c r="X180" s="28" t="s">
        <v>68</v>
      </c>
      <c r="Y180" s="28" t="s">
        <v>69</v>
      </c>
      <c r="Z180" s="108" t="s">
        <v>87</v>
      </c>
      <c r="AA180" s="28" t="s">
        <v>258</v>
      </c>
      <c r="AB180" s="28" t="s">
        <v>518</v>
      </c>
      <c r="AC180" s="28" t="s">
        <v>477</v>
      </c>
      <c r="AD180" s="28" t="s">
        <v>341</v>
      </c>
      <c r="AE180" s="28" t="s">
        <v>342</v>
      </c>
      <c r="AF180" s="28"/>
      <c r="AG180" s="28"/>
    </row>
    <row r="181" s="93" customFormat="1" ht="15" spans="1:33">
      <c r="A181" s="28" t="s">
        <v>131</v>
      </c>
      <c r="B181" s="28" t="s">
        <v>332</v>
      </c>
      <c r="C181" s="28">
        <v>118308</v>
      </c>
      <c r="D181" s="28" t="s">
        <v>333</v>
      </c>
      <c r="E181" s="28" t="s">
        <v>516</v>
      </c>
      <c r="F181" s="28" t="s">
        <v>56</v>
      </c>
      <c r="G181" s="28" t="s">
        <v>522</v>
      </c>
      <c r="H181" s="28" t="s">
        <v>58</v>
      </c>
      <c r="I181" s="28" t="s">
        <v>59</v>
      </c>
      <c r="J181" s="28" t="s">
        <v>336</v>
      </c>
      <c r="K181" s="32">
        <v>300110009004</v>
      </c>
      <c r="L181" s="28" t="s">
        <v>83</v>
      </c>
      <c r="M181" s="28" t="s">
        <v>84</v>
      </c>
      <c r="N181" s="28">
        <v>1</v>
      </c>
      <c r="O181" s="33">
        <v>0</v>
      </c>
      <c r="P181" s="33">
        <v>0</v>
      </c>
      <c r="Q181" s="33">
        <f>O181+P181</f>
        <v>0</v>
      </c>
      <c r="R181" s="33">
        <f>Q181/N181</f>
        <v>0</v>
      </c>
      <c r="S181" s="107" t="s">
        <v>344</v>
      </c>
      <c r="T181" s="28" t="s">
        <v>97</v>
      </c>
      <c r="U181" s="28" t="s">
        <v>65</v>
      </c>
      <c r="V181" s="28" t="s">
        <v>66</v>
      </c>
      <c r="W181" s="28" t="s">
        <v>68</v>
      </c>
      <c r="X181" s="28" t="s">
        <v>68</v>
      </c>
      <c r="Y181" s="28" t="s">
        <v>69</v>
      </c>
      <c r="Z181" s="108" t="s">
        <v>87</v>
      </c>
      <c r="AA181" s="28" t="s">
        <v>523</v>
      </c>
      <c r="AB181" s="28" t="s">
        <v>518</v>
      </c>
      <c r="AC181" s="28" t="s">
        <v>477</v>
      </c>
      <c r="AD181" s="28" t="s">
        <v>341</v>
      </c>
      <c r="AE181" s="28" t="s">
        <v>342</v>
      </c>
      <c r="AF181" s="28"/>
      <c r="AG181" s="28"/>
    </row>
    <row r="182" s="93" customFormat="1" ht="15" spans="1:33">
      <c r="A182" s="28" t="s">
        <v>131</v>
      </c>
      <c r="B182" s="28" t="s">
        <v>332</v>
      </c>
      <c r="C182" s="28">
        <v>118308</v>
      </c>
      <c r="D182" s="28" t="s">
        <v>333</v>
      </c>
      <c r="E182" s="28" t="s">
        <v>516</v>
      </c>
      <c r="F182" s="28" t="s">
        <v>56</v>
      </c>
      <c r="G182" s="28" t="s">
        <v>524</v>
      </c>
      <c r="H182" s="28" t="s">
        <v>58</v>
      </c>
      <c r="I182" s="28" t="s">
        <v>59</v>
      </c>
      <c r="J182" s="28" t="s">
        <v>336</v>
      </c>
      <c r="K182" s="32">
        <v>300110009005</v>
      </c>
      <c r="L182" s="28" t="s">
        <v>83</v>
      </c>
      <c r="M182" s="28" t="s">
        <v>84</v>
      </c>
      <c r="N182" s="28">
        <v>1</v>
      </c>
      <c r="O182" s="33">
        <v>18</v>
      </c>
      <c r="P182" s="33">
        <v>26</v>
      </c>
      <c r="Q182" s="33">
        <f>O182+P182</f>
        <v>44</v>
      </c>
      <c r="R182" s="33">
        <f>Q182/N182</f>
        <v>44</v>
      </c>
      <c r="S182" s="107" t="s">
        <v>525</v>
      </c>
      <c r="T182" s="28" t="s">
        <v>97</v>
      </c>
      <c r="U182" s="28" t="s">
        <v>65</v>
      </c>
      <c r="V182" s="28" t="s">
        <v>66</v>
      </c>
      <c r="W182" s="28" t="s">
        <v>68</v>
      </c>
      <c r="X182" s="28" t="s">
        <v>68</v>
      </c>
      <c r="Y182" s="28" t="s">
        <v>69</v>
      </c>
      <c r="Z182" s="108" t="s">
        <v>87</v>
      </c>
      <c r="AA182" s="28" t="s">
        <v>520</v>
      </c>
      <c r="AB182" s="28" t="s">
        <v>518</v>
      </c>
      <c r="AC182" s="28" t="s">
        <v>362</v>
      </c>
      <c r="AD182" s="28" t="s">
        <v>341</v>
      </c>
      <c r="AE182" s="28" t="s">
        <v>342</v>
      </c>
      <c r="AF182" s="28"/>
      <c r="AG182" s="28"/>
    </row>
    <row r="183" s="93" customFormat="1" ht="15" spans="1:33">
      <c r="A183" s="28" t="s">
        <v>131</v>
      </c>
      <c r="B183" s="28" t="s">
        <v>332</v>
      </c>
      <c r="C183" s="28">
        <v>118308</v>
      </c>
      <c r="D183" s="28" t="s">
        <v>333</v>
      </c>
      <c r="E183" s="28" t="s">
        <v>516</v>
      </c>
      <c r="F183" s="28" t="s">
        <v>56</v>
      </c>
      <c r="G183" s="28" t="s">
        <v>526</v>
      </c>
      <c r="H183" s="28" t="s">
        <v>58</v>
      </c>
      <c r="I183" s="28" t="s">
        <v>59</v>
      </c>
      <c r="J183" s="28" t="s">
        <v>336</v>
      </c>
      <c r="K183" s="32">
        <v>300110009006</v>
      </c>
      <c r="L183" s="28" t="s">
        <v>83</v>
      </c>
      <c r="M183" s="28" t="s">
        <v>84</v>
      </c>
      <c r="N183" s="28">
        <v>1</v>
      </c>
      <c r="O183" s="33">
        <v>41</v>
      </c>
      <c r="P183" s="33">
        <v>58</v>
      </c>
      <c r="Q183" s="33">
        <f>O183+P183</f>
        <v>99</v>
      </c>
      <c r="R183" s="33">
        <f>Q183/N183</f>
        <v>99</v>
      </c>
      <c r="S183" s="107" t="s">
        <v>527</v>
      </c>
      <c r="T183" s="28" t="s">
        <v>97</v>
      </c>
      <c r="U183" s="28" t="s">
        <v>65</v>
      </c>
      <c r="V183" s="28" t="s">
        <v>66</v>
      </c>
      <c r="W183" s="28" t="s">
        <v>68</v>
      </c>
      <c r="X183" s="28" t="s">
        <v>68</v>
      </c>
      <c r="Y183" s="28" t="s">
        <v>69</v>
      </c>
      <c r="Z183" s="108" t="s">
        <v>87</v>
      </c>
      <c r="AA183" s="28" t="s">
        <v>259</v>
      </c>
      <c r="AB183" s="28" t="s">
        <v>518</v>
      </c>
      <c r="AC183" s="28" t="s">
        <v>362</v>
      </c>
      <c r="AD183" s="28" t="s">
        <v>341</v>
      </c>
      <c r="AE183" s="28" t="s">
        <v>342</v>
      </c>
      <c r="AF183" s="28"/>
      <c r="AG183" s="28"/>
    </row>
    <row r="184" s="93" customFormat="1" ht="15" spans="1:33">
      <c r="A184" s="28" t="s">
        <v>131</v>
      </c>
      <c r="B184" s="28" t="s">
        <v>332</v>
      </c>
      <c r="C184" s="28">
        <v>118308</v>
      </c>
      <c r="D184" s="28" t="s">
        <v>333</v>
      </c>
      <c r="E184" s="28" t="s">
        <v>516</v>
      </c>
      <c r="F184" s="28" t="s">
        <v>56</v>
      </c>
      <c r="G184" s="28" t="s">
        <v>528</v>
      </c>
      <c r="H184" s="28" t="s">
        <v>58</v>
      </c>
      <c r="I184" s="28" t="s">
        <v>59</v>
      </c>
      <c r="J184" s="28" t="s">
        <v>336</v>
      </c>
      <c r="K184" s="32">
        <v>300110009007</v>
      </c>
      <c r="L184" s="28" t="s">
        <v>83</v>
      </c>
      <c r="M184" s="28" t="s">
        <v>84</v>
      </c>
      <c r="N184" s="28">
        <v>1</v>
      </c>
      <c r="O184" s="33">
        <v>0</v>
      </c>
      <c r="P184" s="33">
        <v>0</v>
      </c>
      <c r="Q184" s="33">
        <f>O184+P184</f>
        <v>0</v>
      </c>
      <c r="R184" s="33">
        <f>Q184/N184</f>
        <v>0</v>
      </c>
      <c r="S184" s="107" t="s">
        <v>529</v>
      </c>
      <c r="T184" s="28" t="s">
        <v>97</v>
      </c>
      <c r="U184" s="28" t="s">
        <v>65</v>
      </c>
      <c r="V184" s="28" t="s">
        <v>66</v>
      </c>
      <c r="W184" s="28" t="s">
        <v>67</v>
      </c>
      <c r="X184" s="28" t="s">
        <v>192</v>
      </c>
      <c r="Y184" s="28" t="s">
        <v>69</v>
      </c>
      <c r="Z184" s="108" t="s">
        <v>87</v>
      </c>
      <c r="AA184" s="28" t="s">
        <v>177</v>
      </c>
      <c r="AB184" s="28" t="s">
        <v>518</v>
      </c>
      <c r="AC184" s="28" t="s">
        <v>362</v>
      </c>
      <c r="AD184" s="28" t="s">
        <v>341</v>
      </c>
      <c r="AE184" s="28" t="s">
        <v>342</v>
      </c>
      <c r="AF184" s="28"/>
      <c r="AG184" s="28"/>
    </row>
    <row r="185" s="93" customFormat="1" ht="15" spans="1:33">
      <c r="A185" s="28" t="s">
        <v>167</v>
      </c>
      <c r="B185" s="28" t="s">
        <v>332</v>
      </c>
      <c r="C185" s="28">
        <v>118308</v>
      </c>
      <c r="D185" s="28" t="s">
        <v>333</v>
      </c>
      <c r="E185" s="28" t="s">
        <v>530</v>
      </c>
      <c r="F185" s="28" t="s">
        <v>56</v>
      </c>
      <c r="G185" s="28" t="s">
        <v>531</v>
      </c>
      <c r="H185" s="28" t="s">
        <v>58</v>
      </c>
      <c r="I185" s="28" t="s">
        <v>59</v>
      </c>
      <c r="J185" s="28" t="s">
        <v>336</v>
      </c>
      <c r="K185" s="32">
        <v>300110010001</v>
      </c>
      <c r="L185" s="28" t="s">
        <v>83</v>
      </c>
      <c r="M185" s="28" t="s">
        <v>84</v>
      </c>
      <c r="N185" s="28">
        <v>1</v>
      </c>
      <c r="O185" s="33">
        <v>0</v>
      </c>
      <c r="P185" s="33">
        <v>0</v>
      </c>
      <c r="Q185" s="33">
        <f>O185+P185</f>
        <v>0</v>
      </c>
      <c r="R185" s="33">
        <f>Q185/N185</f>
        <v>0</v>
      </c>
      <c r="S185" s="107" t="s">
        <v>337</v>
      </c>
      <c r="T185" s="28" t="s">
        <v>97</v>
      </c>
      <c r="U185" s="28" t="s">
        <v>65</v>
      </c>
      <c r="V185" s="28" t="s">
        <v>66</v>
      </c>
      <c r="W185" s="28" t="s">
        <v>68</v>
      </c>
      <c r="X185" s="28" t="s">
        <v>68</v>
      </c>
      <c r="Y185" s="28" t="s">
        <v>69</v>
      </c>
      <c r="Z185" s="108" t="s">
        <v>87</v>
      </c>
      <c r="AA185" s="28" t="s">
        <v>532</v>
      </c>
      <c r="AB185" s="28" t="s">
        <v>533</v>
      </c>
      <c r="AC185" s="28" t="s">
        <v>340</v>
      </c>
      <c r="AD185" s="28" t="s">
        <v>341</v>
      </c>
      <c r="AE185" s="28" t="s">
        <v>342</v>
      </c>
      <c r="AF185" s="28"/>
      <c r="AG185" s="28"/>
    </row>
    <row r="186" s="93" customFormat="1" ht="15" spans="1:33">
      <c r="A186" s="28" t="s">
        <v>167</v>
      </c>
      <c r="B186" s="28" t="s">
        <v>332</v>
      </c>
      <c r="C186" s="28">
        <v>118308</v>
      </c>
      <c r="D186" s="28" t="s">
        <v>333</v>
      </c>
      <c r="E186" s="28" t="s">
        <v>530</v>
      </c>
      <c r="F186" s="28" t="s">
        <v>56</v>
      </c>
      <c r="G186" s="28" t="s">
        <v>534</v>
      </c>
      <c r="H186" s="28" t="s">
        <v>58</v>
      </c>
      <c r="I186" s="28" t="s">
        <v>59</v>
      </c>
      <c r="J186" s="28" t="s">
        <v>352</v>
      </c>
      <c r="K186" s="32">
        <v>300110010002</v>
      </c>
      <c r="L186" s="28" t="s">
        <v>83</v>
      </c>
      <c r="M186" s="28" t="s">
        <v>84</v>
      </c>
      <c r="N186" s="28">
        <v>1</v>
      </c>
      <c r="O186" s="33">
        <v>9</v>
      </c>
      <c r="P186" s="33">
        <v>14</v>
      </c>
      <c r="Q186" s="33">
        <f>O186+P186</f>
        <v>23</v>
      </c>
      <c r="R186" s="33">
        <f>Q186/N186</f>
        <v>23</v>
      </c>
      <c r="S186" s="107" t="s">
        <v>481</v>
      </c>
      <c r="T186" s="28" t="s">
        <v>97</v>
      </c>
      <c r="U186" s="28" t="s">
        <v>65</v>
      </c>
      <c r="V186" s="28" t="s">
        <v>66</v>
      </c>
      <c r="W186" s="28" t="s">
        <v>68</v>
      </c>
      <c r="X186" s="28" t="s">
        <v>68</v>
      </c>
      <c r="Y186" s="28" t="s">
        <v>69</v>
      </c>
      <c r="Z186" s="108" t="s">
        <v>87</v>
      </c>
      <c r="AA186" s="28" t="s">
        <v>533</v>
      </c>
      <c r="AB186" s="28" t="s">
        <v>533</v>
      </c>
      <c r="AC186" s="28" t="s">
        <v>348</v>
      </c>
      <c r="AD186" s="28" t="s">
        <v>341</v>
      </c>
      <c r="AE186" s="28" t="s">
        <v>342</v>
      </c>
      <c r="AF186" s="28"/>
      <c r="AG186" s="28"/>
    </row>
    <row r="187" s="93" customFormat="1" ht="15" spans="1:33">
      <c r="A187" s="28" t="s">
        <v>124</v>
      </c>
      <c r="B187" s="28" t="s">
        <v>332</v>
      </c>
      <c r="C187" s="28">
        <v>118308</v>
      </c>
      <c r="D187" s="28" t="s">
        <v>333</v>
      </c>
      <c r="E187" s="28" t="s">
        <v>535</v>
      </c>
      <c r="F187" s="28" t="s">
        <v>56</v>
      </c>
      <c r="G187" s="28" t="s">
        <v>536</v>
      </c>
      <c r="H187" s="28" t="s">
        <v>58</v>
      </c>
      <c r="I187" s="28" t="s">
        <v>59</v>
      </c>
      <c r="J187" s="28" t="s">
        <v>352</v>
      </c>
      <c r="K187" s="32">
        <v>300110011001</v>
      </c>
      <c r="L187" s="28" t="s">
        <v>83</v>
      </c>
      <c r="M187" s="28" t="s">
        <v>84</v>
      </c>
      <c r="N187" s="28">
        <v>1</v>
      </c>
      <c r="O187" s="33">
        <v>0</v>
      </c>
      <c r="P187" s="33">
        <v>3</v>
      </c>
      <c r="Q187" s="33">
        <f>O187+P187</f>
        <v>3</v>
      </c>
      <c r="R187" s="33">
        <f>Q187/N187</f>
        <v>3</v>
      </c>
      <c r="S187" s="107" t="s">
        <v>503</v>
      </c>
      <c r="T187" s="28" t="s">
        <v>97</v>
      </c>
      <c r="U187" s="28" t="s">
        <v>65</v>
      </c>
      <c r="V187" s="28" t="s">
        <v>66</v>
      </c>
      <c r="W187" s="28" t="s">
        <v>68</v>
      </c>
      <c r="X187" s="28" t="s">
        <v>68</v>
      </c>
      <c r="Y187" s="28" t="s">
        <v>69</v>
      </c>
      <c r="Z187" s="108" t="s">
        <v>87</v>
      </c>
      <c r="AA187" s="28" t="s">
        <v>126</v>
      </c>
      <c r="AB187" s="28" t="s">
        <v>126</v>
      </c>
      <c r="AC187" s="28" t="s">
        <v>348</v>
      </c>
      <c r="AD187" s="28" t="s">
        <v>341</v>
      </c>
      <c r="AE187" s="28" t="s">
        <v>342</v>
      </c>
      <c r="AF187" s="28"/>
      <c r="AG187" s="28"/>
    </row>
    <row r="188" s="93" customFormat="1" ht="15" spans="1:33">
      <c r="A188" s="28" t="s">
        <v>124</v>
      </c>
      <c r="B188" s="28" t="s">
        <v>332</v>
      </c>
      <c r="C188" s="28">
        <v>118308</v>
      </c>
      <c r="D188" s="28" t="s">
        <v>333</v>
      </c>
      <c r="E188" s="28" t="s">
        <v>535</v>
      </c>
      <c r="F188" s="28" t="s">
        <v>56</v>
      </c>
      <c r="G188" s="28" t="s">
        <v>537</v>
      </c>
      <c r="H188" s="28" t="s">
        <v>58</v>
      </c>
      <c r="I188" s="28" t="s">
        <v>59</v>
      </c>
      <c r="J188" s="28" t="s">
        <v>352</v>
      </c>
      <c r="K188" s="32">
        <v>300110011002</v>
      </c>
      <c r="L188" s="28" t="s">
        <v>83</v>
      </c>
      <c r="M188" s="28" t="s">
        <v>84</v>
      </c>
      <c r="N188" s="28">
        <v>1</v>
      </c>
      <c r="O188" s="33">
        <v>14</v>
      </c>
      <c r="P188" s="33">
        <v>18</v>
      </c>
      <c r="Q188" s="33">
        <f>O188+P188</f>
        <v>32</v>
      </c>
      <c r="R188" s="33">
        <f>Q188/N188</f>
        <v>32</v>
      </c>
      <c r="S188" s="107" t="s">
        <v>538</v>
      </c>
      <c r="T188" s="28" t="s">
        <v>64</v>
      </c>
      <c r="U188" s="28" t="s">
        <v>65</v>
      </c>
      <c r="V188" s="28" t="s">
        <v>66</v>
      </c>
      <c r="W188" s="28" t="s">
        <v>68</v>
      </c>
      <c r="X188" s="28" t="s">
        <v>68</v>
      </c>
      <c r="Y188" s="28" t="s">
        <v>69</v>
      </c>
      <c r="Z188" s="108" t="s">
        <v>87</v>
      </c>
      <c r="AA188" s="28" t="s">
        <v>126</v>
      </c>
      <c r="AB188" s="28" t="s">
        <v>126</v>
      </c>
      <c r="AC188" s="28" t="s">
        <v>362</v>
      </c>
      <c r="AD188" s="28" t="s">
        <v>341</v>
      </c>
      <c r="AE188" s="28" t="s">
        <v>342</v>
      </c>
      <c r="AF188" s="28"/>
      <c r="AG188" s="28"/>
    </row>
    <row r="189" s="93" customFormat="1" ht="15" spans="1:33">
      <c r="A189" s="28" t="s">
        <v>115</v>
      </c>
      <c r="B189" s="28" t="s">
        <v>332</v>
      </c>
      <c r="C189" s="28">
        <v>118308</v>
      </c>
      <c r="D189" s="28" t="s">
        <v>333</v>
      </c>
      <c r="E189" s="28" t="s">
        <v>539</v>
      </c>
      <c r="F189" s="28" t="s">
        <v>56</v>
      </c>
      <c r="G189" s="28" t="s">
        <v>540</v>
      </c>
      <c r="H189" s="28" t="s">
        <v>58</v>
      </c>
      <c r="I189" s="28" t="s">
        <v>59</v>
      </c>
      <c r="J189" s="28" t="s">
        <v>336</v>
      </c>
      <c r="K189" s="32">
        <v>300110012001</v>
      </c>
      <c r="L189" s="28" t="s">
        <v>83</v>
      </c>
      <c r="M189" s="28" t="s">
        <v>84</v>
      </c>
      <c r="N189" s="28">
        <v>1</v>
      </c>
      <c r="O189" s="33">
        <v>37</v>
      </c>
      <c r="P189" s="33">
        <v>36</v>
      </c>
      <c r="Q189" s="33">
        <f>O189+P189</f>
        <v>73</v>
      </c>
      <c r="R189" s="33">
        <f>Q189/N189</f>
        <v>73</v>
      </c>
      <c r="S189" s="107" t="s">
        <v>541</v>
      </c>
      <c r="T189" s="28" t="s">
        <v>97</v>
      </c>
      <c r="U189" s="28" t="s">
        <v>65</v>
      </c>
      <c r="V189" s="28" t="s">
        <v>66</v>
      </c>
      <c r="W189" s="28" t="s">
        <v>68</v>
      </c>
      <c r="X189" s="28" t="s">
        <v>68</v>
      </c>
      <c r="Y189" s="28" t="s">
        <v>69</v>
      </c>
      <c r="Z189" s="108" t="s">
        <v>87</v>
      </c>
      <c r="AA189" s="28" t="s">
        <v>542</v>
      </c>
      <c r="AB189" s="28" t="s">
        <v>543</v>
      </c>
      <c r="AC189" s="28" t="s">
        <v>348</v>
      </c>
      <c r="AD189" s="28" t="s">
        <v>341</v>
      </c>
      <c r="AE189" s="28" t="s">
        <v>342</v>
      </c>
      <c r="AF189" s="28"/>
      <c r="AG189" s="28"/>
    </row>
    <row r="190" s="93" customFormat="1" ht="15" spans="1:33">
      <c r="A190" s="28" t="s">
        <v>115</v>
      </c>
      <c r="B190" s="28" t="s">
        <v>332</v>
      </c>
      <c r="C190" s="28">
        <v>118308</v>
      </c>
      <c r="D190" s="28" t="s">
        <v>333</v>
      </c>
      <c r="E190" s="28" t="s">
        <v>539</v>
      </c>
      <c r="F190" s="28" t="s">
        <v>56</v>
      </c>
      <c r="G190" s="28" t="s">
        <v>544</v>
      </c>
      <c r="H190" s="28" t="s">
        <v>58</v>
      </c>
      <c r="I190" s="28" t="s">
        <v>59</v>
      </c>
      <c r="J190" s="28" t="s">
        <v>336</v>
      </c>
      <c r="K190" s="32">
        <v>300110012002</v>
      </c>
      <c r="L190" s="28" t="s">
        <v>83</v>
      </c>
      <c r="M190" s="28" t="s">
        <v>84</v>
      </c>
      <c r="N190" s="28">
        <v>1</v>
      </c>
      <c r="O190" s="33">
        <v>0</v>
      </c>
      <c r="P190" s="33">
        <v>2</v>
      </c>
      <c r="Q190" s="33">
        <f>O190+P190</f>
        <v>2</v>
      </c>
      <c r="R190" s="33">
        <f>Q190/N190</f>
        <v>2</v>
      </c>
      <c r="S190" s="107" t="s">
        <v>344</v>
      </c>
      <c r="T190" s="28" t="s">
        <v>97</v>
      </c>
      <c r="U190" s="28" t="s">
        <v>65</v>
      </c>
      <c r="V190" s="28" t="s">
        <v>66</v>
      </c>
      <c r="W190" s="28" t="s">
        <v>68</v>
      </c>
      <c r="X190" s="28" t="s">
        <v>68</v>
      </c>
      <c r="Y190" s="28" t="s">
        <v>69</v>
      </c>
      <c r="Z190" s="108" t="s">
        <v>87</v>
      </c>
      <c r="AA190" s="28" t="s">
        <v>542</v>
      </c>
      <c r="AB190" s="28" t="s">
        <v>543</v>
      </c>
      <c r="AC190" s="28" t="s">
        <v>345</v>
      </c>
      <c r="AD190" s="28" t="s">
        <v>341</v>
      </c>
      <c r="AE190" s="28" t="s">
        <v>342</v>
      </c>
      <c r="AF190" s="28"/>
      <c r="AG190" s="28"/>
    </row>
    <row r="191" s="93" customFormat="1" ht="15" spans="1:33">
      <c r="A191" s="28" t="s">
        <v>115</v>
      </c>
      <c r="B191" s="28" t="s">
        <v>332</v>
      </c>
      <c r="C191" s="28">
        <v>118308</v>
      </c>
      <c r="D191" s="28" t="s">
        <v>333</v>
      </c>
      <c r="E191" s="28" t="s">
        <v>539</v>
      </c>
      <c r="F191" s="28" t="s">
        <v>56</v>
      </c>
      <c r="G191" s="28" t="s">
        <v>545</v>
      </c>
      <c r="H191" s="28" t="s">
        <v>58</v>
      </c>
      <c r="I191" s="28" t="s">
        <v>59</v>
      </c>
      <c r="J191" s="28" t="s">
        <v>336</v>
      </c>
      <c r="K191" s="32">
        <v>300110012003</v>
      </c>
      <c r="L191" s="28" t="s">
        <v>83</v>
      </c>
      <c r="M191" s="28" t="s">
        <v>84</v>
      </c>
      <c r="N191" s="28">
        <v>1</v>
      </c>
      <c r="O191" s="33">
        <v>4</v>
      </c>
      <c r="P191" s="33">
        <v>5</v>
      </c>
      <c r="Q191" s="33">
        <f>O191+P191</f>
        <v>9</v>
      </c>
      <c r="R191" s="33">
        <f>Q191/N191</f>
        <v>9</v>
      </c>
      <c r="S191" s="107" t="s">
        <v>503</v>
      </c>
      <c r="T191" s="28" t="s">
        <v>97</v>
      </c>
      <c r="U191" s="28" t="s">
        <v>65</v>
      </c>
      <c r="V191" s="28" t="s">
        <v>66</v>
      </c>
      <c r="W191" s="28" t="s">
        <v>68</v>
      </c>
      <c r="X191" s="28" t="s">
        <v>68</v>
      </c>
      <c r="Y191" s="28" t="s">
        <v>69</v>
      </c>
      <c r="Z191" s="108" t="s">
        <v>87</v>
      </c>
      <c r="AA191" s="28" t="s">
        <v>546</v>
      </c>
      <c r="AB191" s="28" t="s">
        <v>543</v>
      </c>
      <c r="AC191" s="28" t="s">
        <v>348</v>
      </c>
      <c r="AD191" s="28" t="s">
        <v>341</v>
      </c>
      <c r="AE191" s="28" t="s">
        <v>342</v>
      </c>
      <c r="AF191" s="28"/>
      <c r="AG191" s="28"/>
    </row>
    <row r="192" s="93" customFormat="1" ht="15" spans="1:33">
      <c r="A192" s="28" t="s">
        <v>115</v>
      </c>
      <c r="B192" s="28" t="s">
        <v>332</v>
      </c>
      <c r="C192" s="28">
        <v>118308</v>
      </c>
      <c r="D192" s="28" t="s">
        <v>333</v>
      </c>
      <c r="E192" s="28" t="s">
        <v>539</v>
      </c>
      <c r="F192" s="28" t="s">
        <v>56</v>
      </c>
      <c r="G192" s="28" t="s">
        <v>547</v>
      </c>
      <c r="H192" s="28" t="s">
        <v>58</v>
      </c>
      <c r="I192" s="28" t="s">
        <v>59</v>
      </c>
      <c r="J192" s="28" t="s">
        <v>336</v>
      </c>
      <c r="K192" s="32">
        <v>300110012004</v>
      </c>
      <c r="L192" s="28" t="s">
        <v>83</v>
      </c>
      <c r="M192" s="28" t="s">
        <v>84</v>
      </c>
      <c r="N192" s="28">
        <v>1</v>
      </c>
      <c r="O192" s="33">
        <v>0</v>
      </c>
      <c r="P192" s="33">
        <v>0</v>
      </c>
      <c r="Q192" s="33">
        <f>O192+P192</f>
        <v>0</v>
      </c>
      <c r="R192" s="33">
        <f>Q192/N192</f>
        <v>0</v>
      </c>
      <c r="S192" s="107" t="s">
        <v>457</v>
      </c>
      <c r="T192" s="28" t="s">
        <v>97</v>
      </c>
      <c r="U192" s="28" t="s">
        <v>65</v>
      </c>
      <c r="V192" s="28" t="s">
        <v>66</v>
      </c>
      <c r="W192" s="28" t="s">
        <v>68</v>
      </c>
      <c r="X192" s="28" t="s">
        <v>68</v>
      </c>
      <c r="Y192" s="28" t="s">
        <v>69</v>
      </c>
      <c r="Z192" s="108" t="s">
        <v>87</v>
      </c>
      <c r="AA192" s="28" t="s">
        <v>548</v>
      </c>
      <c r="AB192" s="28" t="s">
        <v>543</v>
      </c>
      <c r="AC192" s="28" t="s">
        <v>549</v>
      </c>
      <c r="AD192" s="28" t="s">
        <v>341</v>
      </c>
      <c r="AE192" s="28" t="s">
        <v>342</v>
      </c>
      <c r="AF192" s="28"/>
      <c r="AG192" s="28"/>
    </row>
    <row r="193" s="93" customFormat="1" ht="15" spans="1:33">
      <c r="A193" s="28" t="s">
        <v>115</v>
      </c>
      <c r="B193" s="28" t="s">
        <v>332</v>
      </c>
      <c r="C193" s="28">
        <v>118308</v>
      </c>
      <c r="D193" s="28" t="s">
        <v>333</v>
      </c>
      <c r="E193" s="28" t="s">
        <v>539</v>
      </c>
      <c r="F193" s="28" t="s">
        <v>56</v>
      </c>
      <c r="G193" s="28" t="s">
        <v>550</v>
      </c>
      <c r="H193" s="28" t="s">
        <v>58</v>
      </c>
      <c r="I193" s="28" t="s">
        <v>59</v>
      </c>
      <c r="J193" s="28" t="s">
        <v>336</v>
      </c>
      <c r="K193" s="32">
        <v>300110012005</v>
      </c>
      <c r="L193" s="28" t="s">
        <v>83</v>
      </c>
      <c r="M193" s="28" t="s">
        <v>84</v>
      </c>
      <c r="N193" s="28">
        <v>1</v>
      </c>
      <c r="O193" s="33">
        <v>0</v>
      </c>
      <c r="P193" s="33">
        <v>0</v>
      </c>
      <c r="Q193" s="33">
        <f>O193+P193</f>
        <v>0</v>
      </c>
      <c r="R193" s="33">
        <f>Q193/N193</f>
        <v>0</v>
      </c>
      <c r="S193" s="107" t="s">
        <v>457</v>
      </c>
      <c r="T193" s="28" t="s">
        <v>97</v>
      </c>
      <c r="U193" s="28" t="s">
        <v>65</v>
      </c>
      <c r="V193" s="28" t="s">
        <v>66</v>
      </c>
      <c r="W193" s="28" t="s">
        <v>68</v>
      </c>
      <c r="X193" s="28" t="s">
        <v>68</v>
      </c>
      <c r="Y193" s="28" t="s">
        <v>69</v>
      </c>
      <c r="Z193" s="108" t="s">
        <v>87</v>
      </c>
      <c r="AA193" s="28" t="s">
        <v>551</v>
      </c>
      <c r="AB193" s="28" t="s">
        <v>543</v>
      </c>
      <c r="AC193" s="28" t="s">
        <v>549</v>
      </c>
      <c r="AD193" s="28" t="s">
        <v>341</v>
      </c>
      <c r="AE193" s="28" t="s">
        <v>342</v>
      </c>
      <c r="AF193" s="28"/>
      <c r="AG193" s="28"/>
    </row>
    <row r="194" s="93" customFormat="1" ht="15" spans="1:33">
      <c r="A194" s="28" t="s">
        <v>115</v>
      </c>
      <c r="B194" s="28" t="s">
        <v>332</v>
      </c>
      <c r="C194" s="28">
        <v>118308</v>
      </c>
      <c r="D194" s="28" t="s">
        <v>333</v>
      </c>
      <c r="E194" s="28" t="s">
        <v>539</v>
      </c>
      <c r="F194" s="28" t="s">
        <v>56</v>
      </c>
      <c r="G194" s="28" t="s">
        <v>552</v>
      </c>
      <c r="H194" s="28" t="s">
        <v>58</v>
      </c>
      <c r="I194" s="28" t="s">
        <v>59</v>
      </c>
      <c r="J194" s="28" t="s">
        <v>336</v>
      </c>
      <c r="K194" s="32">
        <v>300110012006</v>
      </c>
      <c r="L194" s="28" t="s">
        <v>83</v>
      </c>
      <c r="M194" s="28" t="s">
        <v>84</v>
      </c>
      <c r="N194" s="28">
        <v>1</v>
      </c>
      <c r="O194" s="33">
        <v>16</v>
      </c>
      <c r="P194" s="33">
        <v>23</v>
      </c>
      <c r="Q194" s="33">
        <f>O194+P194</f>
        <v>39</v>
      </c>
      <c r="R194" s="33">
        <f>Q194/N194</f>
        <v>39</v>
      </c>
      <c r="S194" s="107" t="s">
        <v>460</v>
      </c>
      <c r="T194" s="28" t="s">
        <v>97</v>
      </c>
      <c r="U194" s="28" t="s">
        <v>65</v>
      </c>
      <c r="V194" s="28" t="s">
        <v>66</v>
      </c>
      <c r="W194" s="28" t="s">
        <v>68</v>
      </c>
      <c r="X194" s="28" t="s">
        <v>68</v>
      </c>
      <c r="Y194" s="28" t="s">
        <v>69</v>
      </c>
      <c r="Z194" s="108" t="s">
        <v>87</v>
      </c>
      <c r="AA194" s="28" t="s">
        <v>551</v>
      </c>
      <c r="AB194" s="28" t="s">
        <v>543</v>
      </c>
      <c r="AC194" s="28" t="s">
        <v>348</v>
      </c>
      <c r="AD194" s="28" t="s">
        <v>341</v>
      </c>
      <c r="AE194" s="28" t="s">
        <v>342</v>
      </c>
      <c r="AF194" s="28"/>
      <c r="AG194" s="28"/>
    </row>
    <row r="195" s="93" customFormat="1" ht="15" spans="1:33">
      <c r="A195" s="28" t="s">
        <v>115</v>
      </c>
      <c r="B195" s="28" t="s">
        <v>332</v>
      </c>
      <c r="C195" s="28">
        <v>118308</v>
      </c>
      <c r="D195" s="28" t="s">
        <v>333</v>
      </c>
      <c r="E195" s="28" t="s">
        <v>539</v>
      </c>
      <c r="F195" s="28" t="s">
        <v>56</v>
      </c>
      <c r="G195" s="28" t="s">
        <v>553</v>
      </c>
      <c r="H195" s="28" t="s">
        <v>58</v>
      </c>
      <c r="I195" s="28" t="s">
        <v>59</v>
      </c>
      <c r="J195" s="28" t="s">
        <v>336</v>
      </c>
      <c r="K195" s="32">
        <v>300110012007</v>
      </c>
      <c r="L195" s="28" t="s">
        <v>83</v>
      </c>
      <c r="M195" s="28" t="s">
        <v>84</v>
      </c>
      <c r="N195" s="28">
        <v>2</v>
      </c>
      <c r="O195" s="33">
        <v>0</v>
      </c>
      <c r="P195" s="33">
        <v>2</v>
      </c>
      <c r="Q195" s="33">
        <f>O195+P195</f>
        <v>2</v>
      </c>
      <c r="R195" s="33">
        <f>Q195/N195</f>
        <v>1</v>
      </c>
      <c r="S195" s="107" t="s">
        <v>457</v>
      </c>
      <c r="T195" s="28" t="s">
        <v>97</v>
      </c>
      <c r="U195" s="28" t="s">
        <v>65</v>
      </c>
      <c r="V195" s="28" t="s">
        <v>66</v>
      </c>
      <c r="W195" s="28" t="s">
        <v>68</v>
      </c>
      <c r="X195" s="28" t="s">
        <v>68</v>
      </c>
      <c r="Y195" s="28" t="s">
        <v>69</v>
      </c>
      <c r="Z195" s="108" t="s">
        <v>87</v>
      </c>
      <c r="AA195" s="28" t="s">
        <v>543</v>
      </c>
      <c r="AB195" s="28" t="s">
        <v>543</v>
      </c>
      <c r="AC195" s="28" t="s">
        <v>549</v>
      </c>
      <c r="AD195" s="28" t="s">
        <v>341</v>
      </c>
      <c r="AE195" s="28" t="s">
        <v>342</v>
      </c>
      <c r="AF195" s="28"/>
      <c r="AG195" s="28"/>
    </row>
    <row r="196" s="93" customFormat="1" ht="15" spans="1:33">
      <c r="A196" s="28" t="s">
        <v>115</v>
      </c>
      <c r="B196" s="28" t="s">
        <v>332</v>
      </c>
      <c r="C196" s="28">
        <v>118308</v>
      </c>
      <c r="D196" s="28" t="s">
        <v>333</v>
      </c>
      <c r="E196" s="28" t="s">
        <v>539</v>
      </c>
      <c r="F196" s="28" t="s">
        <v>56</v>
      </c>
      <c r="G196" s="28" t="s">
        <v>554</v>
      </c>
      <c r="H196" s="28" t="s">
        <v>58</v>
      </c>
      <c r="I196" s="28" t="s">
        <v>59</v>
      </c>
      <c r="J196" s="28" t="s">
        <v>336</v>
      </c>
      <c r="K196" s="32">
        <v>300110012008</v>
      </c>
      <c r="L196" s="28" t="s">
        <v>83</v>
      </c>
      <c r="M196" s="28" t="s">
        <v>84</v>
      </c>
      <c r="N196" s="28">
        <v>1</v>
      </c>
      <c r="O196" s="33">
        <v>5</v>
      </c>
      <c r="P196" s="33">
        <v>7</v>
      </c>
      <c r="Q196" s="33">
        <f>O196+P196</f>
        <v>12</v>
      </c>
      <c r="R196" s="33">
        <f>Q196/N196</f>
        <v>12</v>
      </c>
      <c r="S196" s="107" t="s">
        <v>555</v>
      </c>
      <c r="T196" s="28" t="s">
        <v>97</v>
      </c>
      <c r="U196" s="28" t="s">
        <v>65</v>
      </c>
      <c r="V196" s="28" t="s">
        <v>66</v>
      </c>
      <c r="W196" s="28" t="s">
        <v>67</v>
      </c>
      <c r="X196" s="28" t="s">
        <v>192</v>
      </c>
      <c r="Y196" s="28" t="s">
        <v>69</v>
      </c>
      <c r="Z196" s="108" t="s">
        <v>87</v>
      </c>
      <c r="AA196" s="28" t="s">
        <v>543</v>
      </c>
      <c r="AB196" s="28" t="s">
        <v>543</v>
      </c>
      <c r="AC196" s="28" t="s">
        <v>362</v>
      </c>
      <c r="AD196" s="28" t="s">
        <v>341</v>
      </c>
      <c r="AE196" s="28" t="s">
        <v>342</v>
      </c>
      <c r="AF196" s="28"/>
      <c r="AG196" s="28"/>
    </row>
    <row r="197" s="93" customFormat="1" ht="15" spans="1:33">
      <c r="A197" s="28" t="s">
        <v>115</v>
      </c>
      <c r="B197" s="28" t="s">
        <v>332</v>
      </c>
      <c r="C197" s="28">
        <v>118308</v>
      </c>
      <c r="D197" s="28" t="s">
        <v>333</v>
      </c>
      <c r="E197" s="28" t="s">
        <v>539</v>
      </c>
      <c r="F197" s="28" t="s">
        <v>56</v>
      </c>
      <c r="G197" s="28" t="s">
        <v>556</v>
      </c>
      <c r="H197" s="28" t="s">
        <v>58</v>
      </c>
      <c r="I197" s="28" t="s">
        <v>59</v>
      </c>
      <c r="J197" s="28" t="s">
        <v>336</v>
      </c>
      <c r="K197" s="32">
        <v>300110012009</v>
      </c>
      <c r="L197" s="28" t="s">
        <v>83</v>
      </c>
      <c r="M197" s="28" t="s">
        <v>84</v>
      </c>
      <c r="N197" s="28">
        <v>1</v>
      </c>
      <c r="O197" s="33">
        <v>24</v>
      </c>
      <c r="P197" s="33">
        <v>24</v>
      </c>
      <c r="Q197" s="33">
        <f>O197+P197</f>
        <v>48</v>
      </c>
      <c r="R197" s="33">
        <f>Q197/N197</f>
        <v>48</v>
      </c>
      <c r="S197" s="107" t="s">
        <v>557</v>
      </c>
      <c r="T197" s="28" t="s">
        <v>97</v>
      </c>
      <c r="U197" s="28" t="s">
        <v>65</v>
      </c>
      <c r="V197" s="28" t="s">
        <v>66</v>
      </c>
      <c r="W197" s="28" t="s">
        <v>68</v>
      </c>
      <c r="X197" s="28" t="s">
        <v>68</v>
      </c>
      <c r="Y197" s="28" t="s">
        <v>69</v>
      </c>
      <c r="Z197" s="108" t="s">
        <v>87</v>
      </c>
      <c r="AA197" s="28" t="s">
        <v>543</v>
      </c>
      <c r="AB197" s="28" t="s">
        <v>543</v>
      </c>
      <c r="AC197" s="28" t="s">
        <v>348</v>
      </c>
      <c r="AD197" s="28" t="s">
        <v>341</v>
      </c>
      <c r="AE197" s="28" t="s">
        <v>342</v>
      </c>
      <c r="AF197" s="28"/>
      <c r="AG197" s="28"/>
    </row>
    <row r="198" s="93" customFormat="1" ht="15" spans="1:33">
      <c r="A198" s="28" t="s">
        <v>178</v>
      </c>
      <c r="B198" s="28" t="s">
        <v>332</v>
      </c>
      <c r="C198" s="28">
        <v>118308</v>
      </c>
      <c r="D198" s="28" t="s">
        <v>333</v>
      </c>
      <c r="E198" s="28" t="s">
        <v>558</v>
      </c>
      <c r="F198" s="28" t="s">
        <v>56</v>
      </c>
      <c r="G198" s="28" t="s">
        <v>559</v>
      </c>
      <c r="H198" s="28" t="s">
        <v>58</v>
      </c>
      <c r="I198" s="28" t="s">
        <v>59</v>
      </c>
      <c r="J198" s="28" t="s">
        <v>336</v>
      </c>
      <c r="K198" s="32">
        <v>300110013001</v>
      </c>
      <c r="L198" s="28" t="s">
        <v>83</v>
      </c>
      <c r="M198" s="28" t="s">
        <v>84</v>
      </c>
      <c r="N198" s="28">
        <v>2</v>
      </c>
      <c r="O198" s="33">
        <v>0</v>
      </c>
      <c r="P198" s="33">
        <v>0</v>
      </c>
      <c r="Q198" s="33">
        <f>O198+P198</f>
        <v>0</v>
      </c>
      <c r="R198" s="33">
        <f>Q198/N198</f>
        <v>0</v>
      </c>
      <c r="S198" s="107" t="s">
        <v>337</v>
      </c>
      <c r="T198" s="28" t="s">
        <v>97</v>
      </c>
      <c r="U198" s="28" t="s">
        <v>65</v>
      </c>
      <c r="V198" s="28" t="s">
        <v>66</v>
      </c>
      <c r="W198" s="28" t="s">
        <v>68</v>
      </c>
      <c r="X198" s="28" t="s">
        <v>68</v>
      </c>
      <c r="Y198" s="28" t="s">
        <v>69</v>
      </c>
      <c r="Z198" s="108" t="s">
        <v>87</v>
      </c>
      <c r="AA198" s="28" t="s">
        <v>560</v>
      </c>
      <c r="AB198" s="28" t="s">
        <v>560</v>
      </c>
      <c r="AC198" s="28" t="s">
        <v>340</v>
      </c>
      <c r="AD198" s="28" t="s">
        <v>341</v>
      </c>
      <c r="AE198" s="28" t="s">
        <v>342</v>
      </c>
      <c r="AF198" s="28"/>
      <c r="AG198" s="28"/>
    </row>
    <row r="199" s="93" customFormat="1" ht="15" spans="1:33">
      <c r="A199" s="28" t="s">
        <v>178</v>
      </c>
      <c r="B199" s="28" t="s">
        <v>332</v>
      </c>
      <c r="C199" s="28">
        <v>118308</v>
      </c>
      <c r="D199" s="28" t="s">
        <v>333</v>
      </c>
      <c r="E199" s="28" t="s">
        <v>558</v>
      </c>
      <c r="F199" s="28" t="s">
        <v>56</v>
      </c>
      <c r="G199" s="28" t="s">
        <v>561</v>
      </c>
      <c r="H199" s="28" t="s">
        <v>58</v>
      </c>
      <c r="I199" s="28" t="s">
        <v>59</v>
      </c>
      <c r="J199" s="28" t="s">
        <v>336</v>
      </c>
      <c r="K199" s="32">
        <v>300110013002</v>
      </c>
      <c r="L199" s="28" t="s">
        <v>83</v>
      </c>
      <c r="M199" s="28" t="s">
        <v>84</v>
      </c>
      <c r="N199" s="28">
        <v>1</v>
      </c>
      <c r="O199" s="33">
        <v>145</v>
      </c>
      <c r="P199" s="33">
        <v>291</v>
      </c>
      <c r="Q199" s="33">
        <f>O199+P199</f>
        <v>436</v>
      </c>
      <c r="R199" s="33">
        <f>Q199/N199</f>
        <v>436</v>
      </c>
      <c r="S199" s="107" t="s">
        <v>398</v>
      </c>
      <c r="T199" s="28" t="s">
        <v>97</v>
      </c>
      <c r="U199" s="28" t="s">
        <v>65</v>
      </c>
      <c r="V199" s="28" t="s">
        <v>66</v>
      </c>
      <c r="W199" s="28" t="s">
        <v>68</v>
      </c>
      <c r="X199" s="28" t="s">
        <v>68</v>
      </c>
      <c r="Y199" s="28" t="s">
        <v>69</v>
      </c>
      <c r="Z199" s="108" t="s">
        <v>87</v>
      </c>
      <c r="AA199" s="28" t="s">
        <v>560</v>
      </c>
      <c r="AB199" s="28" t="s">
        <v>560</v>
      </c>
      <c r="AC199" s="28" t="s">
        <v>362</v>
      </c>
      <c r="AD199" s="28" t="s">
        <v>341</v>
      </c>
      <c r="AE199" s="28" t="s">
        <v>342</v>
      </c>
      <c r="AF199" s="28"/>
      <c r="AG199" s="28"/>
    </row>
    <row r="200" s="93" customFormat="1" ht="15" spans="1:33">
      <c r="A200" s="28" t="s">
        <v>178</v>
      </c>
      <c r="B200" s="28" t="s">
        <v>332</v>
      </c>
      <c r="C200" s="28">
        <v>118308</v>
      </c>
      <c r="D200" s="28" t="s">
        <v>333</v>
      </c>
      <c r="E200" s="28" t="s">
        <v>558</v>
      </c>
      <c r="F200" s="28" t="s">
        <v>56</v>
      </c>
      <c r="G200" s="28" t="s">
        <v>562</v>
      </c>
      <c r="H200" s="28" t="s">
        <v>58</v>
      </c>
      <c r="I200" s="28" t="s">
        <v>59</v>
      </c>
      <c r="J200" s="28" t="s">
        <v>336</v>
      </c>
      <c r="K200" s="32">
        <v>300110013003</v>
      </c>
      <c r="L200" s="28" t="s">
        <v>83</v>
      </c>
      <c r="M200" s="28" t="s">
        <v>84</v>
      </c>
      <c r="N200" s="28">
        <v>1</v>
      </c>
      <c r="O200" s="33">
        <v>0</v>
      </c>
      <c r="P200" s="33">
        <v>1</v>
      </c>
      <c r="Q200" s="33">
        <f>O200+P200</f>
        <v>1</v>
      </c>
      <c r="R200" s="33">
        <f>Q200/N200</f>
        <v>1</v>
      </c>
      <c r="S200" s="107" t="s">
        <v>344</v>
      </c>
      <c r="T200" s="28" t="s">
        <v>97</v>
      </c>
      <c r="U200" s="28" t="s">
        <v>65</v>
      </c>
      <c r="V200" s="28" t="s">
        <v>66</v>
      </c>
      <c r="W200" s="28" t="s">
        <v>68</v>
      </c>
      <c r="X200" s="28" t="s">
        <v>68</v>
      </c>
      <c r="Y200" s="28" t="s">
        <v>69</v>
      </c>
      <c r="Z200" s="108" t="s">
        <v>87</v>
      </c>
      <c r="AA200" s="28" t="s">
        <v>563</v>
      </c>
      <c r="AB200" s="28" t="s">
        <v>560</v>
      </c>
      <c r="AC200" s="28" t="s">
        <v>345</v>
      </c>
      <c r="AD200" s="28" t="s">
        <v>341</v>
      </c>
      <c r="AE200" s="28" t="s">
        <v>342</v>
      </c>
      <c r="AF200" s="28"/>
      <c r="AG200" s="28"/>
    </row>
    <row r="201" s="93" customFormat="1" ht="15" spans="1:33">
      <c r="A201" s="28" t="s">
        <v>178</v>
      </c>
      <c r="B201" s="28" t="s">
        <v>332</v>
      </c>
      <c r="C201" s="28">
        <v>118308</v>
      </c>
      <c r="D201" s="28" t="s">
        <v>333</v>
      </c>
      <c r="E201" s="28" t="s">
        <v>558</v>
      </c>
      <c r="F201" s="28" t="s">
        <v>56</v>
      </c>
      <c r="G201" s="28" t="s">
        <v>564</v>
      </c>
      <c r="H201" s="28" t="s">
        <v>58</v>
      </c>
      <c r="I201" s="28" t="s">
        <v>59</v>
      </c>
      <c r="J201" s="28" t="s">
        <v>336</v>
      </c>
      <c r="K201" s="32">
        <v>300110013004</v>
      </c>
      <c r="L201" s="28" t="s">
        <v>83</v>
      </c>
      <c r="M201" s="28" t="s">
        <v>84</v>
      </c>
      <c r="N201" s="28">
        <v>1</v>
      </c>
      <c r="O201" s="33">
        <v>0</v>
      </c>
      <c r="P201" s="33">
        <v>0</v>
      </c>
      <c r="Q201" s="33">
        <f>O201+P201</f>
        <v>0</v>
      </c>
      <c r="R201" s="33">
        <f>Q201/N201</f>
        <v>0</v>
      </c>
      <c r="S201" s="107" t="s">
        <v>337</v>
      </c>
      <c r="T201" s="28" t="s">
        <v>97</v>
      </c>
      <c r="U201" s="28" t="s">
        <v>65</v>
      </c>
      <c r="V201" s="28" t="s">
        <v>66</v>
      </c>
      <c r="W201" s="28" t="s">
        <v>68</v>
      </c>
      <c r="X201" s="28" t="s">
        <v>68</v>
      </c>
      <c r="Y201" s="28" t="s">
        <v>69</v>
      </c>
      <c r="Z201" s="108" t="s">
        <v>87</v>
      </c>
      <c r="AA201" s="28" t="s">
        <v>565</v>
      </c>
      <c r="AB201" s="28" t="s">
        <v>560</v>
      </c>
      <c r="AC201" s="28" t="s">
        <v>340</v>
      </c>
      <c r="AD201" s="28" t="s">
        <v>341</v>
      </c>
      <c r="AE201" s="28" t="s">
        <v>342</v>
      </c>
      <c r="AF201" s="28"/>
      <c r="AG201" s="28"/>
    </row>
    <row r="202" s="93" customFormat="1" ht="15" spans="1:33">
      <c r="A202" s="28" t="s">
        <v>178</v>
      </c>
      <c r="B202" s="28" t="s">
        <v>332</v>
      </c>
      <c r="C202" s="28">
        <v>118308</v>
      </c>
      <c r="D202" s="28" t="s">
        <v>333</v>
      </c>
      <c r="E202" s="28" t="s">
        <v>558</v>
      </c>
      <c r="F202" s="28" t="s">
        <v>56</v>
      </c>
      <c r="G202" s="28" t="s">
        <v>566</v>
      </c>
      <c r="H202" s="28" t="s">
        <v>58</v>
      </c>
      <c r="I202" s="28" t="s">
        <v>59</v>
      </c>
      <c r="J202" s="28" t="s">
        <v>336</v>
      </c>
      <c r="K202" s="32">
        <v>300110013005</v>
      </c>
      <c r="L202" s="28" t="s">
        <v>83</v>
      </c>
      <c r="M202" s="28" t="s">
        <v>84</v>
      </c>
      <c r="N202" s="28">
        <v>1</v>
      </c>
      <c r="O202" s="33">
        <v>13</v>
      </c>
      <c r="P202" s="33">
        <v>26</v>
      </c>
      <c r="Q202" s="33">
        <f>O202+P202</f>
        <v>39</v>
      </c>
      <c r="R202" s="33">
        <f>Q202/N202</f>
        <v>39</v>
      </c>
      <c r="S202" s="107" t="s">
        <v>525</v>
      </c>
      <c r="T202" s="28" t="s">
        <v>97</v>
      </c>
      <c r="U202" s="28" t="s">
        <v>65</v>
      </c>
      <c r="V202" s="28" t="s">
        <v>66</v>
      </c>
      <c r="W202" s="28" t="s">
        <v>68</v>
      </c>
      <c r="X202" s="28" t="s">
        <v>68</v>
      </c>
      <c r="Y202" s="28" t="s">
        <v>69</v>
      </c>
      <c r="Z202" s="108" t="s">
        <v>87</v>
      </c>
      <c r="AA202" s="28" t="s">
        <v>567</v>
      </c>
      <c r="AB202" s="28" t="s">
        <v>560</v>
      </c>
      <c r="AC202" s="28" t="s">
        <v>362</v>
      </c>
      <c r="AD202" s="28" t="s">
        <v>341</v>
      </c>
      <c r="AE202" s="28" t="s">
        <v>342</v>
      </c>
      <c r="AF202" s="28"/>
      <c r="AG202" s="28"/>
    </row>
    <row r="203" s="93" customFormat="1" ht="15" spans="1:33">
      <c r="A203" s="28" t="s">
        <v>178</v>
      </c>
      <c r="B203" s="28" t="s">
        <v>332</v>
      </c>
      <c r="C203" s="28">
        <v>118308</v>
      </c>
      <c r="D203" s="28" t="s">
        <v>333</v>
      </c>
      <c r="E203" s="28" t="s">
        <v>558</v>
      </c>
      <c r="F203" s="28" t="s">
        <v>56</v>
      </c>
      <c r="G203" s="28" t="s">
        <v>568</v>
      </c>
      <c r="H203" s="28" t="s">
        <v>58</v>
      </c>
      <c r="I203" s="28" t="s">
        <v>59</v>
      </c>
      <c r="J203" s="28" t="s">
        <v>336</v>
      </c>
      <c r="K203" s="32">
        <v>300110013006</v>
      </c>
      <c r="L203" s="28" t="s">
        <v>83</v>
      </c>
      <c r="M203" s="28" t="s">
        <v>84</v>
      </c>
      <c r="N203" s="28">
        <v>1</v>
      </c>
      <c r="O203" s="33">
        <v>40</v>
      </c>
      <c r="P203" s="33">
        <v>44</v>
      </c>
      <c r="Q203" s="33">
        <f>O203+P203</f>
        <v>84</v>
      </c>
      <c r="R203" s="33">
        <f>Q203/N203</f>
        <v>84</v>
      </c>
      <c r="S203" s="107" t="s">
        <v>569</v>
      </c>
      <c r="T203" s="28" t="s">
        <v>97</v>
      </c>
      <c r="U203" s="28" t="s">
        <v>65</v>
      </c>
      <c r="V203" s="28" t="s">
        <v>66</v>
      </c>
      <c r="W203" s="28" t="s">
        <v>68</v>
      </c>
      <c r="X203" s="28" t="s">
        <v>68</v>
      </c>
      <c r="Y203" s="28" t="s">
        <v>69</v>
      </c>
      <c r="Z203" s="108" t="s">
        <v>87</v>
      </c>
      <c r="AA203" s="28" t="s">
        <v>570</v>
      </c>
      <c r="AB203" s="28" t="s">
        <v>560</v>
      </c>
      <c r="AC203" s="28" t="s">
        <v>362</v>
      </c>
      <c r="AD203" s="28" t="s">
        <v>341</v>
      </c>
      <c r="AE203" s="28" t="s">
        <v>342</v>
      </c>
      <c r="AF203" s="28"/>
      <c r="AG203" s="28"/>
    </row>
    <row r="204" s="93" customFormat="1" ht="15" spans="1:33">
      <c r="A204" s="28" t="s">
        <v>178</v>
      </c>
      <c r="B204" s="28" t="s">
        <v>332</v>
      </c>
      <c r="C204" s="28">
        <v>118308</v>
      </c>
      <c r="D204" s="28" t="s">
        <v>333</v>
      </c>
      <c r="E204" s="28" t="s">
        <v>558</v>
      </c>
      <c r="F204" s="28" t="s">
        <v>56</v>
      </c>
      <c r="G204" s="28" t="s">
        <v>571</v>
      </c>
      <c r="H204" s="28" t="s">
        <v>58</v>
      </c>
      <c r="I204" s="28" t="s">
        <v>59</v>
      </c>
      <c r="J204" s="28" t="s">
        <v>336</v>
      </c>
      <c r="K204" s="32">
        <v>300110013007</v>
      </c>
      <c r="L204" s="28" t="s">
        <v>83</v>
      </c>
      <c r="M204" s="28" t="s">
        <v>84</v>
      </c>
      <c r="N204" s="28">
        <v>1</v>
      </c>
      <c r="O204" s="33">
        <v>3</v>
      </c>
      <c r="P204" s="33">
        <v>7</v>
      </c>
      <c r="Q204" s="33">
        <f>O204+P204</f>
        <v>10</v>
      </c>
      <c r="R204" s="33">
        <f>Q204/N204</f>
        <v>10</v>
      </c>
      <c r="S204" s="107" t="s">
        <v>503</v>
      </c>
      <c r="T204" s="28" t="s">
        <v>97</v>
      </c>
      <c r="U204" s="28" t="s">
        <v>65</v>
      </c>
      <c r="V204" s="28" t="s">
        <v>66</v>
      </c>
      <c r="W204" s="28" t="s">
        <v>68</v>
      </c>
      <c r="X204" s="28" t="s">
        <v>68</v>
      </c>
      <c r="Y204" s="28" t="s">
        <v>69</v>
      </c>
      <c r="Z204" s="108" t="s">
        <v>87</v>
      </c>
      <c r="AA204" s="28" t="s">
        <v>570</v>
      </c>
      <c r="AB204" s="28" t="s">
        <v>560</v>
      </c>
      <c r="AC204" s="28" t="s">
        <v>362</v>
      </c>
      <c r="AD204" s="28" t="s">
        <v>341</v>
      </c>
      <c r="AE204" s="28" t="s">
        <v>342</v>
      </c>
      <c r="AF204" s="28"/>
      <c r="AG204" s="28"/>
    </row>
    <row r="205" s="93" customFormat="1" ht="15" spans="1:33">
      <c r="A205" s="28" t="s">
        <v>178</v>
      </c>
      <c r="B205" s="28" t="s">
        <v>332</v>
      </c>
      <c r="C205" s="28">
        <v>118308</v>
      </c>
      <c r="D205" s="28" t="s">
        <v>333</v>
      </c>
      <c r="E205" s="28" t="s">
        <v>558</v>
      </c>
      <c r="F205" s="28" t="s">
        <v>56</v>
      </c>
      <c r="G205" s="28" t="s">
        <v>572</v>
      </c>
      <c r="H205" s="28" t="s">
        <v>58</v>
      </c>
      <c r="I205" s="28" t="s">
        <v>59</v>
      </c>
      <c r="J205" s="28" t="s">
        <v>336</v>
      </c>
      <c r="K205" s="32">
        <v>300110013008</v>
      </c>
      <c r="L205" s="28" t="s">
        <v>83</v>
      </c>
      <c r="M205" s="28" t="s">
        <v>84</v>
      </c>
      <c r="N205" s="28">
        <v>1</v>
      </c>
      <c r="O205" s="33">
        <v>1</v>
      </c>
      <c r="P205" s="33">
        <v>2</v>
      </c>
      <c r="Q205" s="33">
        <f>O205+P205</f>
        <v>3</v>
      </c>
      <c r="R205" s="33">
        <f>Q205/N205</f>
        <v>3</v>
      </c>
      <c r="S205" s="107" t="s">
        <v>469</v>
      </c>
      <c r="T205" s="28" t="s">
        <v>97</v>
      </c>
      <c r="U205" s="28" t="s">
        <v>65</v>
      </c>
      <c r="V205" s="28" t="s">
        <v>66</v>
      </c>
      <c r="W205" s="28" t="s">
        <v>67</v>
      </c>
      <c r="X205" s="28" t="s">
        <v>192</v>
      </c>
      <c r="Y205" s="28" t="s">
        <v>69</v>
      </c>
      <c r="Z205" s="108" t="s">
        <v>87</v>
      </c>
      <c r="AA205" s="28" t="s">
        <v>570</v>
      </c>
      <c r="AB205" s="28" t="s">
        <v>560</v>
      </c>
      <c r="AC205" s="28" t="s">
        <v>362</v>
      </c>
      <c r="AD205" s="28" t="s">
        <v>341</v>
      </c>
      <c r="AE205" s="28" t="s">
        <v>342</v>
      </c>
      <c r="AF205" s="28"/>
      <c r="AG205" s="28"/>
    </row>
    <row r="206" s="93" customFormat="1" ht="15" spans="1:33">
      <c r="A206" s="28" t="s">
        <v>162</v>
      </c>
      <c r="B206" s="28" t="s">
        <v>332</v>
      </c>
      <c r="C206" s="28">
        <v>118308</v>
      </c>
      <c r="D206" s="28" t="s">
        <v>333</v>
      </c>
      <c r="E206" s="28" t="s">
        <v>573</v>
      </c>
      <c r="F206" s="28" t="s">
        <v>56</v>
      </c>
      <c r="G206" s="28" t="s">
        <v>574</v>
      </c>
      <c r="H206" s="28" t="s">
        <v>58</v>
      </c>
      <c r="I206" s="28" t="s">
        <v>59</v>
      </c>
      <c r="J206" s="28" t="s">
        <v>336</v>
      </c>
      <c r="K206" s="32">
        <v>300110014001</v>
      </c>
      <c r="L206" s="28" t="s">
        <v>83</v>
      </c>
      <c r="M206" s="28" t="s">
        <v>84</v>
      </c>
      <c r="N206" s="28">
        <v>1</v>
      </c>
      <c r="O206" s="33">
        <v>0</v>
      </c>
      <c r="P206" s="33">
        <v>0</v>
      </c>
      <c r="Q206" s="33">
        <f>O206+P206</f>
        <v>0</v>
      </c>
      <c r="R206" s="33">
        <f>Q206/N206</f>
        <v>0</v>
      </c>
      <c r="S206" s="107" t="s">
        <v>344</v>
      </c>
      <c r="T206" s="28" t="s">
        <v>97</v>
      </c>
      <c r="U206" s="28" t="s">
        <v>65</v>
      </c>
      <c r="V206" s="28" t="s">
        <v>66</v>
      </c>
      <c r="W206" s="28" t="s">
        <v>68</v>
      </c>
      <c r="X206" s="28" t="s">
        <v>68</v>
      </c>
      <c r="Y206" s="28" t="s">
        <v>69</v>
      </c>
      <c r="Z206" s="108" t="s">
        <v>87</v>
      </c>
      <c r="AA206" s="28" t="s">
        <v>575</v>
      </c>
      <c r="AB206" s="28" t="s">
        <v>576</v>
      </c>
      <c r="AC206" s="28" t="s">
        <v>345</v>
      </c>
      <c r="AD206" s="28" t="s">
        <v>341</v>
      </c>
      <c r="AE206" s="28" t="s">
        <v>342</v>
      </c>
      <c r="AF206" s="28"/>
      <c r="AG206" s="28"/>
    </row>
    <row r="207" s="93" customFormat="1" ht="15" spans="1:33">
      <c r="A207" s="28" t="s">
        <v>162</v>
      </c>
      <c r="B207" s="28" t="s">
        <v>332</v>
      </c>
      <c r="C207" s="28">
        <v>118308</v>
      </c>
      <c r="D207" s="28" t="s">
        <v>333</v>
      </c>
      <c r="E207" s="28" t="s">
        <v>573</v>
      </c>
      <c r="F207" s="28" t="s">
        <v>56</v>
      </c>
      <c r="G207" s="28" t="s">
        <v>577</v>
      </c>
      <c r="H207" s="28" t="s">
        <v>58</v>
      </c>
      <c r="I207" s="28" t="s">
        <v>59</v>
      </c>
      <c r="J207" s="28" t="s">
        <v>352</v>
      </c>
      <c r="K207" s="32">
        <v>300110014002</v>
      </c>
      <c r="L207" s="28" t="s">
        <v>83</v>
      </c>
      <c r="M207" s="28" t="s">
        <v>84</v>
      </c>
      <c r="N207" s="28">
        <v>1</v>
      </c>
      <c r="O207" s="33">
        <v>4</v>
      </c>
      <c r="P207" s="33">
        <v>5</v>
      </c>
      <c r="Q207" s="33">
        <f>O207+P207</f>
        <v>9</v>
      </c>
      <c r="R207" s="33">
        <f>Q207/N207</f>
        <v>9</v>
      </c>
      <c r="S207" s="107" t="s">
        <v>492</v>
      </c>
      <c r="T207" s="28" t="s">
        <v>97</v>
      </c>
      <c r="U207" s="28" t="s">
        <v>65</v>
      </c>
      <c r="V207" s="28" t="s">
        <v>66</v>
      </c>
      <c r="W207" s="28" t="s">
        <v>68</v>
      </c>
      <c r="X207" s="28" t="s">
        <v>68</v>
      </c>
      <c r="Y207" s="28" t="s">
        <v>69</v>
      </c>
      <c r="Z207" s="108" t="s">
        <v>87</v>
      </c>
      <c r="AA207" s="28" t="s">
        <v>578</v>
      </c>
      <c r="AB207" s="28" t="s">
        <v>576</v>
      </c>
      <c r="AC207" s="28" t="s">
        <v>348</v>
      </c>
      <c r="AD207" s="28" t="s">
        <v>341</v>
      </c>
      <c r="AE207" s="28" t="s">
        <v>342</v>
      </c>
      <c r="AF207" s="28"/>
      <c r="AG207" s="28"/>
    </row>
    <row r="208" s="93" customFormat="1" ht="15" spans="1:33">
      <c r="A208" s="28" t="s">
        <v>102</v>
      </c>
      <c r="B208" s="28" t="s">
        <v>332</v>
      </c>
      <c r="C208" s="28">
        <v>118308</v>
      </c>
      <c r="D208" s="28" t="s">
        <v>333</v>
      </c>
      <c r="E208" s="28" t="s">
        <v>579</v>
      </c>
      <c r="F208" s="28" t="s">
        <v>56</v>
      </c>
      <c r="G208" s="28" t="s">
        <v>580</v>
      </c>
      <c r="H208" s="28" t="s">
        <v>58</v>
      </c>
      <c r="I208" s="28" t="s">
        <v>59</v>
      </c>
      <c r="J208" s="28" t="s">
        <v>352</v>
      </c>
      <c r="K208" s="32">
        <v>300110015001</v>
      </c>
      <c r="L208" s="28" t="s">
        <v>83</v>
      </c>
      <c r="M208" s="28" t="s">
        <v>84</v>
      </c>
      <c r="N208" s="28">
        <v>1</v>
      </c>
      <c r="O208" s="33">
        <v>43</v>
      </c>
      <c r="P208" s="33">
        <v>50</v>
      </c>
      <c r="Q208" s="33">
        <f>O208+P208</f>
        <v>93</v>
      </c>
      <c r="R208" s="33">
        <f>Q208/N208</f>
        <v>93</v>
      </c>
      <c r="S208" s="107" t="s">
        <v>581</v>
      </c>
      <c r="T208" s="28" t="s">
        <v>97</v>
      </c>
      <c r="U208" s="28" t="s">
        <v>65</v>
      </c>
      <c r="V208" s="28" t="s">
        <v>66</v>
      </c>
      <c r="W208" s="28" t="s">
        <v>68</v>
      </c>
      <c r="X208" s="28" t="s">
        <v>68</v>
      </c>
      <c r="Y208" s="28" t="s">
        <v>69</v>
      </c>
      <c r="Z208" s="108" t="s">
        <v>87</v>
      </c>
      <c r="AA208" s="28" t="s">
        <v>582</v>
      </c>
      <c r="AB208" s="28" t="s">
        <v>582</v>
      </c>
      <c r="AC208" s="28" t="s">
        <v>362</v>
      </c>
      <c r="AD208" s="28" t="s">
        <v>341</v>
      </c>
      <c r="AE208" s="28" t="s">
        <v>342</v>
      </c>
      <c r="AF208" s="28"/>
      <c r="AG208" s="28"/>
    </row>
    <row r="209" s="93" customFormat="1" ht="15" spans="1:33">
      <c r="A209" s="28" t="s">
        <v>102</v>
      </c>
      <c r="B209" s="28" t="s">
        <v>332</v>
      </c>
      <c r="C209" s="28">
        <v>118308</v>
      </c>
      <c r="D209" s="28" t="s">
        <v>333</v>
      </c>
      <c r="E209" s="28" t="s">
        <v>579</v>
      </c>
      <c r="F209" s="28" t="s">
        <v>56</v>
      </c>
      <c r="G209" s="28" t="s">
        <v>583</v>
      </c>
      <c r="H209" s="28" t="s">
        <v>58</v>
      </c>
      <c r="I209" s="28" t="s">
        <v>59</v>
      </c>
      <c r="J209" s="28" t="s">
        <v>352</v>
      </c>
      <c r="K209" s="32">
        <v>300110015002</v>
      </c>
      <c r="L209" s="28" t="s">
        <v>83</v>
      </c>
      <c r="M209" s="28" t="s">
        <v>84</v>
      </c>
      <c r="N209" s="28">
        <v>1</v>
      </c>
      <c r="O209" s="33">
        <v>30</v>
      </c>
      <c r="P209" s="33">
        <v>58</v>
      </c>
      <c r="Q209" s="33">
        <f>O209+P209</f>
        <v>88</v>
      </c>
      <c r="R209" s="33">
        <f>Q209/N209</f>
        <v>88</v>
      </c>
      <c r="S209" s="107" t="s">
        <v>584</v>
      </c>
      <c r="T209" s="28" t="s">
        <v>97</v>
      </c>
      <c r="U209" s="28" t="s">
        <v>65</v>
      </c>
      <c r="V209" s="28" t="s">
        <v>66</v>
      </c>
      <c r="W209" s="28" t="s">
        <v>68</v>
      </c>
      <c r="X209" s="28" t="s">
        <v>68</v>
      </c>
      <c r="Y209" s="28" t="s">
        <v>69</v>
      </c>
      <c r="Z209" s="108" t="s">
        <v>87</v>
      </c>
      <c r="AA209" s="28" t="s">
        <v>582</v>
      </c>
      <c r="AB209" s="28" t="s">
        <v>582</v>
      </c>
      <c r="AC209" s="28" t="s">
        <v>348</v>
      </c>
      <c r="AD209" s="28" t="s">
        <v>341</v>
      </c>
      <c r="AE209" s="28" t="s">
        <v>342</v>
      </c>
      <c r="AF209" s="28"/>
      <c r="AG209" s="28"/>
    </row>
    <row r="210" s="93" customFormat="1" ht="15" spans="1:33">
      <c r="A210" s="28" t="s">
        <v>102</v>
      </c>
      <c r="B210" s="28" t="s">
        <v>332</v>
      </c>
      <c r="C210" s="28">
        <v>118308</v>
      </c>
      <c r="D210" s="28" t="s">
        <v>333</v>
      </c>
      <c r="E210" s="28" t="s">
        <v>579</v>
      </c>
      <c r="F210" s="28" t="s">
        <v>56</v>
      </c>
      <c r="G210" s="28" t="s">
        <v>585</v>
      </c>
      <c r="H210" s="28" t="s">
        <v>58</v>
      </c>
      <c r="I210" s="28" t="s">
        <v>59</v>
      </c>
      <c r="J210" s="28" t="s">
        <v>336</v>
      </c>
      <c r="K210" s="32">
        <v>300110015003</v>
      </c>
      <c r="L210" s="28" t="s">
        <v>83</v>
      </c>
      <c r="M210" s="28" t="s">
        <v>84</v>
      </c>
      <c r="N210" s="28">
        <v>1</v>
      </c>
      <c r="O210" s="33">
        <v>22</v>
      </c>
      <c r="P210" s="33">
        <v>20</v>
      </c>
      <c r="Q210" s="33">
        <f>O210+P210</f>
        <v>42</v>
      </c>
      <c r="R210" s="33">
        <f>Q210/N210</f>
        <v>42</v>
      </c>
      <c r="S210" s="107" t="s">
        <v>414</v>
      </c>
      <c r="T210" s="28" t="s">
        <v>97</v>
      </c>
      <c r="U210" s="28" t="s">
        <v>65</v>
      </c>
      <c r="V210" s="28" t="s">
        <v>66</v>
      </c>
      <c r="W210" s="28" t="s">
        <v>68</v>
      </c>
      <c r="X210" s="28" t="s">
        <v>68</v>
      </c>
      <c r="Y210" s="28" t="s">
        <v>69</v>
      </c>
      <c r="Z210" s="108" t="s">
        <v>87</v>
      </c>
      <c r="AA210" s="28" t="s">
        <v>582</v>
      </c>
      <c r="AB210" s="28" t="s">
        <v>582</v>
      </c>
      <c r="AC210" s="28" t="s">
        <v>392</v>
      </c>
      <c r="AD210" s="28" t="s">
        <v>341</v>
      </c>
      <c r="AE210" s="28" t="s">
        <v>342</v>
      </c>
      <c r="AF210" s="28"/>
      <c r="AG210" s="28"/>
    </row>
    <row r="211" s="93" customFormat="1" ht="15" spans="1:33">
      <c r="A211" s="28" t="s">
        <v>102</v>
      </c>
      <c r="B211" s="28" t="s">
        <v>332</v>
      </c>
      <c r="C211" s="28">
        <v>118308</v>
      </c>
      <c r="D211" s="28" t="s">
        <v>333</v>
      </c>
      <c r="E211" s="28" t="s">
        <v>579</v>
      </c>
      <c r="F211" s="28" t="s">
        <v>56</v>
      </c>
      <c r="G211" s="28" t="s">
        <v>586</v>
      </c>
      <c r="H211" s="28" t="s">
        <v>58</v>
      </c>
      <c r="I211" s="28" t="s">
        <v>59</v>
      </c>
      <c r="J211" s="28" t="s">
        <v>336</v>
      </c>
      <c r="K211" s="32">
        <v>300110015004</v>
      </c>
      <c r="L211" s="28" t="s">
        <v>83</v>
      </c>
      <c r="M211" s="28" t="s">
        <v>84</v>
      </c>
      <c r="N211" s="28">
        <v>1</v>
      </c>
      <c r="O211" s="33">
        <v>0</v>
      </c>
      <c r="P211" s="33">
        <v>0</v>
      </c>
      <c r="Q211" s="33">
        <f>O211+P211</f>
        <v>0</v>
      </c>
      <c r="R211" s="33">
        <f>Q211/N211</f>
        <v>0</v>
      </c>
      <c r="S211" s="107" t="s">
        <v>337</v>
      </c>
      <c r="T211" s="28" t="s">
        <v>97</v>
      </c>
      <c r="U211" s="28" t="s">
        <v>65</v>
      </c>
      <c r="V211" s="28" t="s">
        <v>66</v>
      </c>
      <c r="W211" s="28" t="s">
        <v>68</v>
      </c>
      <c r="X211" s="28" t="s">
        <v>68</v>
      </c>
      <c r="Y211" s="28" t="s">
        <v>69</v>
      </c>
      <c r="Z211" s="108" t="s">
        <v>87</v>
      </c>
      <c r="AA211" s="28" t="s">
        <v>587</v>
      </c>
      <c r="AB211" s="28" t="s">
        <v>582</v>
      </c>
      <c r="AC211" s="28" t="s">
        <v>494</v>
      </c>
      <c r="AD211" s="28" t="s">
        <v>341</v>
      </c>
      <c r="AE211" s="28" t="s">
        <v>342</v>
      </c>
      <c r="AF211" s="28"/>
      <c r="AG211" s="28"/>
    </row>
    <row r="212" s="93" customFormat="1" ht="15" spans="1:33">
      <c r="A212" s="28" t="s">
        <v>102</v>
      </c>
      <c r="B212" s="28" t="s">
        <v>332</v>
      </c>
      <c r="C212" s="28">
        <v>118308</v>
      </c>
      <c r="D212" s="28" t="s">
        <v>333</v>
      </c>
      <c r="E212" s="28" t="s">
        <v>579</v>
      </c>
      <c r="F212" s="28" t="s">
        <v>56</v>
      </c>
      <c r="G212" s="28" t="s">
        <v>588</v>
      </c>
      <c r="H212" s="28" t="s">
        <v>58</v>
      </c>
      <c r="I212" s="28" t="s">
        <v>59</v>
      </c>
      <c r="J212" s="28" t="s">
        <v>336</v>
      </c>
      <c r="K212" s="32">
        <v>300110015005</v>
      </c>
      <c r="L212" s="28" t="s">
        <v>83</v>
      </c>
      <c r="M212" s="28" t="s">
        <v>84</v>
      </c>
      <c r="N212" s="28">
        <v>1</v>
      </c>
      <c r="O212" s="33">
        <v>0</v>
      </c>
      <c r="P212" s="33">
        <v>1</v>
      </c>
      <c r="Q212" s="33">
        <f>O212+P212</f>
        <v>1</v>
      </c>
      <c r="R212" s="33">
        <f>Q212/N212</f>
        <v>1</v>
      </c>
      <c r="S212" s="107" t="s">
        <v>344</v>
      </c>
      <c r="T212" s="28" t="s">
        <v>97</v>
      </c>
      <c r="U212" s="28" t="s">
        <v>65</v>
      </c>
      <c r="V212" s="28" t="s">
        <v>66</v>
      </c>
      <c r="W212" s="28" t="s">
        <v>68</v>
      </c>
      <c r="X212" s="28" t="s">
        <v>68</v>
      </c>
      <c r="Y212" s="28" t="s">
        <v>69</v>
      </c>
      <c r="Z212" s="108" t="s">
        <v>87</v>
      </c>
      <c r="AA212" s="28" t="s">
        <v>587</v>
      </c>
      <c r="AB212" s="28" t="s">
        <v>582</v>
      </c>
      <c r="AC212" s="28" t="s">
        <v>477</v>
      </c>
      <c r="AD212" s="28" t="s">
        <v>341</v>
      </c>
      <c r="AE212" s="28" t="s">
        <v>342</v>
      </c>
      <c r="AF212" s="28"/>
      <c r="AG212" s="28"/>
    </row>
    <row r="213" s="93" customFormat="1" ht="15" spans="1:33">
      <c r="A213" s="28" t="s">
        <v>102</v>
      </c>
      <c r="B213" s="28" t="s">
        <v>332</v>
      </c>
      <c r="C213" s="28">
        <v>118308</v>
      </c>
      <c r="D213" s="28" t="s">
        <v>333</v>
      </c>
      <c r="E213" s="28" t="s">
        <v>579</v>
      </c>
      <c r="F213" s="28" t="s">
        <v>56</v>
      </c>
      <c r="G213" s="28" t="s">
        <v>589</v>
      </c>
      <c r="H213" s="28" t="s">
        <v>58</v>
      </c>
      <c r="I213" s="28" t="s">
        <v>59</v>
      </c>
      <c r="J213" s="28" t="s">
        <v>336</v>
      </c>
      <c r="K213" s="32">
        <v>300110015006</v>
      </c>
      <c r="L213" s="28" t="s">
        <v>83</v>
      </c>
      <c r="M213" s="28" t="s">
        <v>84</v>
      </c>
      <c r="N213" s="28">
        <v>1</v>
      </c>
      <c r="O213" s="33">
        <v>0</v>
      </c>
      <c r="P213" s="33">
        <v>0</v>
      </c>
      <c r="Q213" s="33">
        <f>O213+P213</f>
        <v>0</v>
      </c>
      <c r="R213" s="33">
        <f>Q213/N213</f>
        <v>0</v>
      </c>
      <c r="S213" s="107" t="s">
        <v>337</v>
      </c>
      <c r="T213" s="28" t="s">
        <v>97</v>
      </c>
      <c r="U213" s="28" t="s">
        <v>65</v>
      </c>
      <c r="V213" s="28" t="s">
        <v>66</v>
      </c>
      <c r="W213" s="28" t="s">
        <v>68</v>
      </c>
      <c r="X213" s="28" t="s">
        <v>68</v>
      </c>
      <c r="Y213" s="28" t="s">
        <v>69</v>
      </c>
      <c r="Z213" s="108" t="s">
        <v>87</v>
      </c>
      <c r="AA213" s="28" t="s">
        <v>587</v>
      </c>
      <c r="AB213" s="28" t="s">
        <v>582</v>
      </c>
      <c r="AC213" s="28" t="s">
        <v>340</v>
      </c>
      <c r="AD213" s="28" t="s">
        <v>341</v>
      </c>
      <c r="AE213" s="28" t="s">
        <v>342</v>
      </c>
      <c r="AF213" s="28"/>
      <c r="AG213" s="28"/>
    </row>
    <row r="214" s="93" customFormat="1" ht="15" spans="1:33">
      <c r="A214" s="28" t="s">
        <v>102</v>
      </c>
      <c r="B214" s="28" t="s">
        <v>332</v>
      </c>
      <c r="C214" s="28">
        <v>118308</v>
      </c>
      <c r="D214" s="28" t="s">
        <v>333</v>
      </c>
      <c r="E214" s="28" t="s">
        <v>579</v>
      </c>
      <c r="F214" s="28" t="s">
        <v>56</v>
      </c>
      <c r="G214" s="28" t="s">
        <v>590</v>
      </c>
      <c r="H214" s="28" t="s">
        <v>58</v>
      </c>
      <c r="I214" s="28" t="s">
        <v>59</v>
      </c>
      <c r="J214" s="28" t="s">
        <v>352</v>
      </c>
      <c r="K214" s="32">
        <v>300110015007</v>
      </c>
      <c r="L214" s="28" t="s">
        <v>83</v>
      </c>
      <c r="M214" s="28" t="s">
        <v>84</v>
      </c>
      <c r="N214" s="28">
        <v>1</v>
      </c>
      <c r="O214" s="33">
        <v>6</v>
      </c>
      <c r="P214" s="33">
        <v>1</v>
      </c>
      <c r="Q214" s="33">
        <f>O214+P214</f>
        <v>7</v>
      </c>
      <c r="R214" s="33">
        <f>Q214/N214</f>
        <v>7</v>
      </c>
      <c r="S214" s="107" t="s">
        <v>350</v>
      </c>
      <c r="T214" s="28" t="s">
        <v>97</v>
      </c>
      <c r="U214" s="28" t="s">
        <v>65</v>
      </c>
      <c r="V214" s="28" t="s">
        <v>66</v>
      </c>
      <c r="W214" s="28" t="s">
        <v>68</v>
      </c>
      <c r="X214" s="28" t="s">
        <v>68</v>
      </c>
      <c r="Y214" s="28" t="s">
        <v>69</v>
      </c>
      <c r="Z214" s="108" t="s">
        <v>87</v>
      </c>
      <c r="AA214" s="28" t="s">
        <v>587</v>
      </c>
      <c r="AB214" s="28" t="s">
        <v>582</v>
      </c>
      <c r="AC214" s="28" t="s">
        <v>348</v>
      </c>
      <c r="AD214" s="28" t="s">
        <v>341</v>
      </c>
      <c r="AE214" s="28" t="s">
        <v>342</v>
      </c>
      <c r="AF214" s="28"/>
      <c r="AG214" s="28"/>
    </row>
    <row r="215" s="93" customFormat="1" ht="15" spans="1:33">
      <c r="A215" s="28" t="s">
        <v>102</v>
      </c>
      <c r="B215" s="28" t="s">
        <v>332</v>
      </c>
      <c r="C215" s="28">
        <v>118308</v>
      </c>
      <c r="D215" s="28" t="s">
        <v>333</v>
      </c>
      <c r="E215" s="28" t="s">
        <v>579</v>
      </c>
      <c r="F215" s="28" t="s">
        <v>56</v>
      </c>
      <c r="G215" s="28" t="s">
        <v>591</v>
      </c>
      <c r="H215" s="28" t="s">
        <v>58</v>
      </c>
      <c r="I215" s="28" t="s">
        <v>59</v>
      </c>
      <c r="J215" s="28" t="s">
        <v>352</v>
      </c>
      <c r="K215" s="32">
        <v>300110015008</v>
      </c>
      <c r="L215" s="28" t="s">
        <v>83</v>
      </c>
      <c r="M215" s="28" t="s">
        <v>84</v>
      </c>
      <c r="N215" s="28">
        <v>1</v>
      </c>
      <c r="O215" s="33">
        <v>0</v>
      </c>
      <c r="P215" s="33">
        <v>0</v>
      </c>
      <c r="Q215" s="33">
        <f>O215+P215</f>
        <v>0</v>
      </c>
      <c r="R215" s="33">
        <f>Q215/N215</f>
        <v>0</v>
      </c>
      <c r="S215" s="107" t="s">
        <v>525</v>
      </c>
      <c r="T215" s="28" t="s">
        <v>97</v>
      </c>
      <c r="U215" s="28" t="s">
        <v>65</v>
      </c>
      <c r="V215" s="28" t="s">
        <v>66</v>
      </c>
      <c r="W215" s="28" t="s">
        <v>67</v>
      </c>
      <c r="X215" s="28" t="s">
        <v>192</v>
      </c>
      <c r="Y215" s="28" t="s">
        <v>69</v>
      </c>
      <c r="Z215" s="108" t="s">
        <v>87</v>
      </c>
      <c r="AA215" s="28" t="s">
        <v>587</v>
      </c>
      <c r="AB215" s="28" t="s">
        <v>582</v>
      </c>
      <c r="AC215" s="28" t="s">
        <v>362</v>
      </c>
      <c r="AD215" s="28" t="s">
        <v>341</v>
      </c>
      <c r="AE215" s="28" t="s">
        <v>342</v>
      </c>
      <c r="AF215" s="28"/>
      <c r="AG215" s="28"/>
    </row>
    <row r="216" s="93" customFormat="1" ht="15" spans="1:33">
      <c r="A216" s="28" t="s">
        <v>102</v>
      </c>
      <c r="B216" s="28" t="s">
        <v>332</v>
      </c>
      <c r="C216" s="28">
        <v>118308</v>
      </c>
      <c r="D216" s="28" t="s">
        <v>333</v>
      </c>
      <c r="E216" s="28" t="s">
        <v>579</v>
      </c>
      <c r="F216" s="28" t="s">
        <v>56</v>
      </c>
      <c r="G216" s="28" t="s">
        <v>592</v>
      </c>
      <c r="H216" s="28" t="s">
        <v>58</v>
      </c>
      <c r="I216" s="28" t="s">
        <v>59</v>
      </c>
      <c r="J216" s="28" t="s">
        <v>336</v>
      </c>
      <c r="K216" s="32">
        <v>300110015009</v>
      </c>
      <c r="L216" s="28" t="s">
        <v>83</v>
      </c>
      <c r="M216" s="28" t="s">
        <v>84</v>
      </c>
      <c r="N216" s="28">
        <v>1</v>
      </c>
      <c r="O216" s="33">
        <v>11</v>
      </c>
      <c r="P216" s="33">
        <v>9</v>
      </c>
      <c r="Q216" s="33">
        <f>O216+P216</f>
        <v>20</v>
      </c>
      <c r="R216" s="33">
        <f>Q216/N216</f>
        <v>20</v>
      </c>
      <c r="S216" s="107" t="s">
        <v>460</v>
      </c>
      <c r="T216" s="28" t="s">
        <v>97</v>
      </c>
      <c r="U216" s="28" t="s">
        <v>65</v>
      </c>
      <c r="V216" s="28" t="s">
        <v>66</v>
      </c>
      <c r="W216" s="28" t="s">
        <v>68</v>
      </c>
      <c r="X216" s="28" t="s">
        <v>68</v>
      </c>
      <c r="Y216" s="28" t="s">
        <v>69</v>
      </c>
      <c r="Z216" s="108" t="s">
        <v>87</v>
      </c>
      <c r="AA216" s="28" t="s">
        <v>587</v>
      </c>
      <c r="AB216" s="28" t="s">
        <v>582</v>
      </c>
      <c r="AC216" s="28" t="s">
        <v>348</v>
      </c>
      <c r="AD216" s="28" t="s">
        <v>341</v>
      </c>
      <c r="AE216" s="28" t="s">
        <v>342</v>
      </c>
      <c r="AF216" s="28"/>
      <c r="AG216" s="28"/>
    </row>
    <row r="217" s="93" customFormat="1" ht="15" spans="1:33">
      <c r="A217" s="28" t="s">
        <v>102</v>
      </c>
      <c r="B217" s="28" t="s">
        <v>332</v>
      </c>
      <c r="C217" s="28">
        <v>118308</v>
      </c>
      <c r="D217" s="28" t="s">
        <v>333</v>
      </c>
      <c r="E217" s="28" t="s">
        <v>579</v>
      </c>
      <c r="F217" s="28" t="s">
        <v>56</v>
      </c>
      <c r="G217" s="28" t="s">
        <v>593</v>
      </c>
      <c r="H217" s="28" t="s">
        <v>58</v>
      </c>
      <c r="I217" s="28" t="s">
        <v>59</v>
      </c>
      <c r="J217" s="28" t="s">
        <v>336</v>
      </c>
      <c r="K217" s="32">
        <v>300110015010</v>
      </c>
      <c r="L217" s="28" t="s">
        <v>83</v>
      </c>
      <c r="M217" s="28" t="s">
        <v>84</v>
      </c>
      <c r="N217" s="28">
        <v>1</v>
      </c>
      <c r="O217" s="33">
        <v>0</v>
      </c>
      <c r="P217" s="33">
        <v>0</v>
      </c>
      <c r="Q217" s="33">
        <f>O217+P217</f>
        <v>0</v>
      </c>
      <c r="R217" s="33">
        <f>Q217/N217</f>
        <v>0</v>
      </c>
      <c r="S217" s="107" t="s">
        <v>344</v>
      </c>
      <c r="T217" s="28" t="s">
        <v>97</v>
      </c>
      <c r="U217" s="28" t="s">
        <v>65</v>
      </c>
      <c r="V217" s="28" t="s">
        <v>66</v>
      </c>
      <c r="W217" s="28" t="s">
        <v>68</v>
      </c>
      <c r="X217" s="28" t="s">
        <v>68</v>
      </c>
      <c r="Y217" s="28" t="s">
        <v>69</v>
      </c>
      <c r="Z217" s="108" t="s">
        <v>87</v>
      </c>
      <c r="AA217" s="28" t="s">
        <v>594</v>
      </c>
      <c r="AB217" s="28" t="s">
        <v>582</v>
      </c>
      <c r="AC217" s="28" t="s">
        <v>345</v>
      </c>
      <c r="AD217" s="28" t="s">
        <v>341</v>
      </c>
      <c r="AE217" s="28" t="s">
        <v>342</v>
      </c>
      <c r="AF217" s="28"/>
      <c r="AG217" s="28"/>
    </row>
    <row r="218" s="93" customFormat="1" ht="15" spans="1:33">
      <c r="A218" s="28" t="s">
        <v>104</v>
      </c>
      <c r="B218" s="28" t="s">
        <v>332</v>
      </c>
      <c r="C218" s="28">
        <v>118308</v>
      </c>
      <c r="D218" s="28" t="s">
        <v>333</v>
      </c>
      <c r="E218" s="28" t="s">
        <v>595</v>
      </c>
      <c r="F218" s="28" t="s">
        <v>56</v>
      </c>
      <c r="G218" s="28" t="s">
        <v>596</v>
      </c>
      <c r="H218" s="28" t="s">
        <v>58</v>
      </c>
      <c r="I218" s="28" t="s">
        <v>59</v>
      </c>
      <c r="J218" s="28" t="s">
        <v>336</v>
      </c>
      <c r="K218" s="32">
        <v>300110016001</v>
      </c>
      <c r="L218" s="28" t="s">
        <v>83</v>
      </c>
      <c r="M218" s="28" t="s">
        <v>84</v>
      </c>
      <c r="N218" s="28">
        <v>1</v>
      </c>
      <c r="O218" s="33">
        <v>1</v>
      </c>
      <c r="P218" s="33">
        <v>3</v>
      </c>
      <c r="Q218" s="33">
        <f>O218+P218</f>
        <v>4</v>
      </c>
      <c r="R218" s="33">
        <f>Q218/N218</f>
        <v>4</v>
      </c>
      <c r="S218" s="107" t="s">
        <v>503</v>
      </c>
      <c r="T218" s="28" t="s">
        <v>97</v>
      </c>
      <c r="U218" s="28" t="s">
        <v>65</v>
      </c>
      <c r="V218" s="28" t="s">
        <v>66</v>
      </c>
      <c r="W218" s="28" t="s">
        <v>68</v>
      </c>
      <c r="X218" s="28" t="s">
        <v>68</v>
      </c>
      <c r="Y218" s="28" t="s">
        <v>69</v>
      </c>
      <c r="Z218" s="108" t="s">
        <v>87</v>
      </c>
      <c r="AA218" s="28" t="s">
        <v>597</v>
      </c>
      <c r="AB218" s="28" t="s">
        <v>598</v>
      </c>
      <c r="AC218" s="28" t="s">
        <v>348</v>
      </c>
      <c r="AD218" s="28" t="s">
        <v>341</v>
      </c>
      <c r="AE218" s="28" t="s">
        <v>342</v>
      </c>
      <c r="AF218" s="28"/>
      <c r="AG218" s="28"/>
    </row>
    <row r="219" s="93" customFormat="1" ht="15" spans="1:33">
      <c r="A219" s="28" t="s">
        <v>171</v>
      </c>
      <c r="B219" s="28" t="s">
        <v>332</v>
      </c>
      <c r="C219" s="28">
        <v>118308</v>
      </c>
      <c r="D219" s="28" t="s">
        <v>333</v>
      </c>
      <c r="E219" s="28" t="s">
        <v>599</v>
      </c>
      <c r="F219" s="28" t="s">
        <v>56</v>
      </c>
      <c r="G219" s="28" t="s">
        <v>600</v>
      </c>
      <c r="H219" s="28" t="s">
        <v>58</v>
      </c>
      <c r="I219" s="28" t="s">
        <v>59</v>
      </c>
      <c r="J219" s="28" t="s">
        <v>352</v>
      </c>
      <c r="K219" s="32">
        <v>300110018001</v>
      </c>
      <c r="L219" s="28" t="s">
        <v>83</v>
      </c>
      <c r="M219" s="28" t="s">
        <v>84</v>
      </c>
      <c r="N219" s="28">
        <v>1</v>
      </c>
      <c r="O219" s="33">
        <v>94</v>
      </c>
      <c r="P219" s="33">
        <v>33</v>
      </c>
      <c r="Q219" s="33">
        <f>O219+P219</f>
        <v>127</v>
      </c>
      <c r="R219" s="33">
        <f>Q219/N219</f>
        <v>127</v>
      </c>
      <c r="S219" s="107" t="s">
        <v>601</v>
      </c>
      <c r="T219" s="28" t="s">
        <v>97</v>
      </c>
      <c r="U219" s="28" t="s">
        <v>65</v>
      </c>
      <c r="V219" s="28" t="s">
        <v>66</v>
      </c>
      <c r="W219" s="28" t="s">
        <v>68</v>
      </c>
      <c r="X219" s="28" t="s">
        <v>68</v>
      </c>
      <c r="Y219" s="28" t="s">
        <v>69</v>
      </c>
      <c r="Z219" s="108" t="s">
        <v>87</v>
      </c>
      <c r="AA219" s="28" t="s">
        <v>602</v>
      </c>
      <c r="AB219" s="28" t="s">
        <v>602</v>
      </c>
      <c r="AC219" s="28" t="s">
        <v>362</v>
      </c>
      <c r="AD219" s="28" t="s">
        <v>341</v>
      </c>
      <c r="AE219" s="28" t="s">
        <v>342</v>
      </c>
      <c r="AF219" s="28"/>
      <c r="AG219" s="28"/>
    </row>
    <row r="220" s="93" customFormat="1" ht="15" spans="1:33">
      <c r="A220" s="28" t="s">
        <v>148</v>
      </c>
      <c r="B220" s="28" t="s">
        <v>332</v>
      </c>
      <c r="C220" s="28">
        <v>118308</v>
      </c>
      <c r="D220" s="28" t="s">
        <v>333</v>
      </c>
      <c r="E220" s="28" t="s">
        <v>603</v>
      </c>
      <c r="F220" s="28" t="s">
        <v>56</v>
      </c>
      <c r="G220" s="28" t="s">
        <v>604</v>
      </c>
      <c r="H220" s="28" t="s">
        <v>58</v>
      </c>
      <c r="I220" s="28" t="s">
        <v>59</v>
      </c>
      <c r="J220" s="28" t="s">
        <v>336</v>
      </c>
      <c r="K220" s="32">
        <v>300110019001</v>
      </c>
      <c r="L220" s="28" t="s">
        <v>83</v>
      </c>
      <c r="M220" s="28" t="s">
        <v>84</v>
      </c>
      <c r="N220" s="28">
        <v>1</v>
      </c>
      <c r="O220" s="33">
        <v>6</v>
      </c>
      <c r="P220" s="33">
        <v>6</v>
      </c>
      <c r="Q220" s="33">
        <f>O220+P220</f>
        <v>12</v>
      </c>
      <c r="R220" s="33">
        <f>Q220/N220</f>
        <v>12</v>
      </c>
      <c r="S220" s="107" t="s">
        <v>605</v>
      </c>
      <c r="T220" s="28" t="s">
        <v>97</v>
      </c>
      <c r="U220" s="28" t="s">
        <v>65</v>
      </c>
      <c r="V220" s="28" t="s">
        <v>66</v>
      </c>
      <c r="W220" s="28" t="s">
        <v>68</v>
      </c>
      <c r="X220" s="28" t="s">
        <v>68</v>
      </c>
      <c r="Y220" s="28" t="s">
        <v>69</v>
      </c>
      <c r="Z220" s="108" t="s">
        <v>87</v>
      </c>
      <c r="AA220" s="28" t="s">
        <v>606</v>
      </c>
      <c r="AB220" s="28" t="s">
        <v>607</v>
      </c>
      <c r="AC220" s="28" t="s">
        <v>348</v>
      </c>
      <c r="AD220" s="28" t="s">
        <v>341</v>
      </c>
      <c r="AE220" s="28" t="s">
        <v>342</v>
      </c>
      <c r="AF220" s="28"/>
      <c r="AG220" s="28"/>
    </row>
    <row r="221" s="93" customFormat="1" ht="15" spans="1:33">
      <c r="A221" s="28" t="s">
        <v>155</v>
      </c>
      <c r="B221" s="28" t="s">
        <v>332</v>
      </c>
      <c r="C221" s="28">
        <v>118308</v>
      </c>
      <c r="D221" s="28" t="s">
        <v>333</v>
      </c>
      <c r="E221" s="28" t="s">
        <v>608</v>
      </c>
      <c r="F221" s="28" t="s">
        <v>56</v>
      </c>
      <c r="G221" s="28" t="s">
        <v>609</v>
      </c>
      <c r="H221" s="28" t="s">
        <v>58</v>
      </c>
      <c r="I221" s="28" t="s">
        <v>59</v>
      </c>
      <c r="J221" s="28" t="s">
        <v>336</v>
      </c>
      <c r="K221" s="32">
        <v>300110020001</v>
      </c>
      <c r="L221" s="28" t="s">
        <v>83</v>
      </c>
      <c r="M221" s="28" t="s">
        <v>84</v>
      </c>
      <c r="N221" s="28">
        <v>1</v>
      </c>
      <c r="O221" s="33">
        <v>0</v>
      </c>
      <c r="P221" s="33">
        <v>1</v>
      </c>
      <c r="Q221" s="33">
        <f>O221+P221</f>
        <v>1</v>
      </c>
      <c r="R221" s="33">
        <f>Q221/N221</f>
        <v>1</v>
      </c>
      <c r="S221" s="107" t="s">
        <v>344</v>
      </c>
      <c r="T221" s="28" t="s">
        <v>97</v>
      </c>
      <c r="U221" s="28" t="s">
        <v>65</v>
      </c>
      <c r="V221" s="28" t="s">
        <v>66</v>
      </c>
      <c r="W221" s="28" t="s">
        <v>68</v>
      </c>
      <c r="X221" s="28" t="s">
        <v>68</v>
      </c>
      <c r="Y221" s="28" t="s">
        <v>69</v>
      </c>
      <c r="Z221" s="108" t="s">
        <v>87</v>
      </c>
      <c r="AA221" s="28" t="s">
        <v>610</v>
      </c>
      <c r="AB221" s="28" t="s">
        <v>611</v>
      </c>
      <c r="AC221" s="28" t="s">
        <v>612</v>
      </c>
      <c r="AD221" s="28" t="s">
        <v>341</v>
      </c>
      <c r="AE221" s="28" t="s">
        <v>342</v>
      </c>
      <c r="AF221" s="28"/>
      <c r="AG221" s="28"/>
    </row>
    <row r="222" s="93" customFormat="1" ht="15" spans="1:33">
      <c r="A222" s="28" t="s">
        <v>155</v>
      </c>
      <c r="B222" s="28" t="s">
        <v>332</v>
      </c>
      <c r="C222" s="28">
        <v>118308</v>
      </c>
      <c r="D222" s="28" t="s">
        <v>333</v>
      </c>
      <c r="E222" s="28" t="s">
        <v>608</v>
      </c>
      <c r="F222" s="28" t="s">
        <v>56</v>
      </c>
      <c r="G222" s="28" t="s">
        <v>613</v>
      </c>
      <c r="H222" s="28" t="s">
        <v>58</v>
      </c>
      <c r="I222" s="28" t="s">
        <v>59</v>
      </c>
      <c r="J222" s="28" t="s">
        <v>336</v>
      </c>
      <c r="K222" s="32">
        <v>300110020002</v>
      </c>
      <c r="L222" s="28" t="s">
        <v>83</v>
      </c>
      <c r="M222" s="28" t="s">
        <v>84</v>
      </c>
      <c r="N222" s="28">
        <v>1</v>
      </c>
      <c r="O222" s="33">
        <v>0</v>
      </c>
      <c r="P222" s="33">
        <v>1</v>
      </c>
      <c r="Q222" s="33">
        <f>O222+P222</f>
        <v>1</v>
      </c>
      <c r="R222" s="33">
        <f>Q222/N222</f>
        <v>1</v>
      </c>
      <c r="S222" s="107" t="s">
        <v>337</v>
      </c>
      <c r="T222" s="28" t="s">
        <v>97</v>
      </c>
      <c r="U222" s="28" t="s">
        <v>65</v>
      </c>
      <c r="V222" s="28" t="s">
        <v>66</v>
      </c>
      <c r="W222" s="28" t="s">
        <v>68</v>
      </c>
      <c r="X222" s="28" t="s">
        <v>68</v>
      </c>
      <c r="Y222" s="28" t="s">
        <v>69</v>
      </c>
      <c r="Z222" s="108" t="s">
        <v>87</v>
      </c>
      <c r="AA222" s="28" t="s">
        <v>610</v>
      </c>
      <c r="AB222" s="28" t="s">
        <v>611</v>
      </c>
      <c r="AC222" s="28" t="s">
        <v>614</v>
      </c>
      <c r="AD222" s="28" t="s">
        <v>341</v>
      </c>
      <c r="AE222" s="28" t="s">
        <v>342</v>
      </c>
      <c r="AF222" s="28"/>
      <c r="AG222" s="28"/>
    </row>
    <row r="223" s="93" customFormat="1" ht="15" spans="1:33">
      <c r="A223" s="28" t="s">
        <v>155</v>
      </c>
      <c r="B223" s="28" t="s">
        <v>332</v>
      </c>
      <c r="C223" s="28">
        <v>118308</v>
      </c>
      <c r="D223" s="28" t="s">
        <v>333</v>
      </c>
      <c r="E223" s="28" t="s">
        <v>608</v>
      </c>
      <c r="F223" s="28" t="s">
        <v>56</v>
      </c>
      <c r="G223" s="28" t="s">
        <v>615</v>
      </c>
      <c r="H223" s="28" t="s">
        <v>58</v>
      </c>
      <c r="I223" s="28" t="s">
        <v>59</v>
      </c>
      <c r="J223" s="28" t="s">
        <v>336</v>
      </c>
      <c r="K223" s="32">
        <v>300110020003</v>
      </c>
      <c r="L223" s="28" t="s">
        <v>83</v>
      </c>
      <c r="M223" s="28" t="s">
        <v>84</v>
      </c>
      <c r="N223" s="28">
        <v>1</v>
      </c>
      <c r="O223" s="33">
        <v>0</v>
      </c>
      <c r="P223" s="33">
        <v>1</v>
      </c>
      <c r="Q223" s="33">
        <f>O223+P223</f>
        <v>1</v>
      </c>
      <c r="R223" s="33">
        <f>Q223/N223</f>
        <v>1</v>
      </c>
      <c r="S223" s="107" t="s">
        <v>457</v>
      </c>
      <c r="T223" s="28" t="s">
        <v>97</v>
      </c>
      <c r="U223" s="28" t="s">
        <v>65</v>
      </c>
      <c r="V223" s="28" t="s">
        <v>66</v>
      </c>
      <c r="W223" s="28" t="s">
        <v>68</v>
      </c>
      <c r="X223" s="28" t="s">
        <v>68</v>
      </c>
      <c r="Y223" s="28" t="s">
        <v>69</v>
      </c>
      <c r="Z223" s="108" t="s">
        <v>87</v>
      </c>
      <c r="AA223" s="28" t="s">
        <v>611</v>
      </c>
      <c r="AB223" s="28" t="s">
        <v>611</v>
      </c>
      <c r="AC223" s="28" t="s">
        <v>616</v>
      </c>
      <c r="AD223" s="28" t="s">
        <v>341</v>
      </c>
      <c r="AE223" s="28" t="s">
        <v>342</v>
      </c>
      <c r="AF223" s="28"/>
      <c r="AG223" s="28"/>
    </row>
    <row r="224" s="93" customFormat="1" ht="15" spans="1:33">
      <c r="A224" s="28" t="s">
        <v>155</v>
      </c>
      <c r="B224" s="28" t="s">
        <v>332</v>
      </c>
      <c r="C224" s="28">
        <v>118308</v>
      </c>
      <c r="D224" s="28" t="s">
        <v>333</v>
      </c>
      <c r="E224" s="28" t="s">
        <v>608</v>
      </c>
      <c r="F224" s="28" t="s">
        <v>56</v>
      </c>
      <c r="G224" s="28" t="s">
        <v>617</v>
      </c>
      <c r="H224" s="28" t="s">
        <v>58</v>
      </c>
      <c r="I224" s="28" t="s">
        <v>59</v>
      </c>
      <c r="J224" s="28" t="s">
        <v>336</v>
      </c>
      <c r="K224" s="32">
        <v>300110020004</v>
      </c>
      <c r="L224" s="28" t="s">
        <v>83</v>
      </c>
      <c r="M224" s="28" t="s">
        <v>84</v>
      </c>
      <c r="N224" s="28">
        <v>1</v>
      </c>
      <c r="O224" s="33">
        <v>8</v>
      </c>
      <c r="P224" s="33">
        <v>6</v>
      </c>
      <c r="Q224" s="33">
        <f>O224+P224</f>
        <v>14</v>
      </c>
      <c r="R224" s="33">
        <f>Q224/N224</f>
        <v>14</v>
      </c>
      <c r="S224" s="107" t="s">
        <v>605</v>
      </c>
      <c r="T224" s="28" t="s">
        <v>97</v>
      </c>
      <c r="U224" s="28" t="s">
        <v>65</v>
      </c>
      <c r="V224" s="28" t="s">
        <v>66</v>
      </c>
      <c r="W224" s="28" t="s">
        <v>68</v>
      </c>
      <c r="X224" s="28" t="s">
        <v>68</v>
      </c>
      <c r="Y224" s="28" t="s">
        <v>69</v>
      </c>
      <c r="Z224" s="108" t="s">
        <v>87</v>
      </c>
      <c r="AA224" s="28" t="s">
        <v>618</v>
      </c>
      <c r="AB224" s="28" t="s">
        <v>611</v>
      </c>
      <c r="AC224" s="28" t="s">
        <v>348</v>
      </c>
      <c r="AD224" s="28" t="s">
        <v>341</v>
      </c>
      <c r="AE224" s="28" t="s">
        <v>342</v>
      </c>
      <c r="AF224" s="28"/>
      <c r="AG224" s="28"/>
    </row>
    <row r="225" s="93" customFormat="1" ht="15" spans="1:33">
      <c r="A225" s="28" t="s">
        <v>106</v>
      </c>
      <c r="B225" s="28" t="s">
        <v>332</v>
      </c>
      <c r="C225" s="28">
        <v>118308</v>
      </c>
      <c r="D225" s="28" t="s">
        <v>333</v>
      </c>
      <c r="E225" s="28" t="s">
        <v>619</v>
      </c>
      <c r="F225" s="28" t="s">
        <v>56</v>
      </c>
      <c r="G225" s="28" t="s">
        <v>620</v>
      </c>
      <c r="H225" s="28" t="s">
        <v>58</v>
      </c>
      <c r="I225" s="28" t="s">
        <v>59</v>
      </c>
      <c r="J225" s="28" t="s">
        <v>336</v>
      </c>
      <c r="K225" s="32">
        <v>300110021001</v>
      </c>
      <c r="L225" s="28" t="s">
        <v>83</v>
      </c>
      <c r="M225" s="28" t="s">
        <v>84</v>
      </c>
      <c r="N225" s="28">
        <v>1</v>
      </c>
      <c r="O225" s="33">
        <v>0</v>
      </c>
      <c r="P225" s="33">
        <v>0</v>
      </c>
      <c r="Q225" s="33">
        <f>O225+P225</f>
        <v>0</v>
      </c>
      <c r="R225" s="33">
        <f>Q225/N225</f>
        <v>0</v>
      </c>
      <c r="S225" s="107" t="s">
        <v>337</v>
      </c>
      <c r="T225" s="28" t="s">
        <v>97</v>
      </c>
      <c r="U225" s="28" t="s">
        <v>65</v>
      </c>
      <c r="V225" s="28" t="s">
        <v>86</v>
      </c>
      <c r="W225" s="28" t="s">
        <v>68</v>
      </c>
      <c r="X225" s="28" t="s">
        <v>68</v>
      </c>
      <c r="Y225" s="28" t="s">
        <v>69</v>
      </c>
      <c r="Z225" s="108" t="s">
        <v>87</v>
      </c>
      <c r="AA225" s="28" t="s">
        <v>473</v>
      </c>
      <c r="AB225" s="28" t="s">
        <v>473</v>
      </c>
      <c r="AC225" s="28" t="s">
        <v>621</v>
      </c>
      <c r="AD225" s="28" t="s">
        <v>341</v>
      </c>
      <c r="AE225" s="28" t="s">
        <v>342</v>
      </c>
      <c r="AF225" s="28"/>
      <c r="AG225" s="28"/>
    </row>
    <row r="226" s="93" customFormat="1" ht="15" spans="1:33">
      <c r="A226" s="28" t="s">
        <v>164</v>
      </c>
      <c r="B226" s="28" t="s">
        <v>332</v>
      </c>
      <c r="C226" s="28">
        <v>118308</v>
      </c>
      <c r="D226" s="28" t="s">
        <v>333</v>
      </c>
      <c r="E226" s="28" t="s">
        <v>363</v>
      </c>
      <c r="F226" s="28" t="s">
        <v>56</v>
      </c>
      <c r="G226" s="28" t="s">
        <v>622</v>
      </c>
      <c r="H226" s="28" t="s">
        <v>623</v>
      </c>
      <c r="I226" s="28" t="s">
        <v>59</v>
      </c>
      <c r="J226" s="28" t="s">
        <v>336</v>
      </c>
      <c r="K226" s="32">
        <v>300149002001</v>
      </c>
      <c r="L226" s="28" t="s">
        <v>83</v>
      </c>
      <c r="M226" s="28" t="s">
        <v>84</v>
      </c>
      <c r="N226" s="28">
        <v>1</v>
      </c>
      <c r="O226" s="33">
        <v>3</v>
      </c>
      <c r="P226" s="33">
        <v>8</v>
      </c>
      <c r="Q226" s="33">
        <f>O226+P226</f>
        <v>11</v>
      </c>
      <c r="R226" s="33">
        <f>Q226/N226</f>
        <v>11</v>
      </c>
      <c r="S226" s="107" t="s">
        <v>337</v>
      </c>
      <c r="T226" s="28" t="s">
        <v>624</v>
      </c>
      <c r="U226" s="28" t="s">
        <v>625</v>
      </c>
      <c r="V226" s="28" t="s">
        <v>66</v>
      </c>
      <c r="W226" s="28" t="s">
        <v>67</v>
      </c>
      <c r="X226" s="28" t="s">
        <v>68</v>
      </c>
      <c r="Y226" s="28" t="s">
        <v>69</v>
      </c>
      <c r="Z226" s="108" t="s">
        <v>87</v>
      </c>
      <c r="AA226" s="28" t="s">
        <v>365</v>
      </c>
      <c r="AB226" s="28" t="s">
        <v>365</v>
      </c>
      <c r="AC226" s="28" t="s">
        <v>626</v>
      </c>
      <c r="AD226" s="28" t="s">
        <v>341</v>
      </c>
      <c r="AE226" s="28" t="s">
        <v>342</v>
      </c>
      <c r="AF226" s="28"/>
      <c r="AG226" s="28"/>
    </row>
    <row r="227" s="93" customFormat="1" ht="15" spans="1:33">
      <c r="A227" s="28" t="s">
        <v>164</v>
      </c>
      <c r="B227" s="28" t="s">
        <v>332</v>
      </c>
      <c r="C227" s="28">
        <v>118308</v>
      </c>
      <c r="D227" s="28" t="s">
        <v>333</v>
      </c>
      <c r="E227" s="28" t="s">
        <v>363</v>
      </c>
      <c r="F227" s="28" t="s">
        <v>56</v>
      </c>
      <c r="G227" s="28" t="s">
        <v>627</v>
      </c>
      <c r="H227" s="28" t="s">
        <v>623</v>
      </c>
      <c r="I227" s="28" t="s">
        <v>59</v>
      </c>
      <c r="J227" s="28" t="s">
        <v>336</v>
      </c>
      <c r="K227" s="32">
        <v>300149002002</v>
      </c>
      <c r="L227" s="28" t="s">
        <v>83</v>
      </c>
      <c r="M227" s="28" t="s">
        <v>84</v>
      </c>
      <c r="N227" s="28">
        <v>1</v>
      </c>
      <c r="O227" s="33">
        <v>2</v>
      </c>
      <c r="P227" s="33">
        <v>2</v>
      </c>
      <c r="Q227" s="33">
        <f>O227+P227</f>
        <v>4</v>
      </c>
      <c r="R227" s="33">
        <f>Q227/N227</f>
        <v>4</v>
      </c>
      <c r="S227" s="107" t="s">
        <v>344</v>
      </c>
      <c r="T227" s="28" t="s">
        <v>624</v>
      </c>
      <c r="U227" s="28" t="s">
        <v>625</v>
      </c>
      <c r="V227" s="28" t="s">
        <v>66</v>
      </c>
      <c r="W227" s="28" t="s">
        <v>67</v>
      </c>
      <c r="X227" s="28" t="s">
        <v>68</v>
      </c>
      <c r="Y227" s="28" t="s">
        <v>69</v>
      </c>
      <c r="Z227" s="108" t="s">
        <v>87</v>
      </c>
      <c r="AA227" s="28" t="s">
        <v>365</v>
      </c>
      <c r="AB227" s="28" t="s">
        <v>365</v>
      </c>
      <c r="AC227" s="28" t="s">
        <v>628</v>
      </c>
      <c r="AD227" s="28" t="s">
        <v>341</v>
      </c>
      <c r="AE227" s="28" t="s">
        <v>342</v>
      </c>
      <c r="AF227" s="28"/>
      <c r="AG227" s="28"/>
    </row>
    <row r="228" s="93" customFormat="1" ht="15" spans="1:33">
      <c r="A228" s="28" t="s">
        <v>52</v>
      </c>
      <c r="B228" s="28" t="s">
        <v>332</v>
      </c>
      <c r="C228" s="28">
        <v>118308</v>
      </c>
      <c r="D228" s="28" t="s">
        <v>333</v>
      </c>
      <c r="E228" s="28" t="s">
        <v>381</v>
      </c>
      <c r="F228" s="28" t="s">
        <v>56</v>
      </c>
      <c r="G228" s="28" t="s">
        <v>629</v>
      </c>
      <c r="H228" s="28" t="s">
        <v>623</v>
      </c>
      <c r="I228" s="28" t="s">
        <v>59</v>
      </c>
      <c r="J228" s="28" t="s">
        <v>336</v>
      </c>
      <c r="K228" s="32">
        <v>300149003001</v>
      </c>
      <c r="L228" s="28" t="s">
        <v>83</v>
      </c>
      <c r="M228" s="28" t="s">
        <v>84</v>
      </c>
      <c r="N228" s="28">
        <v>1</v>
      </c>
      <c r="O228" s="33">
        <v>0</v>
      </c>
      <c r="P228" s="33">
        <v>0</v>
      </c>
      <c r="Q228" s="33">
        <f>O228+P228</f>
        <v>0</v>
      </c>
      <c r="R228" s="33">
        <f>Q228/N228</f>
        <v>0</v>
      </c>
      <c r="S228" s="107" t="s">
        <v>337</v>
      </c>
      <c r="T228" s="28" t="s">
        <v>97</v>
      </c>
      <c r="U228" s="28" t="s">
        <v>65</v>
      </c>
      <c r="V228" s="28" t="s">
        <v>66</v>
      </c>
      <c r="W228" s="28" t="s">
        <v>67</v>
      </c>
      <c r="X228" s="28" t="s">
        <v>68</v>
      </c>
      <c r="Y228" s="28" t="s">
        <v>69</v>
      </c>
      <c r="Z228" s="108" t="s">
        <v>87</v>
      </c>
      <c r="AA228" s="28" t="s">
        <v>423</v>
      </c>
      <c r="AB228" s="28" t="s">
        <v>383</v>
      </c>
      <c r="AC228" s="28" t="s">
        <v>630</v>
      </c>
      <c r="AD228" s="28" t="s">
        <v>341</v>
      </c>
      <c r="AE228" s="28" t="s">
        <v>342</v>
      </c>
      <c r="AF228" s="28"/>
      <c r="AG228" s="28"/>
    </row>
    <row r="229" s="93" customFormat="1" ht="15" spans="1:33">
      <c r="A229" s="28" t="s">
        <v>136</v>
      </c>
      <c r="B229" s="28" t="s">
        <v>332</v>
      </c>
      <c r="C229" s="28">
        <v>118308</v>
      </c>
      <c r="D229" s="28" t="s">
        <v>333</v>
      </c>
      <c r="E229" s="28" t="s">
        <v>381</v>
      </c>
      <c r="F229" s="28" t="s">
        <v>56</v>
      </c>
      <c r="G229" s="28" t="s">
        <v>631</v>
      </c>
      <c r="H229" s="28" t="s">
        <v>623</v>
      </c>
      <c r="I229" s="28" t="s">
        <v>59</v>
      </c>
      <c r="J229" s="28" t="s">
        <v>336</v>
      </c>
      <c r="K229" s="32">
        <v>300149003002</v>
      </c>
      <c r="L229" s="28" t="s">
        <v>83</v>
      </c>
      <c r="M229" s="28" t="s">
        <v>84</v>
      </c>
      <c r="N229" s="28">
        <v>1</v>
      </c>
      <c r="O229" s="33">
        <v>0</v>
      </c>
      <c r="P229" s="33">
        <v>0</v>
      </c>
      <c r="Q229" s="33">
        <f>O229+P229</f>
        <v>0</v>
      </c>
      <c r="R229" s="33">
        <f>Q229/N229</f>
        <v>0</v>
      </c>
      <c r="S229" s="107" t="s">
        <v>337</v>
      </c>
      <c r="T229" s="28" t="s">
        <v>97</v>
      </c>
      <c r="U229" s="28" t="s">
        <v>625</v>
      </c>
      <c r="V229" s="28" t="s">
        <v>66</v>
      </c>
      <c r="W229" s="28" t="s">
        <v>120</v>
      </c>
      <c r="X229" s="28" t="s">
        <v>68</v>
      </c>
      <c r="Y229" s="28" t="s">
        <v>69</v>
      </c>
      <c r="Z229" s="108" t="s">
        <v>87</v>
      </c>
      <c r="AA229" s="28" t="s">
        <v>137</v>
      </c>
      <c r="AB229" s="28" t="s">
        <v>383</v>
      </c>
      <c r="AC229" s="28" t="s">
        <v>632</v>
      </c>
      <c r="AD229" s="28" t="s">
        <v>341</v>
      </c>
      <c r="AE229" s="28" t="s">
        <v>342</v>
      </c>
      <c r="AF229" s="28"/>
      <c r="AG229" s="28"/>
    </row>
    <row r="230" s="93" customFormat="1" ht="15" spans="1:33">
      <c r="A230" s="28" t="s">
        <v>136</v>
      </c>
      <c r="B230" s="28" t="s">
        <v>332</v>
      </c>
      <c r="C230" s="28">
        <v>118308</v>
      </c>
      <c r="D230" s="28" t="s">
        <v>333</v>
      </c>
      <c r="E230" s="28" t="s">
        <v>381</v>
      </c>
      <c r="F230" s="28" t="s">
        <v>56</v>
      </c>
      <c r="G230" s="28" t="s">
        <v>633</v>
      </c>
      <c r="H230" s="28" t="s">
        <v>623</v>
      </c>
      <c r="I230" s="28" t="s">
        <v>59</v>
      </c>
      <c r="J230" s="28" t="s">
        <v>336</v>
      </c>
      <c r="K230" s="32">
        <v>300149003003</v>
      </c>
      <c r="L230" s="28" t="s">
        <v>83</v>
      </c>
      <c r="M230" s="28" t="s">
        <v>84</v>
      </c>
      <c r="N230" s="28">
        <v>1</v>
      </c>
      <c r="O230" s="33">
        <v>0</v>
      </c>
      <c r="P230" s="33">
        <v>0</v>
      </c>
      <c r="Q230" s="33">
        <f>O230+P230</f>
        <v>0</v>
      </c>
      <c r="R230" s="33">
        <f>Q230/N230</f>
        <v>0</v>
      </c>
      <c r="S230" s="107" t="s">
        <v>344</v>
      </c>
      <c r="T230" s="28" t="s">
        <v>97</v>
      </c>
      <c r="U230" s="28" t="s">
        <v>625</v>
      </c>
      <c r="V230" s="28" t="s">
        <v>66</v>
      </c>
      <c r="W230" s="28" t="s">
        <v>120</v>
      </c>
      <c r="X230" s="28" t="s">
        <v>68</v>
      </c>
      <c r="Y230" s="28" t="s">
        <v>69</v>
      </c>
      <c r="Z230" s="108" t="s">
        <v>87</v>
      </c>
      <c r="AA230" s="28" t="s">
        <v>137</v>
      </c>
      <c r="AB230" s="28" t="s">
        <v>383</v>
      </c>
      <c r="AC230" s="28" t="s">
        <v>634</v>
      </c>
      <c r="AD230" s="28" t="s">
        <v>341</v>
      </c>
      <c r="AE230" s="28" t="s">
        <v>342</v>
      </c>
      <c r="AF230" s="28"/>
      <c r="AG230" s="28"/>
    </row>
    <row r="231" s="93" customFormat="1" ht="15" spans="1:33">
      <c r="A231" s="28" t="s">
        <v>136</v>
      </c>
      <c r="B231" s="28" t="s">
        <v>332</v>
      </c>
      <c r="C231" s="28">
        <v>118308</v>
      </c>
      <c r="D231" s="28" t="s">
        <v>333</v>
      </c>
      <c r="E231" s="28" t="s">
        <v>381</v>
      </c>
      <c r="F231" s="28" t="s">
        <v>56</v>
      </c>
      <c r="G231" s="28" t="s">
        <v>635</v>
      </c>
      <c r="H231" s="28" t="s">
        <v>623</v>
      </c>
      <c r="I231" s="28" t="s">
        <v>59</v>
      </c>
      <c r="J231" s="28" t="s">
        <v>336</v>
      </c>
      <c r="K231" s="32">
        <v>300149003004</v>
      </c>
      <c r="L231" s="28" t="s">
        <v>83</v>
      </c>
      <c r="M231" s="28" t="s">
        <v>84</v>
      </c>
      <c r="N231" s="28">
        <v>1</v>
      </c>
      <c r="O231" s="33">
        <v>1</v>
      </c>
      <c r="P231" s="33">
        <v>1</v>
      </c>
      <c r="Q231" s="33">
        <f>O231+P231</f>
        <v>2</v>
      </c>
      <c r="R231" s="33">
        <f>Q231/N231</f>
        <v>2</v>
      </c>
      <c r="S231" s="107" t="s">
        <v>337</v>
      </c>
      <c r="T231" s="28" t="s">
        <v>97</v>
      </c>
      <c r="U231" s="28" t="s">
        <v>65</v>
      </c>
      <c r="V231" s="28" t="s">
        <v>66</v>
      </c>
      <c r="W231" s="28" t="s">
        <v>67</v>
      </c>
      <c r="X231" s="28" t="s">
        <v>68</v>
      </c>
      <c r="Y231" s="28" t="s">
        <v>69</v>
      </c>
      <c r="Z231" s="108" t="s">
        <v>87</v>
      </c>
      <c r="AA231" s="28" t="s">
        <v>137</v>
      </c>
      <c r="AB231" s="28" t="s">
        <v>383</v>
      </c>
      <c r="AC231" s="28" t="s">
        <v>636</v>
      </c>
      <c r="AD231" s="28" t="s">
        <v>341</v>
      </c>
      <c r="AE231" s="28" t="s">
        <v>342</v>
      </c>
      <c r="AF231" s="28"/>
      <c r="AG231" s="28"/>
    </row>
    <row r="232" s="93" customFormat="1" ht="15" spans="1:33">
      <c r="A232" s="28" t="s">
        <v>136</v>
      </c>
      <c r="B232" s="28" t="s">
        <v>332</v>
      </c>
      <c r="C232" s="28">
        <v>118308</v>
      </c>
      <c r="D232" s="28" t="s">
        <v>333</v>
      </c>
      <c r="E232" s="28" t="s">
        <v>381</v>
      </c>
      <c r="F232" s="28" t="s">
        <v>56</v>
      </c>
      <c r="G232" s="28" t="s">
        <v>637</v>
      </c>
      <c r="H232" s="28" t="s">
        <v>623</v>
      </c>
      <c r="I232" s="28" t="s">
        <v>59</v>
      </c>
      <c r="J232" s="28" t="s">
        <v>336</v>
      </c>
      <c r="K232" s="32">
        <v>300149003005</v>
      </c>
      <c r="L232" s="28" t="s">
        <v>83</v>
      </c>
      <c r="M232" s="28" t="s">
        <v>84</v>
      </c>
      <c r="N232" s="28">
        <v>1</v>
      </c>
      <c r="O232" s="33">
        <v>0</v>
      </c>
      <c r="P232" s="33">
        <v>0</v>
      </c>
      <c r="Q232" s="33">
        <f>O232+P232</f>
        <v>0</v>
      </c>
      <c r="R232" s="33">
        <f>Q232/N232</f>
        <v>0</v>
      </c>
      <c r="S232" s="107" t="s">
        <v>344</v>
      </c>
      <c r="T232" s="28" t="s">
        <v>97</v>
      </c>
      <c r="U232" s="28" t="s">
        <v>65</v>
      </c>
      <c r="V232" s="28" t="s">
        <v>66</v>
      </c>
      <c r="W232" s="28" t="s">
        <v>67</v>
      </c>
      <c r="X232" s="28" t="s">
        <v>68</v>
      </c>
      <c r="Y232" s="28" t="s">
        <v>69</v>
      </c>
      <c r="Z232" s="108" t="s">
        <v>87</v>
      </c>
      <c r="AA232" s="28" t="s">
        <v>137</v>
      </c>
      <c r="AB232" s="28" t="s">
        <v>383</v>
      </c>
      <c r="AC232" s="28" t="s">
        <v>638</v>
      </c>
      <c r="AD232" s="28" t="s">
        <v>341</v>
      </c>
      <c r="AE232" s="28" t="s">
        <v>342</v>
      </c>
      <c r="AF232" s="28"/>
      <c r="AG232" s="28"/>
    </row>
    <row r="233" s="93" customFormat="1" ht="15" spans="1:33">
      <c r="A233" s="28" t="s">
        <v>52</v>
      </c>
      <c r="B233" s="28" t="s">
        <v>332</v>
      </c>
      <c r="C233" s="28">
        <v>118308</v>
      </c>
      <c r="D233" s="28" t="s">
        <v>333</v>
      </c>
      <c r="E233" s="28" t="s">
        <v>333</v>
      </c>
      <c r="F233" s="28" t="s">
        <v>56</v>
      </c>
      <c r="G233" s="28" t="s">
        <v>639</v>
      </c>
      <c r="H233" s="28" t="s">
        <v>623</v>
      </c>
      <c r="I233" s="28" t="s">
        <v>59</v>
      </c>
      <c r="J233" s="28" t="s">
        <v>640</v>
      </c>
      <c r="K233" s="32">
        <v>300149022001</v>
      </c>
      <c r="L233" s="28" t="s">
        <v>61</v>
      </c>
      <c r="M233" s="28" t="s">
        <v>62</v>
      </c>
      <c r="N233" s="28">
        <v>2</v>
      </c>
      <c r="O233" s="33">
        <v>0</v>
      </c>
      <c r="P233" s="33">
        <v>1</v>
      </c>
      <c r="Q233" s="33">
        <f>O233+P233</f>
        <v>1</v>
      </c>
      <c r="R233" s="33">
        <f>Q233/N233</f>
        <v>0.5</v>
      </c>
      <c r="S233" s="107" t="s">
        <v>337</v>
      </c>
      <c r="T233" s="28" t="s">
        <v>97</v>
      </c>
      <c r="U233" s="28" t="s">
        <v>65</v>
      </c>
      <c r="V233" s="28" t="s">
        <v>66</v>
      </c>
      <c r="W233" s="28" t="s">
        <v>120</v>
      </c>
      <c r="X233" s="28" t="s">
        <v>68</v>
      </c>
      <c r="Y233" s="28" t="s">
        <v>69</v>
      </c>
      <c r="Z233" s="108" t="s">
        <v>70</v>
      </c>
      <c r="AA233" s="28" t="s">
        <v>411</v>
      </c>
      <c r="AB233" s="28" t="s">
        <v>383</v>
      </c>
      <c r="AC233" s="28" t="s">
        <v>641</v>
      </c>
      <c r="AD233" s="28" t="s">
        <v>341</v>
      </c>
      <c r="AE233" s="28" t="s">
        <v>342</v>
      </c>
      <c r="AF233" s="28"/>
      <c r="AG233" s="28"/>
    </row>
    <row r="234" s="93" customFormat="1" ht="15" spans="1:33">
      <c r="A234" s="28" t="s">
        <v>52</v>
      </c>
      <c r="B234" s="28" t="s">
        <v>332</v>
      </c>
      <c r="C234" s="28">
        <v>118308</v>
      </c>
      <c r="D234" s="28" t="s">
        <v>333</v>
      </c>
      <c r="E234" s="28" t="s">
        <v>333</v>
      </c>
      <c r="F234" s="28" t="s">
        <v>56</v>
      </c>
      <c r="G234" s="28" t="s">
        <v>642</v>
      </c>
      <c r="H234" s="28" t="s">
        <v>623</v>
      </c>
      <c r="I234" s="28" t="s">
        <v>59</v>
      </c>
      <c r="J234" s="28" t="s">
        <v>640</v>
      </c>
      <c r="K234" s="32">
        <v>300149022002</v>
      </c>
      <c r="L234" s="28" t="s">
        <v>61</v>
      </c>
      <c r="M234" s="28" t="s">
        <v>62</v>
      </c>
      <c r="N234" s="28">
        <v>1</v>
      </c>
      <c r="O234" s="33">
        <v>0</v>
      </c>
      <c r="P234" s="33">
        <v>0</v>
      </c>
      <c r="Q234" s="33">
        <f>O234+P234</f>
        <v>0</v>
      </c>
      <c r="R234" s="33">
        <f>Q234/N234</f>
        <v>0</v>
      </c>
      <c r="S234" s="107" t="s">
        <v>344</v>
      </c>
      <c r="T234" s="28" t="s">
        <v>97</v>
      </c>
      <c r="U234" s="28" t="s">
        <v>65</v>
      </c>
      <c r="V234" s="28" t="s">
        <v>66</v>
      </c>
      <c r="W234" s="28" t="s">
        <v>120</v>
      </c>
      <c r="X234" s="28" t="s">
        <v>68</v>
      </c>
      <c r="Y234" s="28" t="s">
        <v>69</v>
      </c>
      <c r="Z234" s="108" t="s">
        <v>70</v>
      </c>
      <c r="AA234" s="28" t="s">
        <v>411</v>
      </c>
      <c r="AB234" s="28" t="s">
        <v>383</v>
      </c>
      <c r="AC234" s="28" t="s">
        <v>643</v>
      </c>
      <c r="AD234" s="28" t="s">
        <v>341</v>
      </c>
      <c r="AE234" s="28" t="s">
        <v>342</v>
      </c>
      <c r="AF234" s="28"/>
      <c r="AG234" s="28"/>
    </row>
    <row r="235" s="93" customFormat="1" ht="15" spans="1:33">
      <c r="A235" s="28" t="s">
        <v>76</v>
      </c>
      <c r="B235" s="28" t="s">
        <v>332</v>
      </c>
      <c r="C235" s="28">
        <v>118312</v>
      </c>
      <c r="D235" s="28" t="s">
        <v>644</v>
      </c>
      <c r="E235" s="28" t="s">
        <v>645</v>
      </c>
      <c r="F235" s="28" t="s">
        <v>56</v>
      </c>
      <c r="G235" s="28" t="s">
        <v>646</v>
      </c>
      <c r="H235" s="28" t="s">
        <v>58</v>
      </c>
      <c r="I235" s="28" t="s">
        <v>59</v>
      </c>
      <c r="J235" s="28" t="s">
        <v>647</v>
      </c>
      <c r="K235" s="32">
        <v>300110001001</v>
      </c>
      <c r="L235" s="28" t="s">
        <v>83</v>
      </c>
      <c r="M235" s="28" t="s">
        <v>84</v>
      </c>
      <c r="N235" s="28">
        <v>1</v>
      </c>
      <c r="O235" s="33">
        <v>0</v>
      </c>
      <c r="P235" s="33">
        <v>9</v>
      </c>
      <c r="Q235" s="33">
        <f>O235+P235</f>
        <v>9</v>
      </c>
      <c r="R235" s="33">
        <f>Q235/N235</f>
        <v>9</v>
      </c>
      <c r="S235" s="107" t="s">
        <v>648</v>
      </c>
      <c r="T235" s="28" t="s">
        <v>282</v>
      </c>
      <c r="U235" s="28" t="s">
        <v>649</v>
      </c>
      <c r="V235" s="28" t="s">
        <v>66</v>
      </c>
      <c r="W235" s="28" t="s">
        <v>68</v>
      </c>
      <c r="X235" s="28" t="s">
        <v>68</v>
      </c>
      <c r="Y235" s="28" t="s">
        <v>69</v>
      </c>
      <c r="Z235" s="108" t="s">
        <v>87</v>
      </c>
      <c r="AA235" s="28" t="s">
        <v>88</v>
      </c>
      <c r="AB235" s="28" t="s">
        <v>88</v>
      </c>
      <c r="AC235" s="28" t="s">
        <v>650</v>
      </c>
      <c r="AD235" s="28" t="s">
        <v>651</v>
      </c>
      <c r="AE235" s="28" t="s">
        <v>652</v>
      </c>
      <c r="AF235" s="28"/>
      <c r="AG235" s="28"/>
    </row>
    <row r="236" s="93" customFormat="1" ht="15" spans="1:33">
      <c r="A236" s="28" t="s">
        <v>76</v>
      </c>
      <c r="B236" s="28" t="s">
        <v>332</v>
      </c>
      <c r="C236" s="28">
        <v>118312</v>
      </c>
      <c r="D236" s="28" t="s">
        <v>644</v>
      </c>
      <c r="E236" s="28" t="s">
        <v>645</v>
      </c>
      <c r="F236" s="28" t="s">
        <v>56</v>
      </c>
      <c r="G236" s="28" t="s">
        <v>653</v>
      </c>
      <c r="H236" s="28" t="s">
        <v>58</v>
      </c>
      <c r="I236" s="28" t="s">
        <v>59</v>
      </c>
      <c r="J236" s="28" t="s">
        <v>654</v>
      </c>
      <c r="K236" s="32">
        <v>300110001002</v>
      </c>
      <c r="L236" s="28" t="s">
        <v>83</v>
      </c>
      <c r="M236" s="28" t="s">
        <v>84</v>
      </c>
      <c r="N236" s="28">
        <v>1</v>
      </c>
      <c r="O236" s="33">
        <v>0</v>
      </c>
      <c r="P236" s="33">
        <v>4</v>
      </c>
      <c r="Q236" s="33">
        <f>O236+P236</f>
        <v>4</v>
      </c>
      <c r="R236" s="33">
        <f>Q236/N236</f>
        <v>4</v>
      </c>
      <c r="S236" s="107" t="s">
        <v>655</v>
      </c>
      <c r="T236" s="28" t="s">
        <v>282</v>
      </c>
      <c r="U236" s="28" t="s">
        <v>649</v>
      </c>
      <c r="V236" s="28" t="s">
        <v>66</v>
      </c>
      <c r="W236" s="28" t="s">
        <v>68</v>
      </c>
      <c r="X236" s="28" t="s">
        <v>68</v>
      </c>
      <c r="Y236" s="28" t="s">
        <v>69</v>
      </c>
      <c r="Z236" s="108" t="s">
        <v>87</v>
      </c>
      <c r="AA236" s="28" t="s">
        <v>88</v>
      </c>
      <c r="AB236" s="28" t="s">
        <v>88</v>
      </c>
      <c r="AC236" s="28" t="s">
        <v>656</v>
      </c>
      <c r="AD236" s="28" t="s">
        <v>651</v>
      </c>
      <c r="AE236" s="28" t="s">
        <v>652</v>
      </c>
      <c r="AF236" s="28"/>
      <c r="AG236" s="28"/>
    </row>
    <row r="237" s="93" customFormat="1" ht="15" spans="1:33">
      <c r="A237" s="28" t="s">
        <v>76</v>
      </c>
      <c r="B237" s="28" t="s">
        <v>332</v>
      </c>
      <c r="C237" s="28">
        <v>118312</v>
      </c>
      <c r="D237" s="28" t="s">
        <v>644</v>
      </c>
      <c r="E237" s="28" t="s">
        <v>645</v>
      </c>
      <c r="F237" s="28" t="s">
        <v>56</v>
      </c>
      <c r="G237" s="28" t="s">
        <v>657</v>
      </c>
      <c r="H237" s="28" t="s">
        <v>58</v>
      </c>
      <c r="I237" s="28" t="s">
        <v>59</v>
      </c>
      <c r="J237" s="28" t="s">
        <v>654</v>
      </c>
      <c r="K237" s="32">
        <v>300110001003</v>
      </c>
      <c r="L237" s="28" t="s">
        <v>83</v>
      </c>
      <c r="M237" s="28" t="s">
        <v>84</v>
      </c>
      <c r="N237" s="28">
        <v>1</v>
      </c>
      <c r="O237" s="33">
        <v>0</v>
      </c>
      <c r="P237" s="33">
        <v>6</v>
      </c>
      <c r="Q237" s="33">
        <f>O237+P237</f>
        <v>6</v>
      </c>
      <c r="R237" s="33">
        <f>Q237/N237</f>
        <v>6</v>
      </c>
      <c r="S237" s="107" t="s">
        <v>658</v>
      </c>
      <c r="T237" s="28" t="s">
        <v>97</v>
      </c>
      <c r="U237" s="28" t="s">
        <v>65</v>
      </c>
      <c r="V237" s="28" t="s">
        <v>66</v>
      </c>
      <c r="W237" s="28" t="s">
        <v>68</v>
      </c>
      <c r="X237" s="28" t="s">
        <v>68</v>
      </c>
      <c r="Y237" s="28" t="s">
        <v>69</v>
      </c>
      <c r="Z237" s="108" t="s">
        <v>87</v>
      </c>
      <c r="AA237" s="28" t="s">
        <v>88</v>
      </c>
      <c r="AB237" s="28" t="s">
        <v>88</v>
      </c>
      <c r="AC237" s="28" t="s">
        <v>656</v>
      </c>
      <c r="AD237" s="28" t="s">
        <v>651</v>
      </c>
      <c r="AE237" s="28" t="s">
        <v>652</v>
      </c>
      <c r="AF237" s="28"/>
      <c r="AG237" s="28"/>
    </row>
    <row r="238" s="93" customFormat="1" ht="15" spans="1:33">
      <c r="A238" s="28" t="s">
        <v>76</v>
      </c>
      <c r="B238" s="28" t="s">
        <v>332</v>
      </c>
      <c r="C238" s="28">
        <v>118312</v>
      </c>
      <c r="D238" s="28" t="s">
        <v>644</v>
      </c>
      <c r="E238" s="28" t="s">
        <v>645</v>
      </c>
      <c r="F238" s="28" t="s">
        <v>56</v>
      </c>
      <c r="G238" s="28" t="s">
        <v>659</v>
      </c>
      <c r="H238" s="28" t="s">
        <v>58</v>
      </c>
      <c r="I238" s="28" t="s">
        <v>59</v>
      </c>
      <c r="J238" s="28" t="s">
        <v>660</v>
      </c>
      <c r="K238" s="32">
        <v>300110001004</v>
      </c>
      <c r="L238" s="28" t="s">
        <v>83</v>
      </c>
      <c r="M238" s="28" t="s">
        <v>84</v>
      </c>
      <c r="N238" s="28">
        <v>1</v>
      </c>
      <c r="O238" s="33">
        <v>0</v>
      </c>
      <c r="P238" s="33">
        <v>1</v>
      </c>
      <c r="Q238" s="33">
        <f>O238+P238</f>
        <v>1</v>
      </c>
      <c r="R238" s="33">
        <f>Q238/N238</f>
        <v>1</v>
      </c>
      <c r="S238" s="107" t="s">
        <v>661</v>
      </c>
      <c r="T238" s="28" t="s">
        <v>97</v>
      </c>
      <c r="U238" s="28" t="s">
        <v>65</v>
      </c>
      <c r="V238" s="28" t="s">
        <v>86</v>
      </c>
      <c r="W238" s="28" t="s">
        <v>68</v>
      </c>
      <c r="X238" s="28" t="s">
        <v>68</v>
      </c>
      <c r="Y238" s="28" t="s">
        <v>69</v>
      </c>
      <c r="Z238" s="108" t="s">
        <v>87</v>
      </c>
      <c r="AA238" s="28" t="s">
        <v>88</v>
      </c>
      <c r="AB238" s="28" t="s">
        <v>88</v>
      </c>
      <c r="AC238" s="28" t="s">
        <v>662</v>
      </c>
      <c r="AD238" s="28" t="s">
        <v>651</v>
      </c>
      <c r="AE238" s="28" t="s">
        <v>652</v>
      </c>
      <c r="AF238" s="28"/>
      <c r="AG238" s="28"/>
    </row>
    <row r="239" s="93" customFormat="1" ht="15" spans="1:33">
      <c r="A239" s="28" t="s">
        <v>76</v>
      </c>
      <c r="B239" s="28" t="s">
        <v>332</v>
      </c>
      <c r="C239" s="28">
        <v>118312</v>
      </c>
      <c r="D239" s="28" t="s">
        <v>644</v>
      </c>
      <c r="E239" s="28" t="s">
        <v>645</v>
      </c>
      <c r="F239" s="28" t="s">
        <v>56</v>
      </c>
      <c r="G239" s="28" t="s">
        <v>663</v>
      </c>
      <c r="H239" s="28" t="s">
        <v>58</v>
      </c>
      <c r="I239" s="28" t="s">
        <v>59</v>
      </c>
      <c r="J239" s="28" t="s">
        <v>664</v>
      </c>
      <c r="K239" s="32">
        <v>300110001005</v>
      </c>
      <c r="L239" s="28" t="s">
        <v>83</v>
      </c>
      <c r="M239" s="28" t="s">
        <v>84</v>
      </c>
      <c r="N239" s="28">
        <v>1</v>
      </c>
      <c r="O239" s="33">
        <v>0</v>
      </c>
      <c r="P239" s="33">
        <v>9</v>
      </c>
      <c r="Q239" s="33">
        <f>O239+P239</f>
        <v>9</v>
      </c>
      <c r="R239" s="33">
        <f>Q239/N239</f>
        <v>9</v>
      </c>
      <c r="S239" s="107" t="s">
        <v>665</v>
      </c>
      <c r="T239" s="28" t="s">
        <v>282</v>
      </c>
      <c r="U239" s="28" t="s">
        <v>649</v>
      </c>
      <c r="V239" s="28" t="s">
        <v>66</v>
      </c>
      <c r="W239" s="28" t="s">
        <v>68</v>
      </c>
      <c r="X239" s="28" t="s">
        <v>68</v>
      </c>
      <c r="Y239" s="28" t="s">
        <v>69</v>
      </c>
      <c r="Z239" s="108" t="s">
        <v>87</v>
      </c>
      <c r="AA239" s="28" t="s">
        <v>88</v>
      </c>
      <c r="AB239" s="28" t="s">
        <v>88</v>
      </c>
      <c r="AC239" s="28" t="s">
        <v>666</v>
      </c>
      <c r="AD239" s="28" t="s">
        <v>651</v>
      </c>
      <c r="AE239" s="28" t="s">
        <v>652</v>
      </c>
      <c r="AF239" s="28"/>
      <c r="AG239" s="28"/>
    </row>
    <row r="240" s="93" customFormat="1" ht="15" spans="1:33">
      <c r="A240" s="28" t="s">
        <v>76</v>
      </c>
      <c r="B240" s="28" t="s">
        <v>332</v>
      </c>
      <c r="C240" s="28">
        <v>118312</v>
      </c>
      <c r="D240" s="28" t="s">
        <v>644</v>
      </c>
      <c r="E240" s="28" t="s">
        <v>667</v>
      </c>
      <c r="F240" s="28" t="s">
        <v>56</v>
      </c>
      <c r="G240" s="28" t="s">
        <v>668</v>
      </c>
      <c r="H240" s="28" t="s">
        <v>58</v>
      </c>
      <c r="I240" s="28" t="s">
        <v>59</v>
      </c>
      <c r="J240" s="28" t="s">
        <v>669</v>
      </c>
      <c r="K240" s="32">
        <v>300110002001</v>
      </c>
      <c r="L240" s="28" t="s">
        <v>83</v>
      </c>
      <c r="M240" s="28" t="s">
        <v>84</v>
      </c>
      <c r="N240" s="28">
        <v>3</v>
      </c>
      <c r="O240" s="33">
        <v>0</v>
      </c>
      <c r="P240" s="33">
        <v>3</v>
      </c>
      <c r="Q240" s="33">
        <f>O240+P240</f>
        <v>3</v>
      </c>
      <c r="R240" s="33">
        <f>Q240/N240</f>
        <v>1</v>
      </c>
      <c r="S240" s="107" t="s">
        <v>670</v>
      </c>
      <c r="T240" s="28" t="s">
        <v>282</v>
      </c>
      <c r="U240" s="28" t="s">
        <v>649</v>
      </c>
      <c r="V240" s="28" t="s">
        <v>66</v>
      </c>
      <c r="W240" s="28" t="s">
        <v>68</v>
      </c>
      <c r="X240" s="28" t="s">
        <v>68</v>
      </c>
      <c r="Y240" s="28" t="s">
        <v>69</v>
      </c>
      <c r="Z240" s="108" t="s">
        <v>87</v>
      </c>
      <c r="AA240" s="28" t="s">
        <v>88</v>
      </c>
      <c r="AB240" s="28" t="s">
        <v>88</v>
      </c>
      <c r="AC240" s="28" t="s">
        <v>671</v>
      </c>
      <c r="AD240" s="28" t="s">
        <v>651</v>
      </c>
      <c r="AE240" s="28" t="s">
        <v>652</v>
      </c>
      <c r="AF240" s="28"/>
      <c r="AG240" s="28"/>
    </row>
    <row r="241" s="93" customFormat="1" ht="15" spans="1:33">
      <c r="A241" s="28" t="s">
        <v>76</v>
      </c>
      <c r="B241" s="28" t="s">
        <v>332</v>
      </c>
      <c r="C241" s="28">
        <v>118312</v>
      </c>
      <c r="D241" s="28" t="s">
        <v>644</v>
      </c>
      <c r="E241" s="28" t="s">
        <v>667</v>
      </c>
      <c r="F241" s="28" t="s">
        <v>56</v>
      </c>
      <c r="G241" s="28" t="s">
        <v>672</v>
      </c>
      <c r="H241" s="28" t="s">
        <v>58</v>
      </c>
      <c r="I241" s="28" t="s">
        <v>59</v>
      </c>
      <c r="J241" s="28" t="s">
        <v>669</v>
      </c>
      <c r="K241" s="32">
        <v>300110002002</v>
      </c>
      <c r="L241" s="28" t="s">
        <v>83</v>
      </c>
      <c r="M241" s="28" t="s">
        <v>84</v>
      </c>
      <c r="N241" s="28">
        <v>3</v>
      </c>
      <c r="O241" s="33">
        <v>0</v>
      </c>
      <c r="P241" s="33">
        <v>6</v>
      </c>
      <c r="Q241" s="33">
        <f>O241+P241</f>
        <v>6</v>
      </c>
      <c r="R241" s="33">
        <f>Q241/N241</f>
        <v>2</v>
      </c>
      <c r="S241" s="107" t="s">
        <v>337</v>
      </c>
      <c r="T241" s="28" t="s">
        <v>97</v>
      </c>
      <c r="U241" s="28" t="s">
        <v>65</v>
      </c>
      <c r="V241" s="28" t="s">
        <v>66</v>
      </c>
      <c r="W241" s="28" t="s">
        <v>68</v>
      </c>
      <c r="X241" s="28" t="s">
        <v>68</v>
      </c>
      <c r="Y241" s="28" t="s">
        <v>69</v>
      </c>
      <c r="Z241" s="108" t="s">
        <v>87</v>
      </c>
      <c r="AA241" s="28" t="s">
        <v>88</v>
      </c>
      <c r="AB241" s="28" t="s">
        <v>88</v>
      </c>
      <c r="AC241" s="28" t="s">
        <v>673</v>
      </c>
      <c r="AD241" s="28" t="s">
        <v>651</v>
      </c>
      <c r="AE241" s="28" t="s">
        <v>652</v>
      </c>
      <c r="AF241" s="28"/>
      <c r="AG241" s="28"/>
    </row>
    <row r="242" s="93" customFormat="1" ht="15" spans="1:33">
      <c r="A242" s="28" t="s">
        <v>76</v>
      </c>
      <c r="B242" s="28" t="s">
        <v>332</v>
      </c>
      <c r="C242" s="28">
        <v>118312</v>
      </c>
      <c r="D242" s="28" t="s">
        <v>644</v>
      </c>
      <c r="E242" s="28" t="s">
        <v>667</v>
      </c>
      <c r="F242" s="28" t="s">
        <v>56</v>
      </c>
      <c r="G242" s="28" t="s">
        <v>674</v>
      </c>
      <c r="H242" s="28" t="s">
        <v>58</v>
      </c>
      <c r="I242" s="28" t="s">
        <v>59</v>
      </c>
      <c r="J242" s="28" t="s">
        <v>669</v>
      </c>
      <c r="K242" s="32">
        <v>300110002003</v>
      </c>
      <c r="L242" s="28" t="s">
        <v>83</v>
      </c>
      <c r="M242" s="28" t="s">
        <v>84</v>
      </c>
      <c r="N242" s="28">
        <v>1</v>
      </c>
      <c r="O242" s="33">
        <v>0</v>
      </c>
      <c r="P242" s="33">
        <v>4</v>
      </c>
      <c r="Q242" s="33">
        <f>O242+P242</f>
        <v>4</v>
      </c>
      <c r="R242" s="33">
        <f>Q242/N242</f>
        <v>4</v>
      </c>
      <c r="S242" s="107" t="s">
        <v>675</v>
      </c>
      <c r="T242" s="28" t="s">
        <v>97</v>
      </c>
      <c r="U242" s="28" t="s">
        <v>65</v>
      </c>
      <c r="V242" s="28" t="s">
        <v>66</v>
      </c>
      <c r="W242" s="28" t="s">
        <v>68</v>
      </c>
      <c r="X242" s="28" t="s">
        <v>68</v>
      </c>
      <c r="Y242" s="28" t="s">
        <v>69</v>
      </c>
      <c r="Z242" s="108" t="s">
        <v>87</v>
      </c>
      <c r="AA242" s="28" t="s">
        <v>88</v>
      </c>
      <c r="AB242" s="28" t="s">
        <v>88</v>
      </c>
      <c r="AC242" s="28" t="s">
        <v>676</v>
      </c>
      <c r="AD242" s="28" t="s">
        <v>651</v>
      </c>
      <c r="AE242" s="28" t="s">
        <v>652</v>
      </c>
      <c r="AF242" s="28"/>
      <c r="AG242" s="28"/>
    </row>
    <row r="243" s="93" customFormat="1" ht="15" spans="1:33">
      <c r="A243" s="28" t="s">
        <v>76</v>
      </c>
      <c r="B243" s="28" t="s">
        <v>332</v>
      </c>
      <c r="C243" s="28">
        <v>118312</v>
      </c>
      <c r="D243" s="28" t="s">
        <v>644</v>
      </c>
      <c r="E243" s="28" t="s">
        <v>677</v>
      </c>
      <c r="F243" s="28" t="s">
        <v>56</v>
      </c>
      <c r="G243" s="28" t="s">
        <v>678</v>
      </c>
      <c r="H243" s="28" t="s">
        <v>58</v>
      </c>
      <c r="I243" s="28" t="s">
        <v>59</v>
      </c>
      <c r="J243" s="28" t="s">
        <v>669</v>
      </c>
      <c r="K243" s="32">
        <v>300110003001</v>
      </c>
      <c r="L243" s="28" t="s">
        <v>83</v>
      </c>
      <c r="M243" s="28" t="s">
        <v>84</v>
      </c>
      <c r="N243" s="28">
        <v>2</v>
      </c>
      <c r="O243" s="33">
        <v>0</v>
      </c>
      <c r="P243" s="33">
        <v>5</v>
      </c>
      <c r="Q243" s="33">
        <f>O243+P243</f>
        <v>5</v>
      </c>
      <c r="R243" s="33">
        <f>Q243/N243</f>
        <v>2.5</v>
      </c>
      <c r="S243" s="107" t="s">
        <v>679</v>
      </c>
      <c r="T243" s="28" t="s">
        <v>97</v>
      </c>
      <c r="U243" s="28" t="s">
        <v>65</v>
      </c>
      <c r="V243" s="28" t="s">
        <v>66</v>
      </c>
      <c r="W243" s="28" t="s">
        <v>68</v>
      </c>
      <c r="X243" s="28" t="s">
        <v>68</v>
      </c>
      <c r="Y243" s="28" t="s">
        <v>69</v>
      </c>
      <c r="Z243" s="108" t="s">
        <v>87</v>
      </c>
      <c r="AA243" s="28" t="s">
        <v>88</v>
      </c>
      <c r="AB243" s="28" t="s">
        <v>88</v>
      </c>
      <c r="AC243" s="28" t="s">
        <v>680</v>
      </c>
      <c r="AD243" s="28" t="s">
        <v>651</v>
      </c>
      <c r="AE243" s="28" t="s">
        <v>652</v>
      </c>
      <c r="AF243" s="28"/>
      <c r="AG243" s="28"/>
    </row>
    <row r="244" s="93" customFormat="1" ht="15" spans="1:33">
      <c r="A244" s="28" t="s">
        <v>76</v>
      </c>
      <c r="B244" s="28" t="s">
        <v>332</v>
      </c>
      <c r="C244" s="28">
        <v>118312</v>
      </c>
      <c r="D244" s="28" t="s">
        <v>644</v>
      </c>
      <c r="E244" s="28" t="s">
        <v>677</v>
      </c>
      <c r="F244" s="28" t="s">
        <v>56</v>
      </c>
      <c r="G244" s="28" t="s">
        <v>681</v>
      </c>
      <c r="H244" s="28" t="s">
        <v>58</v>
      </c>
      <c r="I244" s="28" t="s">
        <v>59</v>
      </c>
      <c r="J244" s="28" t="s">
        <v>669</v>
      </c>
      <c r="K244" s="32">
        <v>300110003002</v>
      </c>
      <c r="L244" s="28" t="s">
        <v>83</v>
      </c>
      <c r="M244" s="28" t="s">
        <v>84</v>
      </c>
      <c r="N244" s="28">
        <v>2</v>
      </c>
      <c r="O244" s="33">
        <v>0</v>
      </c>
      <c r="P244" s="33">
        <v>11</v>
      </c>
      <c r="Q244" s="33">
        <f>O244+P244</f>
        <v>11</v>
      </c>
      <c r="R244" s="33">
        <f>Q244/N244</f>
        <v>5.5</v>
      </c>
      <c r="S244" s="107" t="s">
        <v>682</v>
      </c>
      <c r="T244" s="28" t="s">
        <v>97</v>
      </c>
      <c r="U244" s="28" t="s">
        <v>65</v>
      </c>
      <c r="V244" s="28" t="s">
        <v>66</v>
      </c>
      <c r="W244" s="28" t="s">
        <v>68</v>
      </c>
      <c r="X244" s="28" t="s">
        <v>68</v>
      </c>
      <c r="Y244" s="28" t="s">
        <v>69</v>
      </c>
      <c r="Z244" s="108" t="s">
        <v>87</v>
      </c>
      <c r="AA244" s="28" t="s">
        <v>88</v>
      </c>
      <c r="AB244" s="28" t="s">
        <v>88</v>
      </c>
      <c r="AC244" s="28" t="s">
        <v>676</v>
      </c>
      <c r="AD244" s="28" t="s">
        <v>651</v>
      </c>
      <c r="AE244" s="28" t="s">
        <v>652</v>
      </c>
      <c r="AF244" s="28"/>
      <c r="AG244" s="28"/>
    </row>
    <row r="245" s="93" customFormat="1" ht="15" spans="1:33">
      <c r="A245" s="28" t="s">
        <v>76</v>
      </c>
      <c r="B245" s="28" t="s">
        <v>332</v>
      </c>
      <c r="C245" s="28">
        <v>118312</v>
      </c>
      <c r="D245" s="28" t="s">
        <v>644</v>
      </c>
      <c r="E245" s="28" t="s">
        <v>683</v>
      </c>
      <c r="F245" s="28" t="s">
        <v>56</v>
      </c>
      <c r="G245" s="28" t="s">
        <v>684</v>
      </c>
      <c r="H245" s="28" t="s">
        <v>58</v>
      </c>
      <c r="I245" s="28" t="s">
        <v>59</v>
      </c>
      <c r="J245" s="28" t="s">
        <v>669</v>
      </c>
      <c r="K245" s="32">
        <v>300110004001</v>
      </c>
      <c r="L245" s="28" t="s">
        <v>83</v>
      </c>
      <c r="M245" s="28" t="s">
        <v>84</v>
      </c>
      <c r="N245" s="28">
        <v>1</v>
      </c>
      <c r="O245" s="33">
        <v>0</v>
      </c>
      <c r="P245" s="33">
        <v>1</v>
      </c>
      <c r="Q245" s="33">
        <f>O245+P245</f>
        <v>1</v>
      </c>
      <c r="R245" s="33">
        <f>Q245/N245</f>
        <v>1</v>
      </c>
      <c r="S245" s="107" t="s">
        <v>344</v>
      </c>
      <c r="T245" s="28" t="s">
        <v>97</v>
      </c>
      <c r="U245" s="28" t="s">
        <v>65</v>
      </c>
      <c r="V245" s="28" t="s">
        <v>66</v>
      </c>
      <c r="W245" s="28" t="s">
        <v>68</v>
      </c>
      <c r="X245" s="28" t="s">
        <v>68</v>
      </c>
      <c r="Y245" s="28" t="s">
        <v>69</v>
      </c>
      <c r="Z245" s="108" t="s">
        <v>87</v>
      </c>
      <c r="AA245" s="28" t="s">
        <v>88</v>
      </c>
      <c r="AB245" s="28" t="s">
        <v>88</v>
      </c>
      <c r="AC245" s="28" t="s">
        <v>685</v>
      </c>
      <c r="AD245" s="28" t="s">
        <v>651</v>
      </c>
      <c r="AE245" s="28" t="s">
        <v>652</v>
      </c>
      <c r="AF245" s="28"/>
      <c r="AG245" s="28"/>
    </row>
    <row r="246" s="93" customFormat="1" ht="15" spans="1:33">
      <c r="A246" s="28" t="s">
        <v>76</v>
      </c>
      <c r="B246" s="28" t="s">
        <v>332</v>
      </c>
      <c r="C246" s="28">
        <v>118312</v>
      </c>
      <c r="D246" s="28" t="s">
        <v>644</v>
      </c>
      <c r="E246" s="28" t="s">
        <v>683</v>
      </c>
      <c r="F246" s="28" t="s">
        <v>56</v>
      </c>
      <c r="G246" s="28" t="s">
        <v>686</v>
      </c>
      <c r="H246" s="28" t="s">
        <v>58</v>
      </c>
      <c r="I246" s="28" t="s">
        <v>59</v>
      </c>
      <c r="J246" s="28" t="s">
        <v>669</v>
      </c>
      <c r="K246" s="32">
        <v>300110004002</v>
      </c>
      <c r="L246" s="28" t="s">
        <v>83</v>
      </c>
      <c r="M246" s="28" t="s">
        <v>84</v>
      </c>
      <c r="N246" s="28">
        <v>1</v>
      </c>
      <c r="O246" s="33">
        <v>0</v>
      </c>
      <c r="P246" s="33">
        <v>5</v>
      </c>
      <c r="Q246" s="33">
        <f>O246+P246</f>
        <v>5</v>
      </c>
      <c r="R246" s="33">
        <f>Q246/N246</f>
        <v>5</v>
      </c>
      <c r="S246" s="107" t="s">
        <v>687</v>
      </c>
      <c r="T246" s="28" t="s">
        <v>97</v>
      </c>
      <c r="U246" s="28" t="s">
        <v>65</v>
      </c>
      <c r="V246" s="28" t="s">
        <v>66</v>
      </c>
      <c r="W246" s="28" t="s">
        <v>68</v>
      </c>
      <c r="X246" s="28" t="s">
        <v>68</v>
      </c>
      <c r="Y246" s="28" t="s">
        <v>69</v>
      </c>
      <c r="Z246" s="108" t="s">
        <v>87</v>
      </c>
      <c r="AA246" s="28" t="s">
        <v>88</v>
      </c>
      <c r="AB246" s="28" t="s">
        <v>88</v>
      </c>
      <c r="AC246" s="28" t="s">
        <v>676</v>
      </c>
      <c r="AD246" s="28" t="s">
        <v>651</v>
      </c>
      <c r="AE246" s="28" t="s">
        <v>652</v>
      </c>
      <c r="AF246" s="28"/>
      <c r="AG246" s="28"/>
    </row>
    <row r="247" s="93" customFormat="1" ht="15" spans="1:33">
      <c r="A247" s="28" t="s">
        <v>76</v>
      </c>
      <c r="B247" s="28" t="s">
        <v>332</v>
      </c>
      <c r="C247" s="28">
        <v>118312</v>
      </c>
      <c r="D247" s="28" t="s">
        <v>644</v>
      </c>
      <c r="E247" s="28" t="s">
        <v>683</v>
      </c>
      <c r="F247" s="28" t="s">
        <v>56</v>
      </c>
      <c r="G247" s="28" t="s">
        <v>688</v>
      </c>
      <c r="H247" s="28" t="s">
        <v>58</v>
      </c>
      <c r="I247" s="28" t="s">
        <v>59</v>
      </c>
      <c r="J247" s="28" t="s">
        <v>669</v>
      </c>
      <c r="K247" s="32">
        <v>300110004003</v>
      </c>
      <c r="L247" s="28" t="s">
        <v>83</v>
      </c>
      <c r="M247" s="28" t="s">
        <v>84</v>
      </c>
      <c r="N247" s="28">
        <v>3</v>
      </c>
      <c r="O247" s="33">
        <v>0</v>
      </c>
      <c r="P247" s="33">
        <v>4</v>
      </c>
      <c r="Q247" s="33">
        <f>O247+P247</f>
        <v>4</v>
      </c>
      <c r="R247" s="33">
        <f>Q247/N247</f>
        <v>1.33333333333333</v>
      </c>
      <c r="S247" s="107" t="s">
        <v>457</v>
      </c>
      <c r="T247" s="28" t="s">
        <v>97</v>
      </c>
      <c r="U247" s="28" t="s">
        <v>65</v>
      </c>
      <c r="V247" s="28" t="s">
        <v>66</v>
      </c>
      <c r="W247" s="28" t="s">
        <v>689</v>
      </c>
      <c r="X247" s="28" t="s">
        <v>68</v>
      </c>
      <c r="Y247" s="28" t="s">
        <v>69</v>
      </c>
      <c r="Z247" s="108" t="s">
        <v>87</v>
      </c>
      <c r="AA247" s="28" t="s">
        <v>88</v>
      </c>
      <c r="AB247" s="28" t="s">
        <v>88</v>
      </c>
      <c r="AC247" s="28" t="s">
        <v>690</v>
      </c>
      <c r="AD247" s="28" t="s">
        <v>651</v>
      </c>
      <c r="AE247" s="28" t="s">
        <v>652</v>
      </c>
      <c r="AF247" s="28"/>
      <c r="AG247" s="28"/>
    </row>
    <row r="248" s="93" customFormat="1" ht="15" spans="1:33">
      <c r="A248" s="28" t="s">
        <v>76</v>
      </c>
      <c r="B248" s="28" t="s">
        <v>332</v>
      </c>
      <c r="C248" s="28">
        <v>118312</v>
      </c>
      <c r="D248" s="28" t="s">
        <v>644</v>
      </c>
      <c r="E248" s="28" t="s">
        <v>691</v>
      </c>
      <c r="F248" s="28" t="s">
        <v>56</v>
      </c>
      <c r="G248" s="28" t="s">
        <v>692</v>
      </c>
      <c r="H248" s="28" t="s">
        <v>58</v>
      </c>
      <c r="I248" s="28" t="s">
        <v>59</v>
      </c>
      <c r="J248" s="28" t="s">
        <v>669</v>
      </c>
      <c r="K248" s="32">
        <v>300110005001</v>
      </c>
      <c r="L248" s="28" t="s">
        <v>83</v>
      </c>
      <c r="M248" s="28" t="s">
        <v>84</v>
      </c>
      <c r="N248" s="28">
        <v>2</v>
      </c>
      <c r="O248" s="33">
        <v>0</v>
      </c>
      <c r="P248" s="33">
        <v>3</v>
      </c>
      <c r="Q248" s="33">
        <f>O248+P248</f>
        <v>3</v>
      </c>
      <c r="R248" s="33">
        <f>Q248/N248</f>
        <v>1.5</v>
      </c>
      <c r="S248" s="107" t="s">
        <v>693</v>
      </c>
      <c r="T248" s="28" t="s">
        <v>97</v>
      </c>
      <c r="U248" s="28" t="s">
        <v>65</v>
      </c>
      <c r="V248" s="28" t="s">
        <v>86</v>
      </c>
      <c r="W248" s="28" t="s">
        <v>67</v>
      </c>
      <c r="X248" s="28" t="s">
        <v>192</v>
      </c>
      <c r="Y248" s="28" t="s">
        <v>69</v>
      </c>
      <c r="Z248" s="108" t="s">
        <v>87</v>
      </c>
      <c r="AA248" s="28" t="s">
        <v>88</v>
      </c>
      <c r="AB248" s="28" t="s">
        <v>88</v>
      </c>
      <c r="AC248" s="28" t="s">
        <v>694</v>
      </c>
      <c r="AD248" s="28" t="s">
        <v>651</v>
      </c>
      <c r="AE248" s="28" t="s">
        <v>652</v>
      </c>
      <c r="AF248" s="28"/>
      <c r="AG248" s="28"/>
    </row>
    <row r="249" s="93" customFormat="1" ht="15" spans="1:33">
      <c r="A249" s="28" t="s">
        <v>76</v>
      </c>
      <c r="B249" s="28" t="s">
        <v>332</v>
      </c>
      <c r="C249" s="28">
        <v>118312</v>
      </c>
      <c r="D249" s="28" t="s">
        <v>644</v>
      </c>
      <c r="E249" s="28" t="s">
        <v>695</v>
      </c>
      <c r="F249" s="28" t="s">
        <v>56</v>
      </c>
      <c r="G249" s="28" t="s">
        <v>696</v>
      </c>
      <c r="H249" s="28" t="s">
        <v>58</v>
      </c>
      <c r="I249" s="28" t="s">
        <v>59</v>
      </c>
      <c r="J249" s="28" t="s">
        <v>669</v>
      </c>
      <c r="K249" s="32">
        <v>300110006001</v>
      </c>
      <c r="L249" s="28" t="s">
        <v>83</v>
      </c>
      <c r="M249" s="28" t="s">
        <v>84</v>
      </c>
      <c r="N249" s="28">
        <v>2</v>
      </c>
      <c r="O249" s="33">
        <v>1</v>
      </c>
      <c r="P249" s="33">
        <v>3</v>
      </c>
      <c r="Q249" s="33">
        <f>O249+P249</f>
        <v>4</v>
      </c>
      <c r="R249" s="33">
        <f>Q249/N249</f>
        <v>2</v>
      </c>
      <c r="S249" s="107" t="s">
        <v>697</v>
      </c>
      <c r="T249" s="28" t="s">
        <v>282</v>
      </c>
      <c r="U249" s="28" t="s">
        <v>649</v>
      </c>
      <c r="V249" s="28" t="s">
        <v>66</v>
      </c>
      <c r="W249" s="28" t="s">
        <v>68</v>
      </c>
      <c r="X249" s="28" t="s">
        <v>68</v>
      </c>
      <c r="Y249" s="28" t="s">
        <v>69</v>
      </c>
      <c r="Z249" s="108" t="s">
        <v>87</v>
      </c>
      <c r="AA249" s="28" t="s">
        <v>88</v>
      </c>
      <c r="AB249" s="28" t="s">
        <v>88</v>
      </c>
      <c r="AC249" s="28" t="s">
        <v>698</v>
      </c>
      <c r="AD249" s="28" t="s">
        <v>651</v>
      </c>
      <c r="AE249" s="28" t="s">
        <v>652</v>
      </c>
      <c r="AF249" s="28"/>
      <c r="AG249" s="28"/>
    </row>
    <row r="250" s="93" customFormat="1" ht="15" spans="1:33">
      <c r="A250" s="28" t="s">
        <v>52</v>
      </c>
      <c r="B250" s="28" t="s">
        <v>53</v>
      </c>
      <c r="C250" s="28">
        <v>119105</v>
      </c>
      <c r="D250" s="28" t="s">
        <v>699</v>
      </c>
      <c r="E250" s="28" t="s">
        <v>699</v>
      </c>
      <c r="F250" s="28" t="s">
        <v>316</v>
      </c>
      <c r="G250" s="28" t="s">
        <v>700</v>
      </c>
      <c r="H250" s="28" t="s">
        <v>58</v>
      </c>
      <c r="I250" s="28" t="s">
        <v>59</v>
      </c>
      <c r="J250" s="28" t="s">
        <v>701</v>
      </c>
      <c r="K250" s="32">
        <v>400110225001</v>
      </c>
      <c r="L250" s="28" t="s">
        <v>83</v>
      </c>
      <c r="M250" s="28" t="s">
        <v>702</v>
      </c>
      <c r="N250" s="28">
        <v>2</v>
      </c>
      <c r="O250" s="33">
        <v>2</v>
      </c>
      <c r="P250" s="33">
        <v>40</v>
      </c>
      <c r="Q250" s="33">
        <f>O250+P250</f>
        <v>42</v>
      </c>
      <c r="R250" s="33">
        <f>Q250/N250</f>
        <v>21</v>
      </c>
      <c r="S250" s="107" t="s">
        <v>703</v>
      </c>
      <c r="T250" s="28" t="s">
        <v>64</v>
      </c>
      <c r="U250" s="28" t="s">
        <v>65</v>
      </c>
      <c r="V250" s="28" t="s">
        <v>86</v>
      </c>
      <c r="W250" s="28" t="s">
        <v>68</v>
      </c>
      <c r="X250" s="28" t="s">
        <v>68</v>
      </c>
      <c r="Y250" s="28" t="s">
        <v>69</v>
      </c>
      <c r="Z250" s="108" t="s">
        <v>87</v>
      </c>
      <c r="AA250" s="28" t="s">
        <v>71</v>
      </c>
      <c r="AB250" s="28" t="s">
        <v>71</v>
      </c>
      <c r="AC250" s="28" t="s">
        <v>704</v>
      </c>
      <c r="AD250" s="28" t="s">
        <v>705</v>
      </c>
      <c r="AE250" s="28" t="s">
        <v>706</v>
      </c>
      <c r="AF250" s="28" t="s">
        <v>707</v>
      </c>
      <c r="AG250" s="28"/>
    </row>
    <row r="251" s="93" customFormat="1" ht="15" spans="1:33">
      <c r="A251" s="28" t="s">
        <v>52</v>
      </c>
      <c r="B251" s="28" t="s">
        <v>53</v>
      </c>
      <c r="C251" s="28">
        <v>119105</v>
      </c>
      <c r="D251" s="28" t="s">
        <v>699</v>
      </c>
      <c r="E251" s="28" t="s">
        <v>699</v>
      </c>
      <c r="F251" s="28" t="s">
        <v>316</v>
      </c>
      <c r="G251" s="28" t="s">
        <v>708</v>
      </c>
      <c r="H251" s="28" t="s">
        <v>58</v>
      </c>
      <c r="I251" s="28" t="s">
        <v>59</v>
      </c>
      <c r="J251" s="28" t="s">
        <v>709</v>
      </c>
      <c r="K251" s="32">
        <v>400110225002</v>
      </c>
      <c r="L251" s="28" t="s">
        <v>83</v>
      </c>
      <c r="M251" s="28" t="s">
        <v>702</v>
      </c>
      <c r="N251" s="28">
        <v>2</v>
      </c>
      <c r="O251" s="33">
        <v>1</v>
      </c>
      <c r="P251" s="33">
        <v>11</v>
      </c>
      <c r="Q251" s="33">
        <f>O251+P251</f>
        <v>12</v>
      </c>
      <c r="R251" s="33">
        <f>Q251/N251</f>
        <v>6</v>
      </c>
      <c r="S251" s="107" t="s">
        <v>710</v>
      </c>
      <c r="T251" s="28" t="s">
        <v>64</v>
      </c>
      <c r="U251" s="28" t="s">
        <v>65</v>
      </c>
      <c r="V251" s="28" t="s">
        <v>86</v>
      </c>
      <c r="W251" s="28" t="s">
        <v>68</v>
      </c>
      <c r="X251" s="28" t="s">
        <v>68</v>
      </c>
      <c r="Y251" s="28" t="s">
        <v>69</v>
      </c>
      <c r="Z251" s="108" t="s">
        <v>87</v>
      </c>
      <c r="AA251" s="28" t="s">
        <v>71</v>
      </c>
      <c r="AB251" s="28" t="s">
        <v>71</v>
      </c>
      <c r="AC251" s="28" t="s">
        <v>704</v>
      </c>
      <c r="AD251" s="28" t="s">
        <v>705</v>
      </c>
      <c r="AE251" s="28" t="s">
        <v>706</v>
      </c>
      <c r="AF251" s="28" t="s">
        <v>707</v>
      </c>
      <c r="AG251" s="28"/>
    </row>
    <row r="252" s="93" customFormat="1" ht="15" spans="1:33">
      <c r="A252" s="28" t="s">
        <v>52</v>
      </c>
      <c r="B252" s="28" t="s">
        <v>53</v>
      </c>
      <c r="C252" s="28">
        <v>119105</v>
      </c>
      <c r="D252" s="28" t="s">
        <v>699</v>
      </c>
      <c r="E252" s="28" t="s">
        <v>699</v>
      </c>
      <c r="F252" s="28" t="s">
        <v>316</v>
      </c>
      <c r="G252" s="28" t="s">
        <v>711</v>
      </c>
      <c r="H252" s="28" t="s">
        <v>58</v>
      </c>
      <c r="I252" s="28" t="s">
        <v>59</v>
      </c>
      <c r="J252" s="28" t="s">
        <v>712</v>
      </c>
      <c r="K252" s="32">
        <v>400110225003</v>
      </c>
      <c r="L252" s="28" t="s">
        <v>83</v>
      </c>
      <c r="M252" s="28" t="s">
        <v>702</v>
      </c>
      <c r="N252" s="28">
        <v>2</v>
      </c>
      <c r="O252" s="33">
        <v>1</v>
      </c>
      <c r="P252" s="33">
        <v>14</v>
      </c>
      <c r="Q252" s="33">
        <f>O252+P252</f>
        <v>15</v>
      </c>
      <c r="R252" s="33">
        <f>Q252/N252</f>
        <v>7.5</v>
      </c>
      <c r="S252" s="107" t="s">
        <v>713</v>
      </c>
      <c r="T252" s="28" t="s">
        <v>64</v>
      </c>
      <c r="U252" s="28" t="s">
        <v>65</v>
      </c>
      <c r="V252" s="28" t="s">
        <v>66</v>
      </c>
      <c r="W252" s="28" t="s">
        <v>68</v>
      </c>
      <c r="X252" s="28" t="s">
        <v>68</v>
      </c>
      <c r="Y252" s="28" t="s">
        <v>69</v>
      </c>
      <c r="Z252" s="108" t="s">
        <v>87</v>
      </c>
      <c r="AA252" s="28" t="s">
        <v>71</v>
      </c>
      <c r="AB252" s="28" t="s">
        <v>71</v>
      </c>
      <c r="AC252" s="28" t="s">
        <v>714</v>
      </c>
      <c r="AD252" s="28" t="s">
        <v>705</v>
      </c>
      <c r="AE252" s="28" t="s">
        <v>706</v>
      </c>
      <c r="AF252" s="28" t="s">
        <v>707</v>
      </c>
      <c r="AG252" s="28"/>
    </row>
    <row r="253" s="93" customFormat="1" ht="15" spans="1:33">
      <c r="A253" s="28" t="s">
        <v>52</v>
      </c>
      <c r="B253" s="28" t="s">
        <v>53</v>
      </c>
      <c r="C253" s="28">
        <v>119105</v>
      </c>
      <c r="D253" s="28" t="s">
        <v>699</v>
      </c>
      <c r="E253" s="28" t="s">
        <v>699</v>
      </c>
      <c r="F253" s="28" t="s">
        <v>316</v>
      </c>
      <c r="G253" s="28" t="s">
        <v>715</v>
      </c>
      <c r="H253" s="28" t="s">
        <v>58</v>
      </c>
      <c r="I253" s="28" t="s">
        <v>59</v>
      </c>
      <c r="J253" s="28" t="s">
        <v>716</v>
      </c>
      <c r="K253" s="32">
        <v>400110225004</v>
      </c>
      <c r="L253" s="28" t="s">
        <v>83</v>
      </c>
      <c r="M253" s="28" t="s">
        <v>702</v>
      </c>
      <c r="N253" s="28">
        <v>2</v>
      </c>
      <c r="O253" s="33">
        <v>0</v>
      </c>
      <c r="P253" s="33">
        <v>22</v>
      </c>
      <c r="Q253" s="33">
        <f>O253+P253</f>
        <v>22</v>
      </c>
      <c r="R253" s="33">
        <f>Q253/N253</f>
        <v>11</v>
      </c>
      <c r="S253" s="107" t="s">
        <v>717</v>
      </c>
      <c r="T253" s="28" t="s">
        <v>64</v>
      </c>
      <c r="U253" s="28" t="s">
        <v>65</v>
      </c>
      <c r="V253" s="28" t="s">
        <v>86</v>
      </c>
      <c r="W253" s="28" t="s">
        <v>68</v>
      </c>
      <c r="X253" s="28" t="s">
        <v>68</v>
      </c>
      <c r="Y253" s="28" t="s">
        <v>69</v>
      </c>
      <c r="Z253" s="108" t="s">
        <v>87</v>
      </c>
      <c r="AA253" s="28" t="s">
        <v>71</v>
      </c>
      <c r="AB253" s="28" t="s">
        <v>71</v>
      </c>
      <c r="AC253" s="28" t="s">
        <v>718</v>
      </c>
      <c r="AD253" s="28" t="s">
        <v>705</v>
      </c>
      <c r="AE253" s="28" t="s">
        <v>706</v>
      </c>
      <c r="AF253" s="28" t="s">
        <v>707</v>
      </c>
      <c r="AG253" s="28"/>
    </row>
    <row r="254" s="93" customFormat="1" ht="15" spans="1:33">
      <c r="A254" s="28" t="s">
        <v>52</v>
      </c>
      <c r="B254" s="28" t="s">
        <v>53</v>
      </c>
      <c r="C254" s="28">
        <v>119105</v>
      </c>
      <c r="D254" s="28" t="s">
        <v>699</v>
      </c>
      <c r="E254" s="28" t="s">
        <v>699</v>
      </c>
      <c r="F254" s="28" t="s">
        <v>316</v>
      </c>
      <c r="G254" s="28" t="s">
        <v>719</v>
      </c>
      <c r="H254" s="28" t="s">
        <v>58</v>
      </c>
      <c r="I254" s="28" t="s">
        <v>59</v>
      </c>
      <c r="J254" s="28" t="s">
        <v>720</v>
      </c>
      <c r="K254" s="32">
        <v>400110225005</v>
      </c>
      <c r="L254" s="28" t="s">
        <v>83</v>
      </c>
      <c r="M254" s="28" t="s">
        <v>702</v>
      </c>
      <c r="N254" s="28">
        <v>2</v>
      </c>
      <c r="O254" s="33">
        <v>2</v>
      </c>
      <c r="P254" s="33">
        <v>23</v>
      </c>
      <c r="Q254" s="33">
        <f>O254+P254</f>
        <v>25</v>
      </c>
      <c r="R254" s="33">
        <f>Q254/N254</f>
        <v>12.5</v>
      </c>
      <c r="S254" s="107" t="s">
        <v>721</v>
      </c>
      <c r="T254" s="28" t="s">
        <v>64</v>
      </c>
      <c r="U254" s="28" t="s">
        <v>65</v>
      </c>
      <c r="V254" s="28" t="s">
        <v>86</v>
      </c>
      <c r="W254" s="28" t="s">
        <v>68</v>
      </c>
      <c r="X254" s="28" t="s">
        <v>68</v>
      </c>
      <c r="Y254" s="28" t="s">
        <v>69</v>
      </c>
      <c r="Z254" s="108" t="s">
        <v>87</v>
      </c>
      <c r="AA254" s="28" t="s">
        <v>71</v>
      </c>
      <c r="AB254" s="28" t="s">
        <v>71</v>
      </c>
      <c r="AC254" s="28" t="s">
        <v>718</v>
      </c>
      <c r="AD254" s="28" t="s">
        <v>705</v>
      </c>
      <c r="AE254" s="28" t="s">
        <v>706</v>
      </c>
      <c r="AF254" s="28" t="s">
        <v>707</v>
      </c>
      <c r="AG254" s="28"/>
    </row>
    <row r="255" s="93" customFormat="1" ht="15" spans="1:33">
      <c r="A255" s="28" t="s">
        <v>52</v>
      </c>
      <c r="B255" s="28" t="s">
        <v>53</v>
      </c>
      <c r="C255" s="28">
        <v>119105</v>
      </c>
      <c r="D255" s="28" t="s">
        <v>699</v>
      </c>
      <c r="E255" s="28" t="s">
        <v>699</v>
      </c>
      <c r="F255" s="28" t="s">
        <v>316</v>
      </c>
      <c r="G255" s="28" t="s">
        <v>722</v>
      </c>
      <c r="H255" s="28" t="s">
        <v>58</v>
      </c>
      <c r="I255" s="28" t="s">
        <v>59</v>
      </c>
      <c r="J255" s="28" t="s">
        <v>723</v>
      </c>
      <c r="K255" s="32">
        <v>400110225006</v>
      </c>
      <c r="L255" s="28" t="s">
        <v>83</v>
      </c>
      <c r="M255" s="28" t="s">
        <v>702</v>
      </c>
      <c r="N255" s="28">
        <v>2</v>
      </c>
      <c r="O255" s="33">
        <v>1</v>
      </c>
      <c r="P255" s="33">
        <v>10</v>
      </c>
      <c r="Q255" s="33">
        <f>O255+P255</f>
        <v>11</v>
      </c>
      <c r="R255" s="33">
        <f>Q255/N255</f>
        <v>5.5</v>
      </c>
      <c r="S255" s="107" t="s">
        <v>724</v>
      </c>
      <c r="T255" s="28" t="s">
        <v>64</v>
      </c>
      <c r="U255" s="28" t="s">
        <v>65</v>
      </c>
      <c r="V255" s="28" t="s">
        <v>86</v>
      </c>
      <c r="W255" s="28" t="s">
        <v>68</v>
      </c>
      <c r="X255" s="28" t="s">
        <v>68</v>
      </c>
      <c r="Y255" s="28" t="s">
        <v>69</v>
      </c>
      <c r="Z255" s="108" t="s">
        <v>87</v>
      </c>
      <c r="AA255" s="28" t="s">
        <v>71</v>
      </c>
      <c r="AB255" s="28" t="s">
        <v>71</v>
      </c>
      <c r="AC255" s="28" t="s">
        <v>704</v>
      </c>
      <c r="AD255" s="28" t="s">
        <v>705</v>
      </c>
      <c r="AE255" s="28" t="s">
        <v>706</v>
      </c>
      <c r="AF255" s="28" t="s">
        <v>707</v>
      </c>
      <c r="AG255" s="28"/>
    </row>
    <row r="256" s="93" customFormat="1" ht="15" spans="1:33">
      <c r="A256" s="28" t="s">
        <v>148</v>
      </c>
      <c r="B256" s="28" t="s">
        <v>725</v>
      </c>
      <c r="C256" s="28">
        <v>126119</v>
      </c>
      <c r="D256" s="28" t="s">
        <v>726</v>
      </c>
      <c r="E256" s="28" t="s">
        <v>727</v>
      </c>
      <c r="F256" s="28" t="s">
        <v>56</v>
      </c>
      <c r="G256" s="28" t="s">
        <v>728</v>
      </c>
      <c r="H256" s="28" t="s">
        <v>58</v>
      </c>
      <c r="I256" s="28" t="s">
        <v>59</v>
      </c>
      <c r="J256" s="28" t="s">
        <v>729</v>
      </c>
      <c r="K256" s="32">
        <v>300110001001</v>
      </c>
      <c r="L256" s="28" t="s">
        <v>83</v>
      </c>
      <c r="M256" s="28" t="s">
        <v>702</v>
      </c>
      <c r="N256" s="28">
        <v>1</v>
      </c>
      <c r="O256" s="33">
        <v>0</v>
      </c>
      <c r="P256" s="33">
        <v>1</v>
      </c>
      <c r="Q256" s="33">
        <f>O256+P256</f>
        <v>1</v>
      </c>
      <c r="R256" s="33">
        <f>Q256/N256</f>
        <v>1</v>
      </c>
      <c r="S256" s="107" t="s">
        <v>730</v>
      </c>
      <c r="T256" s="28" t="s">
        <v>64</v>
      </c>
      <c r="U256" s="28" t="s">
        <v>65</v>
      </c>
      <c r="V256" s="28" t="s">
        <v>66</v>
      </c>
      <c r="W256" s="28" t="s">
        <v>68</v>
      </c>
      <c r="X256" s="28" t="s">
        <v>68</v>
      </c>
      <c r="Y256" s="28" t="s">
        <v>69</v>
      </c>
      <c r="Z256" s="108" t="s">
        <v>87</v>
      </c>
      <c r="AA256" s="28" t="s">
        <v>150</v>
      </c>
      <c r="AB256" s="28" t="s">
        <v>150</v>
      </c>
      <c r="AC256" s="28" t="s">
        <v>731</v>
      </c>
      <c r="AD256" s="28" t="s">
        <v>732</v>
      </c>
      <c r="AE256" s="28" t="s">
        <v>733</v>
      </c>
      <c r="AF256" s="28" t="s">
        <v>734</v>
      </c>
      <c r="AG256" s="28"/>
    </row>
    <row r="257" s="93" customFormat="1" ht="15" spans="1:33">
      <c r="A257" s="28" t="s">
        <v>148</v>
      </c>
      <c r="B257" s="28" t="s">
        <v>725</v>
      </c>
      <c r="C257" s="28">
        <v>126119</v>
      </c>
      <c r="D257" s="28" t="s">
        <v>726</v>
      </c>
      <c r="E257" s="28" t="s">
        <v>727</v>
      </c>
      <c r="F257" s="28" t="s">
        <v>56</v>
      </c>
      <c r="G257" s="28" t="s">
        <v>728</v>
      </c>
      <c r="H257" s="28" t="s">
        <v>58</v>
      </c>
      <c r="I257" s="28" t="s">
        <v>59</v>
      </c>
      <c r="J257" s="28" t="s">
        <v>729</v>
      </c>
      <c r="K257" s="32">
        <v>300110001002</v>
      </c>
      <c r="L257" s="28" t="s">
        <v>83</v>
      </c>
      <c r="M257" s="28" t="s">
        <v>702</v>
      </c>
      <c r="N257" s="28">
        <v>1</v>
      </c>
      <c r="O257" s="33">
        <v>0</v>
      </c>
      <c r="P257" s="33">
        <v>7</v>
      </c>
      <c r="Q257" s="33">
        <f>O257+P257</f>
        <v>7</v>
      </c>
      <c r="R257" s="33">
        <f>Q257/N257</f>
        <v>7</v>
      </c>
      <c r="S257" s="107" t="s">
        <v>730</v>
      </c>
      <c r="T257" s="28" t="s">
        <v>228</v>
      </c>
      <c r="U257" s="28" t="s">
        <v>229</v>
      </c>
      <c r="V257" s="28" t="s">
        <v>66</v>
      </c>
      <c r="W257" s="28" t="s">
        <v>68</v>
      </c>
      <c r="X257" s="28" t="s">
        <v>68</v>
      </c>
      <c r="Y257" s="28" t="s">
        <v>69</v>
      </c>
      <c r="Z257" s="108" t="s">
        <v>87</v>
      </c>
      <c r="AA257" s="28" t="s">
        <v>150</v>
      </c>
      <c r="AB257" s="28" t="s">
        <v>150</v>
      </c>
      <c r="AC257" s="28" t="s">
        <v>731</v>
      </c>
      <c r="AD257" s="28" t="s">
        <v>732</v>
      </c>
      <c r="AE257" s="28" t="s">
        <v>733</v>
      </c>
      <c r="AF257" s="28" t="s">
        <v>734</v>
      </c>
      <c r="AG257" s="28"/>
    </row>
    <row r="258" s="93" customFormat="1" ht="15" spans="1:33">
      <c r="A258" s="28" t="s">
        <v>148</v>
      </c>
      <c r="B258" s="28" t="s">
        <v>725</v>
      </c>
      <c r="C258" s="28">
        <v>126119</v>
      </c>
      <c r="D258" s="28" t="s">
        <v>726</v>
      </c>
      <c r="E258" s="28" t="s">
        <v>727</v>
      </c>
      <c r="F258" s="28" t="s">
        <v>56</v>
      </c>
      <c r="G258" s="28" t="s">
        <v>728</v>
      </c>
      <c r="H258" s="28" t="s">
        <v>58</v>
      </c>
      <c r="I258" s="28" t="s">
        <v>59</v>
      </c>
      <c r="J258" s="28" t="s">
        <v>735</v>
      </c>
      <c r="K258" s="32">
        <v>300110001003</v>
      </c>
      <c r="L258" s="28" t="s">
        <v>83</v>
      </c>
      <c r="M258" s="28" t="s">
        <v>702</v>
      </c>
      <c r="N258" s="28">
        <v>2</v>
      </c>
      <c r="O258" s="33">
        <v>0</v>
      </c>
      <c r="P258" s="33">
        <v>19</v>
      </c>
      <c r="Q258" s="33">
        <f>O258+P258</f>
        <v>19</v>
      </c>
      <c r="R258" s="33">
        <f>Q258/N258</f>
        <v>9.5</v>
      </c>
      <c r="S258" s="107" t="s">
        <v>736</v>
      </c>
      <c r="T258" s="28" t="s">
        <v>97</v>
      </c>
      <c r="U258" s="28" t="s">
        <v>65</v>
      </c>
      <c r="V258" s="28" t="s">
        <v>66</v>
      </c>
      <c r="W258" s="28" t="s">
        <v>68</v>
      </c>
      <c r="X258" s="28" t="s">
        <v>68</v>
      </c>
      <c r="Y258" s="28" t="s">
        <v>69</v>
      </c>
      <c r="Z258" s="108" t="s">
        <v>87</v>
      </c>
      <c r="AA258" s="28" t="s">
        <v>150</v>
      </c>
      <c r="AB258" s="28" t="s">
        <v>150</v>
      </c>
      <c r="AC258" s="28" t="s">
        <v>731</v>
      </c>
      <c r="AD258" s="28" t="s">
        <v>732</v>
      </c>
      <c r="AE258" s="28" t="s">
        <v>733</v>
      </c>
      <c r="AF258" s="28" t="s">
        <v>734</v>
      </c>
      <c r="AG258" s="28"/>
    </row>
    <row r="259" s="93" customFormat="1" ht="15" spans="1:33">
      <c r="A259" s="28" t="s">
        <v>148</v>
      </c>
      <c r="B259" s="28" t="s">
        <v>725</v>
      </c>
      <c r="C259" s="28">
        <v>126119</v>
      </c>
      <c r="D259" s="28" t="s">
        <v>726</v>
      </c>
      <c r="E259" s="28" t="s">
        <v>727</v>
      </c>
      <c r="F259" s="28" t="s">
        <v>56</v>
      </c>
      <c r="G259" s="28" t="s">
        <v>728</v>
      </c>
      <c r="H259" s="28" t="s">
        <v>58</v>
      </c>
      <c r="I259" s="28" t="s">
        <v>59</v>
      </c>
      <c r="J259" s="28" t="s">
        <v>737</v>
      </c>
      <c r="K259" s="32">
        <v>300110001004</v>
      </c>
      <c r="L259" s="28" t="s">
        <v>83</v>
      </c>
      <c r="M259" s="28" t="s">
        <v>702</v>
      </c>
      <c r="N259" s="28">
        <v>2</v>
      </c>
      <c r="O259" s="33">
        <v>1</v>
      </c>
      <c r="P259" s="33">
        <v>264</v>
      </c>
      <c r="Q259" s="33">
        <f>O259+P259</f>
        <v>265</v>
      </c>
      <c r="R259" s="33">
        <f>Q259/N259</f>
        <v>132.5</v>
      </c>
      <c r="S259" s="107" t="s">
        <v>738</v>
      </c>
      <c r="T259" s="28" t="s">
        <v>97</v>
      </c>
      <c r="U259" s="28" t="s">
        <v>65</v>
      </c>
      <c r="V259" s="28" t="s">
        <v>66</v>
      </c>
      <c r="W259" s="28" t="s">
        <v>68</v>
      </c>
      <c r="X259" s="28" t="s">
        <v>68</v>
      </c>
      <c r="Y259" s="28" t="s">
        <v>69</v>
      </c>
      <c r="Z259" s="108" t="s">
        <v>87</v>
      </c>
      <c r="AA259" s="28" t="s">
        <v>150</v>
      </c>
      <c r="AB259" s="28" t="s">
        <v>150</v>
      </c>
      <c r="AC259" s="28" t="s">
        <v>731</v>
      </c>
      <c r="AD259" s="28" t="s">
        <v>732</v>
      </c>
      <c r="AE259" s="28" t="s">
        <v>733</v>
      </c>
      <c r="AF259" s="28" t="s">
        <v>734</v>
      </c>
      <c r="AG259" s="28"/>
    </row>
    <row r="260" s="93" customFormat="1" ht="15" spans="1:33">
      <c r="A260" s="28" t="s">
        <v>136</v>
      </c>
      <c r="B260" s="28" t="s">
        <v>725</v>
      </c>
      <c r="C260" s="28">
        <v>126119</v>
      </c>
      <c r="D260" s="28" t="s">
        <v>726</v>
      </c>
      <c r="E260" s="28" t="s">
        <v>739</v>
      </c>
      <c r="F260" s="28" t="s">
        <v>56</v>
      </c>
      <c r="G260" s="28" t="s">
        <v>728</v>
      </c>
      <c r="H260" s="28" t="s">
        <v>58</v>
      </c>
      <c r="I260" s="28" t="s">
        <v>59</v>
      </c>
      <c r="J260" s="28" t="s">
        <v>729</v>
      </c>
      <c r="K260" s="32">
        <v>300110002001</v>
      </c>
      <c r="L260" s="28" t="s">
        <v>83</v>
      </c>
      <c r="M260" s="28" t="s">
        <v>702</v>
      </c>
      <c r="N260" s="28">
        <v>3</v>
      </c>
      <c r="O260" s="33">
        <v>0</v>
      </c>
      <c r="P260" s="33">
        <v>15</v>
      </c>
      <c r="Q260" s="33">
        <f>O260+P260</f>
        <v>15</v>
      </c>
      <c r="R260" s="33">
        <f>Q260/N260</f>
        <v>5</v>
      </c>
      <c r="S260" s="107" t="s">
        <v>730</v>
      </c>
      <c r="T260" s="28" t="s">
        <v>64</v>
      </c>
      <c r="U260" s="28" t="s">
        <v>65</v>
      </c>
      <c r="V260" s="28" t="s">
        <v>66</v>
      </c>
      <c r="W260" s="28" t="s">
        <v>68</v>
      </c>
      <c r="X260" s="28" t="s">
        <v>68</v>
      </c>
      <c r="Y260" s="28" t="s">
        <v>69</v>
      </c>
      <c r="Z260" s="108" t="s">
        <v>87</v>
      </c>
      <c r="AA260" s="28" t="s">
        <v>137</v>
      </c>
      <c r="AB260" s="28" t="s">
        <v>137</v>
      </c>
      <c r="AC260" s="28" t="s">
        <v>731</v>
      </c>
      <c r="AD260" s="28" t="s">
        <v>732</v>
      </c>
      <c r="AE260" s="28" t="s">
        <v>733</v>
      </c>
      <c r="AF260" s="28" t="s">
        <v>734</v>
      </c>
      <c r="AG260" s="28"/>
    </row>
    <row r="261" s="93" customFormat="1" ht="15" spans="1:33">
      <c r="A261" s="28" t="s">
        <v>136</v>
      </c>
      <c r="B261" s="28" t="s">
        <v>725</v>
      </c>
      <c r="C261" s="28">
        <v>126119</v>
      </c>
      <c r="D261" s="28" t="s">
        <v>726</v>
      </c>
      <c r="E261" s="28" t="s">
        <v>739</v>
      </c>
      <c r="F261" s="28" t="s">
        <v>56</v>
      </c>
      <c r="G261" s="28" t="s">
        <v>728</v>
      </c>
      <c r="H261" s="28" t="s">
        <v>58</v>
      </c>
      <c r="I261" s="28" t="s">
        <v>59</v>
      </c>
      <c r="J261" s="28" t="s">
        <v>740</v>
      </c>
      <c r="K261" s="32">
        <v>300110002002</v>
      </c>
      <c r="L261" s="28" t="s">
        <v>83</v>
      </c>
      <c r="M261" s="28" t="s">
        <v>702</v>
      </c>
      <c r="N261" s="28">
        <v>1</v>
      </c>
      <c r="O261" s="33">
        <v>5</v>
      </c>
      <c r="P261" s="33">
        <v>149</v>
      </c>
      <c r="Q261" s="33">
        <f>O261+P261</f>
        <v>154</v>
      </c>
      <c r="R261" s="33">
        <f>Q261/N261</f>
        <v>154</v>
      </c>
      <c r="S261" s="107" t="s">
        <v>741</v>
      </c>
      <c r="T261" s="28" t="s">
        <v>97</v>
      </c>
      <c r="U261" s="28" t="s">
        <v>65</v>
      </c>
      <c r="V261" s="28" t="s">
        <v>66</v>
      </c>
      <c r="W261" s="28" t="s">
        <v>68</v>
      </c>
      <c r="X261" s="28" t="s">
        <v>68</v>
      </c>
      <c r="Y261" s="28" t="s">
        <v>69</v>
      </c>
      <c r="Z261" s="108" t="s">
        <v>87</v>
      </c>
      <c r="AA261" s="28" t="s">
        <v>137</v>
      </c>
      <c r="AB261" s="28" t="s">
        <v>137</v>
      </c>
      <c r="AC261" s="28" t="s">
        <v>742</v>
      </c>
      <c r="AD261" s="28" t="s">
        <v>732</v>
      </c>
      <c r="AE261" s="28" t="s">
        <v>733</v>
      </c>
      <c r="AF261" s="28" t="s">
        <v>734</v>
      </c>
      <c r="AG261" s="28"/>
    </row>
    <row r="262" s="93" customFormat="1" ht="15" spans="1:33">
      <c r="A262" s="28" t="s">
        <v>136</v>
      </c>
      <c r="B262" s="28" t="s">
        <v>725</v>
      </c>
      <c r="C262" s="28">
        <v>126119</v>
      </c>
      <c r="D262" s="28" t="s">
        <v>726</v>
      </c>
      <c r="E262" s="28" t="s">
        <v>739</v>
      </c>
      <c r="F262" s="28" t="s">
        <v>56</v>
      </c>
      <c r="G262" s="28" t="s">
        <v>728</v>
      </c>
      <c r="H262" s="28" t="s">
        <v>58</v>
      </c>
      <c r="I262" s="28" t="s">
        <v>59</v>
      </c>
      <c r="J262" s="28" t="s">
        <v>743</v>
      </c>
      <c r="K262" s="32">
        <v>300110002003</v>
      </c>
      <c r="L262" s="28" t="s">
        <v>83</v>
      </c>
      <c r="M262" s="28" t="s">
        <v>702</v>
      </c>
      <c r="N262" s="28">
        <v>1</v>
      </c>
      <c r="O262" s="33">
        <v>2</v>
      </c>
      <c r="P262" s="33">
        <v>26</v>
      </c>
      <c r="Q262" s="33">
        <f>O262+P262</f>
        <v>28</v>
      </c>
      <c r="R262" s="33">
        <f>Q262/N262</f>
        <v>28</v>
      </c>
      <c r="S262" s="107" t="s">
        <v>744</v>
      </c>
      <c r="T262" s="28" t="s">
        <v>97</v>
      </c>
      <c r="U262" s="28" t="s">
        <v>65</v>
      </c>
      <c r="V262" s="28" t="s">
        <v>66</v>
      </c>
      <c r="W262" s="28" t="s">
        <v>68</v>
      </c>
      <c r="X262" s="28" t="s">
        <v>68</v>
      </c>
      <c r="Y262" s="28" t="s">
        <v>69</v>
      </c>
      <c r="Z262" s="108" t="s">
        <v>87</v>
      </c>
      <c r="AA262" s="28" t="s">
        <v>137</v>
      </c>
      <c r="AB262" s="28" t="s">
        <v>137</v>
      </c>
      <c r="AC262" s="28" t="s">
        <v>742</v>
      </c>
      <c r="AD262" s="28" t="s">
        <v>732</v>
      </c>
      <c r="AE262" s="28" t="s">
        <v>733</v>
      </c>
      <c r="AF262" s="28" t="s">
        <v>734</v>
      </c>
      <c r="AG262" s="28"/>
    </row>
    <row r="263" s="93" customFormat="1" ht="15" spans="1:33">
      <c r="A263" s="28" t="s">
        <v>115</v>
      </c>
      <c r="B263" s="28" t="s">
        <v>725</v>
      </c>
      <c r="C263" s="28">
        <v>126119</v>
      </c>
      <c r="D263" s="28" t="s">
        <v>726</v>
      </c>
      <c r="E263" s="28" t="s">
        <v>745</v>
      </c>
      <c r="F263" s="28" t="s">
        <v>56</v>
      </c>
      <c r="G263" s="28" t="s">
        <v>728</v>
      </c>
      <c r="H263" s="28" t="s">
        <v>58</v>
      </c>
      <c r="I263" s="28" t="s">
        <v>59</v>
      </c>
      <c r="J263" s="28" t="s">
        <v>729</v>
      </c>
      <c r="K263" s="32">
        <v>300110003001</v>
      </c>
      <c r="L263" s="28" t="s">
        <v>83</v>
      </c>
      <c r="M263" s="28" t="s">
        <v>702</v>
      </c>
      <c r="N263" s="28">
        <v>6</v>
      </c>
      <c r="O263" s="33">
        <v>4</v>
      </c>
      <c r="P263" s="33">
        <v>40</v>
      </c>
      <c r="Q263" s="33">
        <f>O263+P263</f>
        <v>44</v>
      </c>
      <c r="R263" s="33">
        <f>Q263/N263</f>
        <v>7.33333333333333</v>
      </c>
      <c r="S263" s="107" t="s">
        <v>730</v>
      </c>
      <c r="T263" s="28" t="s">
        <v>64</v>
      </c>
      <c r="U263" s="28" t="s">
        <v>65</v>
      </c>
      <c r="V263" s="28" t="s">
        <v>66</v>
      </c>
      <c r="W263" s="28" t="s">
        <v>68</v>
      </c>
      <c r="X263" s="28" t="s">
        <v>68</v>
      </c>
      <c r="Y263" s="28" t="s">
        <v>69</v>
      </c>
      <c r="Z263" s="108" t="s">
        <v>87</v>
      </c>
      <c r="AA263" s="28" t="s">
        <v>118</v>
      </c>
      <c r="AB263" s="28" t="s">
        <v>118</v>
      </c>
      <c r="AC263" s="28" t="s">
        <v>731</v>
      </c>
      <c r="AD263" s="28" t="s">
        <v>732</v>
      </c>
      <c r="AE263" s="28" t="s">
        <v>733</v>
      </c>
      <c r="AF263" s="28" t="s">
        <v>734</v>
      </c>
      <c r="AG263" s="28"/>
    </row>
    <row r="264" s="93" customFormat="1" ht="15" spans="1:33">
      <c r="A264" s="28" t="s">
        <v>115</v>
      </c>
      <c r="B264" s="28" t="s">
        <v>725</v>
      </c>
      <c r="C264" s="28">
        <v>126119</v>
      </c>
      <c r="D264" s="28" t="s">
        <v>726</v>
      </c>
      <c r="E264" s="28" t="s">
        <v>745</v>
      </c>
      <c r="F264" s="28" t="s">
        <v>56</v>
      </c>
      <c r="G264" s="28" t="s">
        <v>728</v>
      </c>
      <c r="H264" s="28" t="s">
        <v>58</v>
      </c>
      <c r="I264" s="28" t="s">
        <v>59</v>
      </c>
      <c r="J264" s="28" t="s">
        <v>746</v>
      </c>
      <c r="K264" s="32">
        <v>300110003002</v>
      </c>
      <c r="L264" s="28" t="s">
        <v>83</v>
      </c>
      <c r="M264" s="28" t="s">
        <v>702</v>
      </c>
      <c r="N264" s="28">
        <v>2</v>
      </c>
      <c r="O264" s="33">
        <v>2</v>
      </c>
      <c r="P264" s="33">
        <v>42</v>
      </c>
      <c r="Q264" s="33">
        <f>O264+P264</f>
        <v>44</v>
      </c>
      <c r="R264" s="33">
        <f>Q264/N264</f>
        <v>22</v>
      </c>
      <c r="S264" s="107" t="s">
        <v>747</v>
      </c>
      <c r="T264" s="28" t="s">
        <v>97</v>
      </c>
      <c r="U264" s="28" t="s">
        <v>65</v>
      </c>
      <c r="V264" s="28" t="s">
        <v>66</v>
      </c>
      <c r="W264" s="28" t="s">
        <v>68</v>
      </c>
      <c r="X264" s="28" t="s">
        <v>68</v>
      </c>
      <c r="Y264" s="28" t="s">
        <v>69</v>
      </c>
      <c r="Z264" s="108" t="s">
        <v>87</v>
      </c>
      <c r="AA264" s="28" t="s">
        <v>118</v>
      </c>
      <c r="AB264" s="28" t="s">
        <v>118</v>
      </c>
      <c r="AC264" s="28" t="s">
        <v>731</v>
      </c>
      <c r="AD264" s="28" t="s">
        <v>732</v>
      </c>
      <c r="AE264" s="28" t="s">
        <v>733</v>
      </c>
      <c r="AF264" s="28" t="s">
        <v>734</v>
      </c>
      <c r="AG264" s="28"/>
    </row>
    <row r="265" s="93" customFormat="1" ht="15" spans="1:33">
      <c r="A265" s="28" t="s">
        <v>115</v>
      </c>
      <c r="B265" s="28" t="s">
        <v>725</v>
      </c>
      <c r="C265" s="28">
        <v>126119</v>
      </c>
      <c r="D265" s="28" t="s">
        <v>726</v>
      </c>
      <c r="E265" s="28" t="s">
        <v>745</v>
      </c>
      <c r="F265" s="28" t="s">
        <v>56</v>
      </c>
      <c r="G265" s="28" t="s">
        <v>728</v>
      </c>
      <c r="H265" s="28" t="s">
        <v>58</v>
      </c>
      <c r="I265" s="28" t="s">
        <v>59</v>
      </c>
      <c r="J265" s="28" t="s">
        <v>743</v>
      </c>
      <c r="K265" s="32">
        <v>300110003003</v>
      </c>
      <c r="L265" s="28" t="s">
        <v>83</v>
      </c>
      <c r="M265" s="28" t="s">
        <v>702</v>
      </c>
      <c r="N265" s="28">
        <v>1</v>
      </c>
      <c r="O265" s="33">
        <v>0</v>
      </c>
      <c r="P265" s="33">
        <v>7</v>
      </c>
      <c r="Q265" s="33">
        <f>O265+P265</f>
        <v>7</v>
      </c>
      <c r="R265" s="33">
        <f>Q265/N265</f>
        <v>7</v>
      </c>
      <c r="S265" s="107" t="s">
        <v>744</v>
      </c>
      <c r="T265" s="28" t="s">
        <v>97</v>
      </c>
      <c r="U265" s="28" t="s">
        <v>65</v>
      </c>
      <c r="V265" s="28" t="s">
        <v>66</v>
      </c>
      <c r="W265" s="28" t="s">
        <v>68</v>
      </c>
      <c r="X265" s="28" t="s">
        <v>68</v>
      </c>
      <c r="Y265" s="28" t="s">
        <v>69</v>
      </c>
      <c r="Z265" s="108" t="s">
        <v>87</v>
      </c>
      <c r="AA265" s="28" t="s">
        <v>118</v>
      </c>
      <c r="AB265" s="28" t="s">
        <v>118</v>
      </c>
      <c r="AC265" s="28" t="s">
        <v>731</v>
      </c>
      <c r="AD265" s="28" t="s">
        <v>732</v>
      </c>
      <c r="AE265" s="28" t="s">
        <v>733</v>
      </c>
      <c r="AF265" s="28" t="s">
        <v>734</v>
      </c>
      <c r="AG265" s="28"/>
    </row>
    <row r="266" s="93" customFormat="1" ht="15" spans="1:33">
      <c r="A266" s="28" t="s">
        <v>152</v>
      </c>
      <c r="B266" s="28" t="s">
        <v>725</v>
      </c>
      <c r="C266" s="28">
        <v>126119</v>
      </c>
      <c r="D266" s="28" t="s">
        <v>726</v>
      </c>
      <c r="E266" s="28" t="s">
        <v>748</v>
      </c>
      <c r="F266" s="28" t="s">
        <v>56</v>
      </c>
      <c r="G266" s="28" t="s">
        <v>728</v>
      </c>
      <c r="H266" s="28" t="s">
        <v>58</v>
      </c>
      <c r="I266" s="28" t="s">
        <v>59</v>
      </c>
      <c r="J266" s="28" t="s">
        <v>729</v>
      </c>
      <c r="K266" s="32">
        <v>300110004001</v>
      </c>
      <c r="L266" s="28" t="s">
        <v>83</v>
      </c>
      <c r="M266" s="28" t="s">
        <v>702</v>
      </c>
      <c r="N266" s="28">
        <v>2</v>
      </c>
      <c r="O266" s="33">
        <v>0</v>
      </c>
      <c r="P266" s="33">
        <v>3</v>
      </c>
      <c r="Q266" s="33">
        <f>O266+P266</f>
        <v>3</v>
      </c>
      <c r="R266" s="33">
        <f>Q266/N266</f>
        <v>1.5</v>
      </c>
      <c r="S266" s="107" t="s">
        <v>730</v>
      </c>
      <c r="T266" s="28" t="s">
        <v>64</v>
      </c>
      <c r="U266" s="28" t="s">
        <v>65</v>
      </c>
      <c r="V266" s="28" t="s">
        <v>66</v>
      </c>
      <c r="W266" s="28" t="s">
        <v>68</v>
      </c>
      <c r="X266" s="28" t="s">
        <v>68</v>
      </c>
      <c r="Y266" s="28" t="s">
        <v>69</v>
      </c>
      <c r="Z266" s="108" t="s">
        <v>87</v>
      </c>
      <c r="AA266" s="28" t="s">
        <v>153</v>
      </c>
      <c r="AB266" s="28" t="s">
        <v>153</v>
      </c>
      <c r="AC266" s="28" t="s">
        <v>731</v>
      </c>
      <c r="AD266" s="28" t="s">
        <v>732</v>
      </c>
      <c r="AE266" s="28" t="s">
        <v>733</v>
      </c>
      <c r="AF266" s="28" t="s">
        <v>734</v>
      </c>
      <c r="AG266" s="28"/>
    </row>
    <row r="267" s="93" customFormat="1" ht="15" spans="1:33">
      <c r="A267" s="28" t="s">
        <v>152</v>
      </c>
      <c r="B267" s="28" t="s">
        <v>725</v>
      </c>
      <c r="C267" s="28">
        <v>126119</v>
      </c>
      <c r="D267" s="28" t="s">
        <v>726</v>
      </c>
      <c r="E267" s="28" t="s">
        <v>748</v>
      </c>
      <c r="F267" s="28" t="s">
        <v>56</v>
      </c>
      <c r="G267" s="28" t="s">
        <v>728</v>
      </c>
      <c r="H267" s="28" t="s">
        <v>58</v>
      </c>
      <c r="I267" s="28" t="s">
        <v>59</v>
      </c>
      <c r="J267" s="28" t="s">
        <v>729</v>
      </c>
      <c r="K267" s="32">
        <v>300110004002</v>
      </c>
      <c r="L267" s="28" t="s">
        <v>83</v>
      </c>
      <c r="M267" s="28" t="s">
        <v>702</v>
      </c>
      <c r="N267" s="28">
        <v>1</v>
      </c>
      <c r="O267" s="33">
        <v>0</v>
      </c>
      <c r="P267" s="33">
        <v>10</v>
      </c>
      <c r="Q267" s="33">
        <f>O267+P267</f>
        <v>10</v>
      </c>
      <c r="R267" s="33">
        <f>Q267/N267</f>
        <v>10</v>
      </c>
      <c r="S267" s="107" t="s">
        <v>730</v>
      </c>
      <c r="T267" s="28" t="s">
        <v>228</v>
      </c>
      <c r="U267" s="28" t="s">
        <v>229</v>
      </c>
      <c r="V267" s="28" t="s">
        <v>66</v>
      </c>
      <c r="W267" s="28" t="s">
        <v>68</v>
      </c>
      <c r="X267" s="28" t="s">
        <v>68</v>
      </c>
      <c r="Y267" s="28" t="s">
        <v>69</v>
      </c>
      <c r="Z267" s="108" t="s">
        <v>87</v>
      </c>
      <c r="AA267" s="28" t="s">
        <v>153</v>
      </c>
      <c r="AB267" s="28" t="s">
        <v>153</v>
      </c>
      <c r="AC267" s="28" t="s">
        <v>731</v>
      </c>
      <c r="AD267" s="28" t="s">
        <v>732</v>
      </c>
      <c r="AE267" s="28" t="s">
        <v>733</v>
      </c>
      <c r="AF267" s="28" t="s">
        <v>734</v>
      </c>
      <c r="AG267" s="28"/>
    </row>
    <row r="268" s="93" customFormat="1" ht="15" spans="1:33">
      <c r="A268" s="28" t="s">
        <v>152</v>
      </c>
      <c r="B268" s="28" t="s">
        <v>725</v>
      </c>
      <c r="C268" s="28">
        <v>126119</v>
      </c>
      <c r="D268" s="28" t="s">
        <v>726</v>
      </c>
      <c r="E268" s="28" t="s">
        <v>748</v>
      </c>
      <c r="F268" s="28" t="s">
        <v>56</v>
      </c>
      <c r="G268" s="28" t="s">
        <v>728</v>
      </c>
      <c r="H268" s="28" t="s">
        <v>58</v>
      </c>
      <c r="I268" s="28" t="s">
        <v>59</v>
      </c>
      <c r="J268" s="28" t="s">
        <v>735</v>
      </c>
      <c r="K268" s="32">
        <v>300110004003</v>
      </c>
      <c r="L268" s="28" t="s">
        <v>83</v>
      </c>
      <c r="M268" s="28" t="s">
        <v>702</v>
      </c>
      <c r="N268" s="28">
        <v>2</v>
      </c>
      <c r="O268" s="33">
        <v>4</v>
      </c>
      <c r="P268" s="33">
        <v>15</v>
      </c>
      <c r="Q268" s="33">
        <f>O268+P268</f>
        <v>19</v>
      </c>
      <c r="R268" s="33">
        <f>Q268/N268</f>
        <v>9.5</v>
      </c>
      <c r="S268" s="107" t="s">
        <v>736</v>
      </c>
      <c r="T268" s="28" t="s">
        <v>97</v>
      </c>
      <c r="U268" s="28" t="s">
        <v>65</v>
      </c>
      <c r="V268" s="28" t="s">
        <v>66</v>
      </c>
      <c r="W268" s="28" t="s">
        <v>68</v>
      </c>
      <c r="X268" s="28" t="s">
        <v>68</v>
      </c>
      <c r="Y268" s="28" t="s">
        <v>69</v>
      </c>
      <c r="Z268" s="108" t="s">
        <v>87</v>
      </c>
      <c r="AA268" s="28" t="s">
        <v>153</v>
      </c>
      <c r="AB268" s="28" t="s">
        <v>153</v>
      </c>
      <c r="AC268" s="28" t="s">
        <v>731</v>
      </c>
      <c r="AD268" s="28" t="s">
        <v>732</v>
      </c>
      <c r="AE268" s="28" t="s">
        <v>733</v>
      </c>
      <c r="AF268" s="28" t="s">
        <v>734</v>
      </c>
      <c r="AG268" s="28"/>
    </row>
    <row r="269" s="93" customFormat="1" ht="15" spans="1:33">
      <c r="A269" s="28" t="s">
        <v>152</v>
      </c>
      <c r="B269" s="28" t="s">
        <v>725</v>
      </c>
      <c r="C269" s="28">
        <v>126119</v>
      </c>
      <c r="D269" s="28" t="s">
        <v>726</v>
      </c>
      <c r="E269" s="28" t="s">
        <v>748</v>
      </c>
      <c r="F269" s="28" t="s">
        <v>56</v>
      </c>
      <c r="G269" s="28" t="s">
        <v>728</v>
      </c>
      <c r="H269" s="28" t="s">
        <v>58</v>
      </c>
      <c r="I269" s="28" t="s">
        <v>59</v>
      </c>
      <c r="J269" s="28" t="s">
        <v>746</v>
      </c>
      <c r="K269" s="32">
        <v>300110004004</v>
      </c>
      <c r="L269" s="28" t="s">
        <v>83</v>
      </c>
      <c r="M269" s="28" t="s">
        <v>702</v>
      </c>
      <c r="N269" s="28">
        <v>1</v>
      </c>
      <c r="O269" s="33">
        <v>2</v>
      </c>
      <c r="P269" s="33">
        <v>10</v>
      </c>
      <c r="Q269" s="33">
        <f>O269+P269</f>
        <v>12</v>
      </c>
      <c r="R269" s="33">
        <f>Q269/N269</f>
        <v>12</v>
      </c>
      <c r="S269" s="107" t="s">
        <v>747</v>
      </c>
      <c r="T269" s="28" t="s">
        <v>97</v>
      </c>
      <c r="U269" s="28" t="s">
        <v>65</v>
      </c>
      <c r="V269" s="28" t="s">
        <v>66</v>
      </c>
      <c r="W269" s="28" t="s">
        <v>68</v>
      </c>
      <c r="X269" s="28" t="s">
        <v>68</v>
      </c>
      <c r="Y269" s="28" t="s">
        <v>69</v>
      </c>
      <c r="Z269" s="108" t="s">
        <v>87</v>
      </c>
      <c r="AA269" s="28" t="s">
        <v>153</v>
      </c>
      <c r="AB269" s="28" t="s">
        <v>153</v>
      </c>
      <c r="AC269" s="28" t="s">
        <v>731</v>
      </c>
      <c r="AD269" s="28" t="s">
        <v>732</v>
      </c>
      <c r="AE269" s="28" t="s">
        <v>733</v>
      </c>
      <c r="AF269" s="28" t="s">
        <v>734</v>
      </c>
      <c r="AG269" s="28"/>
    </row>
    <row r="270" s="93" customFormat="1" ht="15" spans="1:33">
      <c r="A270" s="28" t="s">
        <v>495</v>
      </c>
      <c r="B270" s="28" t="s">
        <v>725</v>
      </c>
      <c r="C270" s="28">
        <v>126119</v>
      </c>
      <c r="D270" s="28" t="s">
        <v>726</v>
      </c>
      <c r="E270" s="28" t="s">
        <v>749</v>
      </c>
      <c r="F270" s="28" t="s">
        <v>56</v>
      </c>
      <c r="G270" s="28" t="s">
        <v>728</v>
      </c>
      <c r="H270" s="28" t="s">
        <v>58</v>
      </c>
      <c r="I270" s="28" t="s">
        <v>59</v>
      </c>
      <c r="J270" s="28" t="s">
        <v>729</v>
      </c>
      <c r="K270" s="32">
        <v>300110005001</v>
      </c>
      <c r="L270" s="28" t="s">
        <v>83</v>
      </c>
      <c r="M270" s="28" t="s">
        <v>702</v>
      </c>
      <c r="N270" s="28">
        <v>2</v>
      </c>
      <c r="O270" s="33">
        <v>0</v>
      </c>
      <c r="P270" s="33">
        <v>10</v>
      </c>
      <c r="Q270" s="33">
        <f>O270+P270</f>
        <v>10</v>
      </c>
      <c r="R270" s="33">
        <f>Q270/N270</f>
        <v>5</v>
      </c>
      <c r="S270" s="107" t="s">
        <v>730</v>
      </c>
      <c r="T270" s="28" t="s">
        <v>64</v>
      </c>
      <c r="U270" s="28" t="s">
        <v>65</v>
      </c>
      <c r="V270" s="28" t="s">
        <v>66</v>
      </c>
      <c r="W270" s="28" t="s">
        <v>68</v>
      </c>
      <c r="X270" s="28" t="s">
        <v>68</v>
      </c>
      <c r="Y270" s="28" t="s">
        <v>69</v>
      </c>
      <c r="Z270" s="108" t="s">
        <v>87</v>
      </c>
      <c r="AA270" s="28" t="s">
        <v>151</v>
      </c>
      <c r="AB270" s="28" t="s">
        <v>151</v>
      </c>
      <c r="AC270" s="28" t="s">
        <v>731</v>
      </c>
      <c r="AD270" s="28" t="s">
        <v>732</v>
      </c>
      <c r="AE270" s="28" t="s">
        <v>733</v>
      </c>
      <c r="AF270" s="28" t="s">
        <v>734</v>
      </c>
      <c r="AG270" s="28"/>
    </row>
    <row r="271" s="93" customFormat="1" ht="15" spans="1:33">
      <c r="A271" s="28" t="s">
        <v>495</v>
      </c>
      <c r="B271" s="28" t="s">
        <v>725</v>
      </c>
      <c r="C271" s="28">
        <v>126119</v>
      </c>
      <c r="D271" s="28" t="s">
        <v>726</v>
      </c>
      <c r="E271" s="28" t="s">
        <v>749</v>
      </c>
      <c r="F271" s="28" t="s">
        <v>56</v>
      </c>
      <c r="G271" s="28" t="s">
        <v>728</v>
      </c>
      <c r="H271" s="28" t="s">
        <v>58</v>
      </c>
      <c r="I271" s="28" t="s">
        <v>59</v>
      </c>
      <c r="J271" s="28" t="s">
        <v>735</v>
      </c>
      <c r="K271" s="32">
        <v>300110005002</v>
      </c>
      <c r="L271" s="28" t="s">
        <v>83</v>
      </c>
      <c r="M271" s="28" t="s">
        <v>702</v>
      </c>
      <c r="N271" s="28">
        <v>2</v>
      </c>
      <c r="O271" s="33">
        <v>1</v>
      </c>
      <c r="P271" s="33">
        <v>33</v>
      </c>
      <c r="Q271" s="33">
        <f>O271+P271</f>
        <v>34</v>
      </c>
      <c r="R271" s="33">
        <f>Q271/N271</f>
        <v>17</v>
      </c>
      <c r="S271" s="107" t="s">
        <v>736</v>
      </c>
      <c r="T271" s="28" t="s">
        <v>97</v>
      </c>
      <c r="U271" s="28" t="s">
        <v>65</v>
      </c>
      <c r="V271" s="28" t="s">
        <v>66</v>
      </c>
      <c r="W271" s="28" t="s">
        <v>68</v>
      </c>
      <c r="X271" s="28" t="s">
        <v>68</v>
      </c>
      <c r="Y271" s="28" t="s">
        <v>69</v>
      </c>
      <c r="Z271" s="108" t="s">
        <v>87</v>
      </c>
      <c r="AA271" s="28" t="s">
        <v>151</v>
      </c>
      <c r="AB271" s="28" t="s">
        <v>151</v>
      </c>
      <c r="AC271" s="28" t="s">
        <v>731</v>
      </c>
      <c r="AD271" s="28" t="s">
        <v>732</v>
      </c>
      <c r="AE271" s="28" t="s">
        <v>733</v>
      </c>
      <c r="AF271" s="28" t="s">
        <v>734</v>
      </c>
      <c r="AG271" s="28"/>
    </row>
    <row r="272" s="93" customFormat="1" ht="15" spans="1:33">
      <c r="A272" s="28" t="s">
        <v>495</v>
      </c>
      <c r="B272" s="28" t="s">
        <v>725</v>
      </c>
      <c r="C272" s="28">
        <v>126119</v>
      </c>
      <c r="D272" s="28" t="s">
        <v>726</v>
      </c>
      <c r="E272" s="28" t="s">
        <v>749</v>
      </c>
      <c r="F272" s="28" t="s">
        <v>56</v>
      </c>
      <c r="G272" s="28" t="s">
        <v>728</v>
      </c>
      <c r="H272" s="28" t="s">
        <v>58</v>
      </c>
      <c r="I272" s="28" t="s">
        <v>59</v>
      </c>
      <c r="J272" s="28" t="s">
        <v>743</v>
      </c>
      <c r="K272" s="32">
        <v>300110005003</v>
      </c>
      <c r="L272" s="28" t="s">
        <v>83</v>
      </c>
      <c r="M272" s="28" t="s">
        <v>702</v>
      </c>
      <c r="N272" s="28">
        <v>1</v>
      </c>
      <c r="O272" s="33">
        <v>0</v>
      </c>
      <c r="P272" s="33">
        <v>1</v>
      </c>
      <c r="Q272" s="33">
        <f>O272+P272</f>
        <v>1</v>
      </c>
      <c r="R272" s="33">
        <f>Q272/N272</f>
        <v>1</v>
      </c>
      <c r="S272" s="107" t="s">
        <v>744</v>
      </c>
      <c r="T272" s="28" t="s">
        <v>64</v>
      </c>
      <c r="U272" s="28" t="s">
        <v>65</v>
      </c>
      <c r="V272" s="28" t="s">
        <v>66</v>
      </c>
      <c r="W272" s="28" t="s">
        <v>68</v>
      </c>
      <c r="X272" s="28" t="s">
        <v>68</v>
      </c>
      <c r="Y272" s="28" t="s">
        <v>69</v>
      </c>
      <c r="Z272" s="108" t="s">
        <v>87</v>
      </c>
      <c r="AA272" s="28" t="s">
        <v>151</v>
      </c>
      <c r="AB272" s="28" t="s">
        <v>151</v>
      </c>
      <c r="AC272" s="28" t="s">
        <v>731</v>
      </c>
      <c r="AD272" s="28" t="s">
        <v>732</v>
      </c>
      <c r="AE272" s="28" t="s">
        <v>733</v>
      </c>
      <c r="AF272" s="28" t="s">
        <v>734</v>
      </c>
      <c r="AG272" s="28"/>
    </row>
    <row r="273" s="93" customFormat="1" ht="15" spans="1:33">
      <c r="A273" s="28" t="s">
        <v>495</v>
      </c>
      <c r="B273" s="28" t="s">
        <v>725</v>
      </c>
      <c r="C273" s="28">
        <v>126119</v>
      </c>
      <c r="D273" s="28" t="s">
        <v>726</v>
      </c>
      <c r="E273" s="28" t="s">
        <v>749</v>
      </c>
      <c r="F273" s="28" t="s">
        <v>56</v>
      </c>
      <c r="G273" s="28" t="s">
        <v>728</v>
      </c>
      <c r="H273" s="28" t="s">
        <v>58</v>
      </c>
      <c r="I273" s="28" t="s">
        <v>59</v>
      </c>
      <c r="J273" s="28" t="s">
        <v>737</v>
      </c>
      <c r="K273" s="32">
        <v>300110005004</v>
      </c>
      <c r="L273" s="28" t="s">
        <v>83</v>
      </c>
      <c r="M273" s="28" t="s">
        <v>702</v>
      </c>
      <c r="N273" s="28">
        <v>1</v>
      </c>
      <c r="O273" s="33">
        <v>0</v>
      </c>
      <c r="P273" s="33">
        <v>62</v>
      </c>
      <c r="Q273" s="33">
        <f>O273+P273</f>
        <v>62</v>
      </c>
      <c r="R273" s="33">
        <f>Q273/N273</f>
        <v>62</v>
      </c>
      <c r="S273" s="107" t="s">
        <v>750</v>
      </c>
      <c r="T273" s="28" t="s">
        <v>64</v>
      </c>
      <c r="U273" s="28" t="s">
        <v>65</v>
      </c>
      <c r="V273" s="28" t="s">
        <v>66</v>
      </c>
      <c r="W273" s="28" t="s">
        <v>68</v>
      </c>
      <c r="X273" s="28" t="s">
        <v>68</v>
      </c>
      <c r="Y273" s="28" t="s">
        <v>69</v>
      </c>
      <c r="Z273" s="108" t="s">
        <v>87</v>
      </c>
      <c r="AA273" s="28" t="s">
        <v>151</v>
      </c>
      <c r="AB273" s="28" t="s">
        <v>151</v>
      </c>
      <c r="AC273" s="28" t="s">
        <v>731</v>
      </c>
      <c r="AD273" s="28" t="s">
        <v>732</v>
      </c>
      <c r="AE273" s="28" t="s">
        <v>733</v>
      </c>
      <c r="AF273" s="28" t="s">
        <v>734</v>
      </c>
      <c r="AG273" s="28"/>
    </row>
    <row r="274" s="93" customFormat="1" ht="15" spans="1:33">
      <c r="A274" s="28" t="s">
        <v>131</v>
      </c>
      <c r="B274" s="28" t="s">
        <v>725</v>
      </c>
      <c r="C274" s="28">
        <v>126119</v>
      </c>
      <c r="D274" s="28" t="s">
        <v>726</v>
      </c>
      <c r="E274" s="28" t="s">
        <v>751</v>
      </c>
      <c r="F274" s="28" t="s">
        <v>56</v>
      </c>
      <c r="G274" s="28" t="s">
        <v>728</v>
      </c>
      <c r="H274" s="28" t="s">
        <v>58</v>
      </c>
      <c r="I274" s="28" t="s">
        <v>59</v>
      </c>
      <c r="J274" s="28" t="s">
        <v>729</v>
      </c>
      <c r="K274" s="32">
        <v>300110006001</v>
      </c>
      <c r="L274" s="28" t="s">
        <v>83</v>
      </c>
      <c r="M274" s="28" t="s">
        <v>702</v>
      </c>
      <c r="N274" s="28">
        <v>4</v>
      </c>
      <c r="O274" s="33">
        <v>1</v>
      </c>
      <c r="P274" s="33">
        <v>5</v>
      </c>
      <c r="Q274" s="33">
        <f>O274+P274</f>
        <v>6</v>
      </c>
      <c r="R274" s="33">
        <f>Q274/N274</f>
        <v>1.5</v>
      </c>
      <c r="S274" s="107" t="s">
        <v>730</v>
      </c>
      <c r="T274" s="28" t="s">
        <v>64</v>
      </c>
      <c r="U274" s="28" t="s">
        <v>65</v>
      </c>
      <c r="V274" s="28" t="s">
        <v>66</v>
      </c>
      <c r="W274" s="28" t="s">
        <v>68</v>
      </c>
      <c r="X274" s="28" t="s">
        <v>68</v>
      </c>
      <c r="Y274" s="28" t="s">
        <v>69</v>
      </c>
      <c r="Z274" s="108" t="s">
        <v>87</v>
      </c>
      <c r="AA274" s="28" t="s">
        <v>133</v>
      </c>
      <c r="AB274" s="28" t="s">
        <v>133</v>
      </c>
      <c r="AC274" s="28" t="s">
        <v>731</v>
      </c>
      <c r="AD274" s="28" t="s">
        <v>732</v>
      </c>
      <c r="AE274" s="28" t="s">
        <v>733</v>
      </c>
      <c r="AF274" s="28" t="s">
        <v>734</v>
      </c>
      <c r="AG274" s="28"/>
    </row>
    <row r="275" s="93" customFormat="1" ht="15" spans="1:33">
      <c r="A275" s="28" t="s">
        <v>131</v>
      </c>
      <c r="B275" s="28" t="s">
        <v>725</v>
      </c>
      <c r="C275" s="28">
        <v>126119</v>
      </c>
      <c r="D275" s="28" t="s">
        <v>726</v>
      </c>
      <c r="E275" s="28" t="s">
        <v>751</v>
      </c>
      <c r="F275" s="28" t="s">
        <v>56</v>
      </c>
      <c r="G275" s="28" t="s">
        <v>728</v>
      </c>
      <c r="H275" s="28" t="s">
        <v>58</v>
      </c>
      <c r="I275" s="28" t="s">
        <v>59</v>
      </c>
      <c r="J275" s="28" t="s">
        <v>729</v>
      </c>
      <c r="K275" s="32">
        <v>300110006002</v>
      </c>
      <c r="L275" s="28" t="s">
        <v>83</v>
      </c>
      <c r="M275" s="28" t="s">
        <v>702</v>
      </c>
      <c r="N275" s="28">
        <v>3</v>
      </c>
      <c r="O275" s="33">
        <v>1</v>
      </c>
      <c r="P275" s="33">
        <v>23</v>
      </c>
      <c r="Q275" s="33">
        <f>O275+P275</f>
        <v>24</v>
      </c>
      <c r="R275" s="33">
        <f>Q275/N275</f>
        <v>8</v>
      </c>
      <c r="S275" s="107" t="s">
        <v>730</v>
      </c>
      <c r="T275" s="28" t="s">
        <v>228</v>
      </c>
      <c r="U275" s="28" t="s">
        <v>229</v>
      </c>
      <c r="V275" s="28" t="s">
        <v>66</v>
      </c>
      <c r="W275" s="28" t="s">
        <v>68</v>
      </c>
      <c r="X275" s="28" t="s">
        <v>68</v>
      </c>
      <c r="Y275" s="28" t="s">
        <v>69</v>
      </c>
      <c r="Z275" s="108" t="s">
        <v>87</v>
      </c>
      <c r="AA275" s="28" t="s">
        <v>133</v>
      </c>
      <c r="AB275" s="28" t="s">
        <v>133</v>
      </c>
      <c r="AC275" s="28" t="s">
        <v>731</v>
      </c>
      <c r="AD275" s="28" t="s">
        <v>732</v>
      </c>
      <c r="AE275" s="28" t="s">
        <v>733</v>
      </c>
      <c r="AF275" s="28" t="s">
        <v>734</v>
      </c>
      <c r="AG275" s="28"/>
    </row>
    <row r="276" s="93" customFormat="1" ht="15" spans="1:33">
      <c r="A276" s="28" t="s">
        <v>131</v>
      </c>
      <c r="B276" s="28" t="s">
        <v>725</v>
      </c>
      <c r="C276" s="28">
        <v>126119</v>
      </c>
      <c r="D276" s="28" t="s">
        <v>726</v>
      </c>
      <c r="E276" s="28" t="s">
        <v>751</v>
      </c>
      <c r="F276" s="28" t="s">
        <v>56</v>
      </c>
      <c r="G276" s="28" t="s">
        <v>728</v>
      </c>
      <c r="H276" s="28" t="s">
        <v>58</v>
      </c>
      <c r="I276" s="28" t="s">
        <v>59</v>
      </c>
      <c r="J276" s="28" t="s">
        <v>735</v>
      </c>
      <c r="K276" s="32">
        <v>300110006003</v>
      </c>
      <c r="L276" s="28" t="s">
        <v>83</v>
      </c>
      <c r="M276" s="28" t="s">
        <v>702</v>
      </c>
      <c r="N276" s="28">
        <v>1</v>
      </c>
      <c r="O276" s="33">
        <v>0</v>
      </c>
      <c r="P276" s="33">
        <v>2</v>
      </c>
      <c r="Q276" s="33">
        <f>O276+P276</f>
        <v>2</v>
      </c>
      <c r="R276" s="33">
        <f>Q276/N276</f>
        <v>2</v>
      </c>
      <c r="S276" s="107" t="s">
        <v>736</v>
      </c>
      <c r="T276" s="28" t="s">
        <v>64</v>
      </c>
      <c r="U276" s="28" t="s">
        <v>65</v>
      </c>
      <c r="V276" s="28" t="s">
        <v>66</v>
      </c>
      <c r="W276" s="28" t="s">
        <v>68</v>
      </c>
      <c r="X276" s="28" t="s">
        <v>68</v>
      </c>
      <c r="Y276" s="28" t="s">
        <v>69</v>
      </c>
      <c r="Z276" s="108" t="s">
        <v>87</v>
      </c>
      <c r="AA276" s="28" t="s">
        <v>133</v>
      </c>
      <c r="AB276" s="28" t="s">
        <v>133</v>
      </c>
      <c r="AC276" s="28" t="s">
        <v>731</v>
      </c>
      <c r="AD276" s="28" t="s">
        <v>732</v>
      </c>
      <c r="AE276" s="28" t="s">
        <v>733</v>
      </c>
      <c r="AF276" s="28" t="s">
        <v>734</v>
      </c>
      <c r="AG276" s="28"/>
    </row>
    <row r="277" s="93" customFormat="1" ht="15" spans="1:33">
      <c r="A277" s="28" t="s">
        <v>131</v>
      </c>
      <c r="B277" s="28" t="s">
        <v>725</v>
      </c>
      <c r="C277" s="28">
        <v>126119</v>
      </c>
      <c r="D277" s="28" t="s">
        <v>726</v>
      </c>
      <c r="E277" s="28" t="s">
        <v>751</v>
      </c>
      <c r="F277" s="28" t="s">
        <v>56</v>
      </c>
      <c r="G277" s="28" t="s">
        <v>728</v>
      </c>
      <c r="H277" s="28" t="s">
        <v>58</v>
      </c>
      <c r="I277" s="28" t="s">
        <v>59</v>
      </c>
      <c r="J277" s="28" t="s">
        <v>735</v>
      </c>
      <c r="K277" s="32">
        <v>300110006004</v>
      </c>
      <c r="L277" s="28" t="s">
        <v>83</v>
      </c>
      <c r="M277" s="28" t="s">
        <v>702</v>
      </c>
      <c r="N277" s="28">
        <v>1</v>
      </c>
      <c r="O277" s="33">
        <v>1</v>
      </c>
      <c r="P277" s="33">
        <v>11</v>
      </c>
      <c r="Q277" s="33">
        <f>O277+P277</f>
        <v>12</v>
      </c>
      <c r="R277" s="33">
        <f>Q277/N277</f>
        <v>12</v>
      </c>
      <c r="S277" s="107" t="s">
        <v>736</v>
      </c>
      <c r="T277" s="28" t="s">
        <v>228</v>
      </c>
      <c r="U277" s="28" t="s">
        <v>229</v>
      </c>
      <c r="V277" s="28" t="s">
        <v>66</v>
      </c>
      <c r="W277" s="28" t="s">
        <v>68</v>
      </c>
      <c r="X277" s="28" t="s">
        <v>68</v>
      </c>
      <c r="Y277" s="28" t="s">
        <v>69</v>
      </c>
      <c r="Z277" s="108" t="s">
        <v>87</v>
      </c>
      <c r="AA277" s="28" t="s">
        <v>133</v>
      </c>
      <c r="AB277" s="28" t="s">
        <v>133</v>
      </c>
      <c r="AC277" s="28" t="s">
        <v>731</v>
      </c>
      <c r="AD277" s="28" t="s">
        <v>732</v>
      </c>
      <c r="AE277" s="28" t="s">
        <v>733</v>
      </c>
      <c r="AF277" s="28" t="s">
        <v>734</v>
      </c>
      <c r="AG277" s="28"/>
    </row>
    <row r="278" s="93" customFormat="1" ht="15" spans="1:33">
      <c r="A278" s="28" t="s">
        <v>131</v>
      </c>
      <c r="B278" s="28" t="s">
        <v>725</v>
      </c>
      <c r="C278" s="28">
        <v>126119</v>
      </c>
      <c r="D278" s="28" t="s">
        <v>726</v>
      </c>
      <c r="E278" s="28" t="s">
        <v>751</v>
      </c>
      <c r="F278" s="28" t="s">
        <v>56</v>
      </c>
      <c r="G278" s="28" t="s">
        <v>728</v>
      </c>
      <c r="H278" s="28" t="s">
        <v>58</v>
      </c>
      <c r="I278" s="28" t="s">
        <v>59</v>
      </c>
      <c r="J278" s="28" t="s">
        <v>737</v>
      </c>
      <c r="K278" s="32">
        <v>300110006005</v>
      </c>
      <c r="L278" s="28" t="s">
        <v>83</v>
      </c>
      <c r="M278" s="28" t="s">
        <v>702</v>
      </c>
      <c r="N278" s="28">
        <v>1</v>
      </c>
      <c r="O278" s="33">
        <v>2</v>
      </c>
      <c r="P278" s="33">
        <v>42</v>
      </c>
      <c r="Q278" s="33">
        <f>O278+P278</f>
        <v>44</v>
      </c>
      <c r="R278" s="33">
        <f>Q278/N278</f>
        <v>44</v>
      </c>
      <c r="S278" s="107" t="s">
        <v>738</v>
      </c>
      <c r="T278" s="28" t="s">
        <v>97</v>
      </c>
      <c r="U278" s="28" t="s">
        <v>65</v>
      </c>
      <c r="V278" s="28" t="s">
        <v>86</v>
      </c>
      <c r="W278" s="28" t="s">
        <v>68</v>
      </c>
      <c r="X278" s="28" t="s">
        <v>68</v>
      </c>
      <c r="Y278" s="28" t="s">
        <v>69</v>
      </c>
      <c r="Z278" s="108" t="s">
        <v>87</v>
      </c>
      <c r="AA278" s="28" t="s">
        <v>133</v>
      </c>
      <c r="AB278" s="28" t="s">
        <v>133</v>
      </c>
      <c r="AC278" s="28" t="s">
        <v>731</v>
      </c>
      <c r="AD278" s="28" t="s">
        <v>732</v>
      </c>
      <c r="AE278" s="28" t="s">
        <v>733</v>
      </c>
      <c r="AF278" s="28" t="s">
        <v>734</v>
      </c>
      <c r="AG278" s="28"/>
    </row>
    <row r="279" s="93" customFormat="1" ht="15" spans="1:33">
      <c r="A279" s="28" t="s">
        <v>131</v>
      </c>
      <c r="B279" s="28" t="s">
        <v>725</v>
      </c>
      <c r="C279" s="28">
        <v>126119</v>
      </c>
      <c r="D279" s="28" t="s">
        <v>726</v>
      </c>
      <c r="E279" s="28" t="s">
        <v>751</v>
      </c>
      <c r="F279" s="28" t="s">
        <v>56</v>
      </c>
      <c r="G279" s="28" t="s">
        <v>728</v>
      </c>
      <c r="H279" s="28" t="s">
        <v>58</v>
      </c>
      <c r="I279" s="28" t="s">
        <v>59</v>
      </c>
      <c r="J279" s="28" t="s">
        <v>737</v>
      </c>
      <c r="K279" s="32">
        <v>300110006006</v>
      </c>
      <c r="L279" s="28" t="s">
        <v>83</v>
      </c>
      <c r="M279" s="28" t="s">
        <v>702</v>
      </c>
      <c r="N279" s="28">
        <v>1</v>
      </c>
      <c r="O279" s="33">
        <v>1</v>
      </c>
      <c r="P279" s="33">
        <v>7</v>
      </c>
      <c r="Q279" s="33">
        <f>O279+P279</f>
        <v>8</v>
      </c>
      <c r="R279" s="33">
        <f>Q279/N279</f>
        <v>8</v>
      </c>
      <c r="S279" s="107" t="s">
        <v>738</v>
      </c>
      <c r="T279" s="28" t="s">
        <v>97</v>
      </c>
      <c r="U279" s="28" t="s">
        <v>65</v>
      </c>
      <c r="V279" s="28" t="s">
        <v>66</v>
      </c>
      <c r="W279" s="28" t="s">
        <v>67</v>
      </c>
      <c r="X279" s="28" t="s">
        <v>192</v>
      </c>
      <c r="Y279" s="28" t="s">
        <v>69</v>
      </c>
      <c r="Z279" s="108" t="s">
        <v>87</v>
      </c>
      <c r="AA279" s="28" t="s">
        <v>133</v>
      </c>
      <c r="AB279" s="28" t="s">
        <v>133</v>
      </c>
      <c r="AC279" s="28" t="s">
        <v>752</v>
      </c>
      <c r="AD279" s="28" t="s">
        <v>732</v>
      </c>
      <c r="AE279" s="28" t="s">
        <v>733</v>
      </c>
      <c r="AF279" s="28" t="s">
        <v>734</v>
      </c>
      <c r="AG279" s="28"/>
    </row>
    <row r="280" s="93" customFormat="1" ht="15" spans="1:33">
      <c r="A280" s="28" t="s">
        <v>155</v>
      </c>
      <c r="B280" s="28" t="s">
        <v>725</v>
      </c>
      <c r="C280" s="28">
        <v>126119</v>
      </c>
      <c r="D280" s="28" t="s">
        <v>726</v>
      </c>
      <c r="E280" s="28" t="s">
        <v>753</v>
      </c>
      <c r="F280" s="28" t="s">
        <v>56</v>
      </c>
      <c r="G280" s="28" t="s">
        <v>728</v>
      </c>
      <c r="H280" s="28" t="s">
        <v>58</v>
      </c>
      <c r="I280" s="28" t="s">
        <v>59</v>
      </c>
      <c r="J280" s="28" t="s">
        <v>729</v>
      </c>
      <c r="K280" s="32">
        <v>300110007001</v>
      </c>
      <c r="L280" s="28" t="s">
        <v>83</v>
      </c>
      <c r="M280" s="28" t="s">
        <v>702</v>
      </c>
      <c r="N280" s="28">
        <v>2</v>
      </c>
      <c r="O280" s="33">
        <v>0</v>
      </c>
      <c r="P280" s="33">
        <v>8</v>
      </c>
      <c r="Q280" s="33">
        <f>O280+P280</f>
        <v>8</v>
      </c>
      <c r="R280" s="33">
        <f>Q280/N280</f>
        <v>4</v>
      </c>
      <c r="S280" s="107" t="s">
        <v>730</v>
      </c>
      <c r="T280" s="28" t="s">
        <v>64</v>
      </c>
      <c r="U280" s="28" t="s">
        <v>65</v>
      </c>
      <c r="V280" s="28" t="s">
        <v>66</v>
      </c>
      <c r="W280" s="28" t="s">
        <v>68</v>
      </c>
      <c r="X280" s="28" t="s">
        <v>68</v>
      </c>
      <c r="Y280" s="28" t="s">
        <v>69</v>
      </c>
      <c r="Z280" s="108" t="s">
        <v>87</v>
      </c>
      <c r="AA280" s="28" t="s">
        <v>156</v>
      </c>
      <c r="AB280" s="28" t="s">
        <v>156</v>
      </c>
      <c r="AC280" s="28" t="s">
        <v>731</v>
      </c>
      <c r="AD280" s="28" t="s">
        <v>732</v>
      </c>
      <c r="AE280" s="28" t="s">
        <v>733</v>
      </c>
      <c r="AF280" s="28" t="s">
        <v>734</v>
      </c>
      <c r="AG280" s="28"/>
    </row>
    <row r="281" s="93" customFormat="1" ht="15" spans="1:33">
      <c r="A281" s="28" t="s">
        <v>155</v>
      </c>
      <c r="B281" s="28" t="s">
        <v>725</v>
      </c>
      <c r="C281" s="28">
        <v>126119</v>
      </c>
      <c r="D281" s="28" t="s">
        <v>726</v>
      </c>
      <c r="E281" s="28" t="s">
        <v>753</v>
      </c>
      <c r="F281" s="28" t="s">
        <v>56</v>
      </c>
      <c r="G281" s="28" t="s">
        <v>728</v>
      </c>
      <c r="H281" s="28" t="s">
        <v>58</v>
      </c>
      <c r="I281" s="28" t="s">
        <v>59</v>
      </c>
      <c r="J281" s="28" t="s">
        <v>729</v>
      </c>
      <c r="K281" s="32">
        <v>300110007002</v>
      </c>
      <c r="L281" s="28" t="s">
        <v>83</v>
      </c>
      <c r="M281" s="28" t="s">
        <v>702</v>
      </c>
      <c r="N281" s="28">
        <v>2</v>
      </c>
      <c r="O281" s="33">
        <v>0</v>
      </c>
      <c r="P281" s="33">
        <v>19</v>
      </c>
      <c r="Q281" s="33">
        <f>O281+P281</f>
        <v>19</v>
      </c>
      <c r="R281" s="33">
        <f>Q281/N281</f>
        <v>9.5</v>
      </c>
      <c r="S281" s="107" t="s">
        <v>730</v>
      </c>
      <c r="T281" s="28" t="s">
        <v>228</v>
      </c>
      <c r="U281" s="28" t="s">
        <v>229</v>
      </c>
      <c r="V281" s="28" t="s">
        <v>66</v>
      </c>
      <c r="W281" s="28" t="s">
        <v>68</v>
      </c>
      <c r="X281" s="28" t="s">
        <v>68</v>
      </c>
      <c r="Y281" s="28" t="s">
        <v>69</v>
      </c>
      <c r="Z281" s="108" t="s">
        <v>87</v>
      </c>
      <c r="AA281" s="28" t="s">
        <v>156</v>
      </c>
      <c r="AB281" s="28" t="s">
        <v>156</v>
      </c>
      <c r="AC281" s="28" t="s">
        <v>731</v>
      </c>
      <c r="AD281" s="28" t="s">
        <v>732</v>
      </c>
      <c r="AE281" s="28" t="s">
        <v>733</v>
      </c>
      <c r="AF281" s="28" t="s">
        <v>734</v>
      </c>
      <c r="AG281" s="28"/>
    </row>
    <row r="282" s="93" customFormat="1" ht="15" spans="1:33">
      <c r="A282" s="28" t="s">
        <v>155</v>
      </c>
      <c r="B282" s="28" t="s">
        <v>725</v>
      </c>
      <c r="C282" s="28">
        <v>126119</v>
      </c>
      <c r="D282" s="28" t="s">
        <v>726</v>
      </c>
      <c r="E282" s="28" t="s">
        <v>753</v>
      </c>
      <c r="F282" s="28" t="s">
        <v>56</v>
      </c>
      <c r="G282" s="28" t="s">
        <v>728</v>
      </c>
      <c r="H282" s="28" t="s">
        <v>58</v>
      </c>
      <c r="I282" s="28" t="s">
        <v>59</v>
      </c>
      <c r="J282" s="28" t="s">
        <v>735</v>
      </c>
      <c r="K282" s="32">
        <v>300110007003</v>
      </c>
      <c r="L282" s="28" t="s">
        <v>83</v>
      </c>
      <c r="M282" s="28" t="s">
        <v>702</v>
      </c>
      <c r="N282" s="28">
        <v>1</v>
      </c>
      <c r="O282" s="33">
        <v>0</v>
      </c>
      <c r="P282" s="33">
        <v>13</v>
      </c>
      <c r="Q282" s="33">
        <f>O282+P282</f>
        <v>13</v>
      </c>
      <c r="R282" s="33">
        <f>Q282/N282</f>
        <v>13</v>
      </c>
      <c r="S282" s="107" t="s">
        <v>736</v>
      </c>
      <c r="T282" s="28" t="s">
        <v>97</v>
      </c>
      <c r="U282" s="28" t="s">
        <v>65</v>
      </c>
      <c r="V282" s="28" t="s">
        <v>66</v>
      </c>
      <c r="W282" s="28" t="s">
        <v>68</v>
      </c>
      <c r="X282" s="28" t="s">
        <v>68</v>
      </c>
      <c r="Y282" s="28" t="s">
        <v>69</v>
      </c>
      <c r="Z282" s="108" t="s">
        <v>87</v>
      </c>
      <c r="AA282" s="28" t="s">
        <v>156</v>
      </c>
      <c r="AB282" s="28" t="s">
        <v>156</v>
      </c>
      <c r="AC282" s="28" t="s">
        <v>731</v>
      </c>
      <c r="AD282" s="28" t="s">
        <v>732</v>
      </c>
      <c r="AE282" s="28" t="s">
        <v>733</v>
      </c>
      <c r="AF282" s="28" t="s">
        <v>734</v>
      </c>
      <c r="AG282" s="28"/>
    </row>
    <row r="283" s="93" customFormat="1" ht="15" spans="1:33">
      <c r="A283" s="28" t="s">
        <v>171</v>
      </c>
      <c r="B283" s="28" t="s">
        <v>725</v>
      </c>
      <c r="C283" s="28">
        <v>126119</v>
      </c>
      <c r="D283" s="28" t="s">
        <v>726</v>
      </c>
      <c r="E283" s="28" t="s">
        <v>754</v>
      </c>
      <c r="F283" s="28" t="s">
        <v>56</v>
      </c>
      <c r="G283" s="28" t="s">
        <v>728</v>
      </c>
      <c r="H283" s="28" t="s">
        <v>58</v>
      </c>
      <c r="I283" s="28" t="s">
        <v>59</v>
      </c>
      <c r="J283" s="28" t="s">
        <v>729</v>
      </c>
      <c r="K283" s="32">
        <v>300110008001</v>
      </c>
      <c r="L283" s="28" t="s">
        <v>83</v>
      </c>
      <c r="M283" s="28" t="s">
        <v>702</v>
      </c>
      <c r="N283" s="28">
        <v>1</v>
      </c>
      <c r="O283" s="33">
        <v>0</v>
      </c>
      <c r="P283" s="33">
        <v>4</v>
      </c>
      <c r="Q283" s="33">
        <f>O283+P283</f>
        <v>4</v>
      </c>
      <c r="R283" s="33">
        <f>Q283/N283</f>
        <v>4</v>
      </c>
      <c r="S283" s="107" t="s">
        <v>730</v>
      </c>
      <c r="T283" s="28" t="s">
        <v>64</v>
      </c>
      <c r="U283" s="28" t="s">
        <v>65</v>
      </c>
      <c r="V283" s="28" t="s">
        <v>66</v>
      </c>
      <c r="W283" s="28" t="s">
        <v>68</v>
      </c>
      <c r="X283" s="28" t="s">
        <v>68</v>
      </c>
      <c r="Y283" s="28" t="s">
        <v>69</v>
      </c>
      <c r="Z283" s="108" t="s">
        <v>87</v>
      </c>
      <c r="AA283" s="28" t="s">
        <v>174</v>
      </c>
      <c r="AB283" s="28" t="s">
        <v>174</v>
      </c>
      <c r="AC283" s="28" t="s">
        <v>731</v>
      </c>
      <c r="AD283" s="28" t="s">
        <v>732</v>
      </c>
      <c r="AE283" s="28" t="s">
        <v>733</v>
      </c>
      <c r="AF283" s="28" t="s">
        <v>734</v>
      </c>
      <c r="AG283" s="28"/>
    </row>
    <row r="284" s="93" customFormat="1" ht="15" spans="1:33">
      <c r="A284" s="28" t="s">
        <v>171</v>
      </c>
      <c r="B284" s="28" t="s">
        <v>725</v>
      </c>
      <c r="C284" s="28">
        <v>126119</v>
      </c>
      <c r="D284" s="28" t="s">
        <v>726</v>
      </c>
      <c r="E284" s="28" t="s">
        <v>754</v>
      </c>
      <c r="F284" s="28" t="s">
        <v>56</v>
      </c>
      <c r="G284" s="28" t="s">
        <v>728</v>
      </c>
      <c r="H284" s="28" t="s">
        <v>58</v>
      </c>
      <c r="I284" s="28" t="s">
        <v>59</v>
      </c>
      <c r="J284" s="28" t="s">
        <v>729</v>
      </c>
      <c r="K284" s="32">
        <v>300110008002</v>
      </c>
      <c r="L284" s="28" t="s">
        <v>83</v>
      </c>
      <c r="M284" s="28" t="s">
        <v>702</v>
      </c>
      <c r="N284" s="28">
        <v>3</v>
      </c>
      <c r="O284" s="33">
        <v>5</v>
      </c>
      <c r="P284" s="33">
        <v>21</v>
      </c>
      <c r="Q284" s="33">
        <f>O284+P284</f>
        <v>26</v>
      </c>
      <c r="R284" s="33">
        <f>Q284/N284</f>
        <v>8.66666666666667</v>
      </c>
      <c r="S284" s="107" t="s">
        <v>730</v>
      </c>
      <c r="T284" s="28" t="s">
        <v>228</v>
      </c>
      <c r="U284" s="28" t="s">
        <v>229</v>
      </c>
      <c r="V284" s="28" t="s">
        <v>66</v>
      </c>
      <c r="W284" s="28" t="s">
        <v>68</v>
      </c>
      <c r="X284" s="28" t="s">
        <v>68</v>
      </c>
      <c r="Y284" s="28" t="s">
        <v>69</v>
      </c>
      <c r="Z284" s="108" t="s">
        <v>87</v>
      </c>
      <c r="AA284" s="28" t="s">
        <v>174</v>
      </c>
      <c r="AB284" s="28" t="s">
        <v>174</v>
      </c>
      <c r="AC284" s="28" t="s">
        <v>731</v>
      </c>
      <c r="AD284" s="28" t="s">
        <v>732</v>
      </c>
      <c r="AE284" s="28" t="s">
        <v>733</v>
      </c>
      <c r="AF284" s="28" t="s">
        <v>734</v>
      </c>
      <c r="AG284" s="28"/>
    </row>
    <row r="285" s="93" customFormat="1" ht="15" spans="1:33">
      <c r="A285" s="28" t="s">
        <v>171</v>
      </c>
      <c r="B285" s="28" t="s">
        <v>725</v>
      </c>
      <c r="C285" s="28">
        <v>126119</v>
      </c>
      <c r="D285" s="28" t="s">
        <v>726</v>
      </c>
      <c r="E285" s="28" t="s">
        <v>754</v>
      </c>
      <c r="F285" s="28" t="s">
        <v>56</v>
      </c>
      <c r="G285" s="28" t="s">
        <v>728</v>
      </c>
      <c r="H285" s="28" t="s">
        <v>58</v>
      </c>
      <c r="I285" s="28" t="s">
        <v>59</v>
      </c>
      <c r="J285" s="28" t="s">
        <v>746</v>
      </c>
      <c r="K285" s="32">
        <v>300110008003</v>
      </c>
      <c r="L285" s="28" t="s">
        <v>83</v>
      </c>
      <c r="M285" s="28" t="s">
        <v>702</v>
      </c>
      <c r="N285" s="28">
        <v>1</v>
      </c>
      <c r="O285" s="33">
        <v>2</v>
      </c>
      <c r="P285" s="33">
        <v>9</v>
      </c>
      <c r="Q285" s="33">
        <f>O285+P285</f>
        <v>11</v>
      </c>
      <c r="R285" s="33">
        <f>Q285/N285</f>
        <v>11</v>
      </c>
      <c r="S285" s="107" t="s">
        <v>755</v>
      </c>
      <c r="T285" s="28" t="s">
        <v>64</v>
      </c>
      <c r="U285" s="28" t="s">
        <v>65</v>
      </c>
      <c r="V285" s="28" t="s">
        <v>66</v>
      </c>
      <c r="W285" s="28" t="s">
        <v>68</v>
      </c>
      <c r="X285" s="28" t="s">
        <v>68</v>
      </c>
      <c r="Y285" s="28" t="s">
        <v>69</v>
      </c>
      <c r="Z285" s="108" t="s">
        <v>87</v>
      </c>
      <c r="AA285" s="28" t="s">
        <v>174</v>
      </c>
      <c r="AB285" s="28" t="s">
        <v>174</v>
      </c>
      <c r="AC285" s="28" t="s">
        <v>731</v>
      </c>
      <c r="AD285" s="28" t="s">
        <v>732</v>
      </c>
      <c r="AE285" s="28" t="s">
        <v>733</v>
      </c>
      <c r="AF285" s="28" t="s">
        <v>734</v>
      </c>
      <c r="AG285" s="28"/>
    </row>
    <row r="286" s="93" customFormat="1" ht="15" spans="1:33">
      <c r="A286" s="28" t="s">
        <v>171</v>
      </c>
      <c r="B286" s="28" t="s">
        <v>725</v>
      </c>
      <c r="C286" s="28">
        <v>126119</v>
      </c>
      <c r="D286" s="28" t="s">
        <v>726</v>
      </c>
      <c r="E286" s="28" t="s">
        <v>754</v>
      </c>
      <c r="F286" s="28" t="s">
        <v>56</v>
      </c>
      <c r="G286" s="28" t="s">
        <v>728</v>
      </c>
      <c r="H286" s="28" t="s">
        <v>58</v>
      </c>
      <c r="I286" s="28" t="s">
        <v>59</v>
      </c>
      <c r="J286" s="28" t="s">
        <v>740</v>
      </c>
      <c r="K286" s="32">
        <v>300110008004</v>
      </c>
      <c r="L286" s="28" t="s">
        <v>83</v>
      </c>
      <c r="M286" s="28" t="s">
        <v>702</v>
      </c>
      <c r="N286" s="28">
        <v>1</v>
      </c>
      <c r="O286" s="33">
        <v>6</v>
      </c>
      <c r="P286" s="33">
        <v>40</v>
      </c>
      <c r="Q286" s="33">
        <f>O286+P286</f>
        <v>46</v>
      </c>
      <c r="R286" s="33">
        <f>Q286/N286</f>
        <v>46</v>
      </c>
      <c r="S286" s="107" t="s">
        <v>741</v>
      </c>
      <c r="T286" s="28" t="s">
        <v>97</v>
      </c>
      <c r="U286" s="28" t="s">
        <v>65</v>
      </c>
      <c r="V286" s="28" t="s">
        <v>66</v>
      </c>
      <c r="W286" s="28" t="s">
        <v>68</v>
      </c>
      <c r="X286" s="28" t="s">
        <v>68</v>
      </c>
      <c r="Y286" s="28" t="s">
        <v>69</v>
      </c>
      <c r="Z286" s="108" t="s">
        <v>87</v>
      </c>
      <c r="AA286" s="28" t="s">
        <v>174</v>
      </c>
      <c r="AB286" s="28" t="s">
        <v>174</v>
      </c>
      <c r="AC286" s="28" t="s">
        <v>731</v>
      </c>
      <c r="AD286" s="28" t="s">
        <v>732</v>
      </c>
      <c r="AE286" s="28" t="s">
        <v>733</v>
      </c>
      <c r="AF286" s="28" t="s">
        <v>734</v>
      </c>
      <c r="AG286" s="28"/>
    </row>
    <row r="287" s="93" customFormat="1" ht="15" spans="1:33">
      <c r="A287" s="28" t="s">
        <v>158</v>
      </c>
      <c r="B287" s="28" t="s">
        <v>725</v>
      </c>
      <c r="C287" s="28">
        <v>126119</v>
      </c>
      <c r="D287" s="28" t="s">
        <v>726</v>
      </c>
      <c r="E287" s="28" t="s">
        <v>756</v>
      </c>
      <c r="F287" s="28" t="s">
        <v>56</v>
      </c>
      <c r="G287" s="28" t="s">
        <v>728</v>
      </c>
      <c r="H287" s="28" t="s">
        <v>58</v>
      </c>
      <c r="I287" s="28" t="s">
        <v>59</v>
      </c>
      <c r="J287" s="28" t="s">
        <v>729</v>
      </c>
      <c r="K287" s="32">
        <v>300110009001</v>
      </c>
      <c r="L287" s="28" t="s">
        <v>83</v>
      </c>
      <c r="M287" s="28" t="s">
        <v>702</v>
      </c>
      <c r="N287" s="28">
        <v>2</v>
      </c>
      <c r="O287" s="33">
        <v>0</v>
      </c>
      <c r="P287" s="33">
        <v>1</v>
      </c>
      <c r="Q287" s="33">
        <f>O287+P287</f>
        <v>1</v>
      </c>
      <c r="R287" s="33">
        <f>Q287/N287</f>
        <v>0.5</v>
      </c>
      <c r="S287" s="107" t="s">
        <v>730</v>
      </c>
      <c r="T287" s="28" t="s">
        <v>64</v>
      </c>
      <c r="U287" s="28" t="s">
        <v>65</v>
      </c>
      <c r="V287" s="28" t="s">
        <v>66</v>
      </c>
      <c r="W287" s="28" t="s">
        <v>68</v>
      </c>
      <c r="X287" s="28" t="s">
        <v>68</v>
      </c>
      <c r="Y287" s="28" t="s">
        <v>69</v>
      </c>
      <c r="Z287" s="108" t="s">
        <v>87</v>
      </c>
      <c r="AA287" s="28" t="s">
        <v>160</v>
      </c>
      <c r="AB287" s="28" t="s">
        <v>160</v>
      </c>
      <c r="AC287" s="28" t="s">
        <v>731</v>
      </c>
      <c r="AD287" s="28" t="s">
        <v>732</v>
      </c>
      <c r="AE287" s="28" t="s">
        <v>733</v>
      </c>
      <c r="AF287" s="28" t="s">
        <v>734</v>
      </c>
      <c r="AG287" s="28"/>
    </row>
    <row r="288" s="93" customFormat="1" ht="15" spans="1:33">
      <c r="A288" s="28" t="s">
        <v>158</v>
      </c>
      <c r="B288" s="28" t="s">
        <v>725</v>
      </c>
      <c r="C288" s="28">
        <v>126119</v>
      </c>
      <c r="D288" s="28" t="s">
        <v>726</v>
      </c>
      <c r="E288" s="28" t="s">
        <v>756</v>
      </c>
      <c r="F288" s="28" t="s">
        <v>56</v>
      </c>
      <c r="G288" s="28" t="s">
        <v>728</v>
      </c>
      <c r="H288" s="28" t="s">
        <v>58</v>
      </c>
      <c r="I288" s="28" t="s">
        <v>59</v>
      </c>
      <c r="J288" s="28" t="s">
        <v>729</v>
      </c>
      <c r="K288" s="32">
        <v>300110009002</v>
      </c>
      <c r="L288" s="28" t="s">
        <v>83</v>
      </c>
      <c r="M288" s="28" t="s">
        <v>702</v>
      </c>
      <c r="N288" s="28">
        <v>3</v>
      </c>
      <c r="O288" s="33">
        <v>0</v>
      </c>
      <c r="P288" s="33">
        <v>22</v>
      </c>
      <c r="Q288" s="33">
        <f>O288+P288</f>
        <v>22</v>
      </c>
      <c r="R288" s="33">
        <f>Q288/N288</f>
        <v>7.33333333333333</v>
      </c>
      <c r="S288" s="107" t="s">
        <v>730</v>
      </c>
      <c r="T288" s="28" t="s">
        <v>228</v>
      </c>
      <c r="U288" s="28" t="s">
        <v>229</v>
      </c>
      <c r="V288" s="28" t="s">
        <v>66</v>
      </c>
      <c r="W288" s="28" t="s">
        <v>68</v>
      </c>
      <c r="X288" s="28" t="s">
        <v>68</v>
      </c>
      <c r="Y288" s="28" t="s">
        <v>69</v>
      </c>
      <c r="Z288" s="108" t="s">
        <v>87</v>
      </c>
      <c r="AA288" s="28" t="s">
        <v>160</v>
      </c>
      <c r="AB288" s="28" t="s">
        <v>160</v>
      </c>
      <c r="AC288" s="28" t="s">
        <v>731</v>
      </c>
      <c r="AD288" s="28" t="s">
        <v>732</v>
      </c>
      <c r="AE288" s="28" t="s">
        <v>733</v>
      </c>
      <c r="AF288" s="28" t="s">
        <v>734</v>
      </c>
      <c r="AG288" s="28"/>
    </row>
    <row r="289" s="93" customFormat="1" ht="15" spans="1:33">
      <c r="A289" s="28" t="s">
        <v>158</v>
      </c>
      <c r="B289" s="28" t="s">
        <v>725</v>
      </c>
      <c r="C289" s="28">
        <v>126119</v>
      </c>
      <c r="D289" s="28" t="s">
        <v>726</v>
      </c>
      <c r="E289" s="28" t="s">
        <v>756</v>
      </c>
      <c r="F289" s="28" t="s">
        <v>56</v>
      </c>
      <c r="G289" s="28" t="s">
        <v>728</v>
      </c>
      <c r="H289" s="28" t="s">
        <v>58</v>
      </c>
      <c r="I289" s="28" t="s">
        <v>59</v>
      </c>
      <c r="J289" s="28" t="s">
        <v>735</v>
      </c>
      <c r="K289" s="32">
        <v>300110009003</v>
      </c>
      <c r="L289" s="28" t="s">
        <v>83</v>
      </c>
      <c r="M289" s="28" t="s">
        <v>702</v>
      </c>
      <c r="N289" s="28">
        <v>1</v>
      </c>
      <c r="O289" s="33">
        <v>1</v>
      </c>
      <c r="P289" s="33">
        <v>28</v>
      </c>
      <c r="Q289" s="33">
        <f>O289+P289</f>
        <v>29</v>
      </c>
      <c r="R289" s="33">
        <f>Q289/N289</f>
        <v>29</v>
      </c>
      <c r="S289" s="107" t="s">
        <v>736</v>
      </c>
      <c r="T289" s="28" t="s">
        <v>97</v>
      </c>
      <c r="U289" s="28" t="s">
        <v>65</v>
      </c>
      <c r="V289" s="28" t="s">
        <v>66</v>
      </c>
      <c r="W289" s="28" t="s">
        <v>68</v>
      </c>
      <c r="X289" s="28" t="s">
        <v>68</v>
      </c>
      <c r="Y289" s="28" t="s">
        <v>69</v>
      </c>
      <c r="Z289" s="108" t="s">
        <v>87</v>
      </c>
      <c r="AA289" s="28" t="s">
        <v>160</v>
      </c>
      <c r="AB289" s="28" t="s">
        <v>160</v>
      </c>
      <c r="AC289" s="28" t="s">
        <v>731</v>
      </c>
      <c r="AD289" s="28" t="s">
        <v>732</v>
      </c>
      <c r="AE289" s="28" t="s">
        <v>733</v>
      </c>
      <c r="AF289" s="28" t="s">
        <v>734</v>
      </c>
      <c r="AG289" s="28"/>
    </row>
    <row r="290" s="93" customFormat="1" ht="15" spans="1:33">
      <c r="A290" s="28" t="s">
        <v>158</v>
      </c>
      <c r="B290" s="28" t="s">
        <v>725</v>
      </c>
      <c r="C290" s="28">
        <v>126119</v>
      </c>
      <c r="D290" s="28" t="s">
        <v>726</v>
      </c>
      <c r="E290" s="28" t="s">
        <v>756</v>
      </c>
      <c r="F290" s="28" t="s">
        <v>56</v>
      </c>
      <c r="G290" s="28" t="s">
        <v>728</v>
      </c>
      <c r="H290" s="28" t="s">
        <v>58</v>
      </c>
      <c r="I290" s="28" t="s">
        <v>59</v>
      </c>
      <c r="J290" s="28" t="s">
        <v>746</v>
      </c>
      <c r="K290" s="32">
        <v>300110009004</v>
      </c>
      <c r="L290" s="28" t="s">
        <v>83</v>
      </c>
      <c r="M290" s="28" t="s">
        <v>702</v>
      </c>
      <c r="N290" s="28">
        <v>1</v>
      </c>
      <c r="O290" s="33">
        <v>0</v>
      </c>
      <c r="P290" s="33">
        <v>12</v>
      </c>
      <c r="Q290" s="33">
        <f>O290+P290</f>
        <v>12</v>
      </c>
      <c r="R290" s="33">
        <f>Q290/N290</f>
        <v>12</v>
      </c>
      <c r="S290" s="107" t="s">
        <v>747</v>
      </c>
      <c r="T290" s="28" t="s">
        <v>97</v>
      </c>
      <c r="U290" s="28" t="s">
        <v>65</v>
      </c>
      <c r="V290" s="28" t="s">
        <v>66</v>
      </c>
      <c r="W290" s="28" t="s">
        <v>68</v>
      </c>
      <c r="X290" s="28" t="s">
        <v>68</v>
      </c>
      <c r="Y290" s="28" t="s">
        <v>69</v>
      </c>
      <c r="Z290" s="108" t="s">
        <v>87</v>
      </c>
      <c r="AA290" s="28" t="s">
        <v>160</v>
      </c>
      <c r="AB290" s="28" t="s">
        <v>160</v>
      </c>
      <c r="AC290" s="28" t="s">
        <v>731</v>
      </c>
      <c r="AD290" s="28" t="s">
        <v>732</v>
      </c>
      <c r="AE290" s="28" t="s">
        <v>733</v>
      </c>
      <c r="AF290" s="28" t="s">
        <v>734</v>
      </c>
      <c r="AG290" s="28"/>
    </row>
    <row r="291" s="93" customFormat="1" ht="15" spans="1:33">
      <c r="A291" s="28" t="s">
        <v>158</v>
      </c>
      <c r="B291" s="28" t="s">
        <v>725</v>
      </c>
      <c r="C291" s="28">
        <v>126119</v>
      </c>
      <c r="D291" s="28" t="s">
        <v>726</v>
      </c>
      <c r="E291" s="28" t="s">
        <v>756</v>
      </c>
      <c r="F291" s="28" t="s">
        <v>56</v>
      </c>
      <c r="G291" s="28" t="s">
        <v>728</v>
      </c>
      <c r="H291" s="28" t="s">
        <v>58</v>
      </c>
      <c r="I291" s="28" t="s">
        <v>59</v>
      </c>
      <c r="J291" s="28" t="s">
        <v>740</v>
      </c>
      <c r="K291" s="32">
        <v>300110009005</v>
      </c>
      <c r="L291" s="28" t="s">
        <v>83</v>
      </c>
      <c r="M291" s="28" t="s">
        <v>702</v>
      </c>
      <c r="N291" s="28">
        <v>1</v>
      </c>
      <c r="O291" s="33">
        <v>2</v>
      </c>
      <c r="P291" s="33">
        <v>43</v>
      </c>
      <c r="Q291" s="33">
        <f>O291+P291</f>
        <v>45</v>
      </c>
      <c r="R291" s="33">
        <f>Q291/N291</f>
        <v>45</v>
      </c>
      <c r="S291" s="107" t="s">
        <v>741</v>
      </c>
      <c r="T291" s="28" t="s">
        <v>97</v>
      </c>
      <c r="U291" s="28" t="s">
        <v>65</v>
      </c>
      <c r="V291" s="28" t="s">
        <v>66</v>
      </c>
      <c r="W291" s="28" t="s">
        <v>68</v>
      </c>
      <c r="X291" s="28" t="s">
        <v>68</v>
      </c>
      <c r="Y291" s="28" t="s">
        <v>69</v>
      </c>
      <c r="Z291" s="108" t="s">
        <v>87</v>
      </c>
      <c r="AA291" s="28" t="s">
        <v>160</v>
      </c>
      <c r="AB291" s="28" t="s">
        <v>160</v>
      </c>
      <c r="AC291" s="28" t="s">
        <v>731</v>
      </c>
      <c r="AD291" s="28" t="s">
        <v>732</v>
      </c>
      <c r="AE291" s="28" t="s">
        <v>733</v>
      </c>
      <c r="AF291" s="28" t="s">
        <v>734</v>
      </c>
      <c r="AG291" s="28"/>
    </row>
    <row r="292" s="93" customFormat="1" ht="15" spans="1:33">
      <c r="A292" s="28" t="s">
        <v>158</v>
      </c>
      <c r="B292" s="28" t="s">
        <v>725</v>
      </c>
      <c r="C292" s="28">
        <v>126119</v>
      </c>
      <c r="D292" s="28" t="s">
        <v>726</v>
      </c>
      <c r="E292" s="28" t="s">
        <v>756</v>
      </c>
      <c r="F292" s="28" t="s">
        <v>56</v>
      </c>
      <c r="G292" s="28" t="s">
        <v>728</v>
      </c>
      <c r="H292" s="28" t="s">
        <v>58</v>
      </c>
      <c r="I292" s="28" t="s">
        <v>59</v>
      </c>
      <c r="J292" s="28" t="s">
        <v>743</v>
      </c>
      <c r="K292" s="32">
        <v>300110009006</v>
      </c>
      <c r="L292" s="28" t="s">
        <v>83</v>
      </c>
      <c r="M292" s="28" t="s">
        <v>702</v>
      </c>
      <c r="N292" s="28">
        <v>2</v>
      </c>
      <c r="O292" s="33">
        <v>0</v>
      </c>
      <c r="P292" s="33">
        <v>9</v>
      </c>
      <c r="Q292" s="33">
        <f>O292+P292</f>
        <v>9</v>
      </c>
      <c r="R292" s="33">
        <f>Q292/N292</f>
        <v>4.5</v>
      </c>
      <c r="S292" s="107" t="s">
        <v>744</v>
      </c>
      <c r="T292" s="28" t="s">
        <v>97</v>
      </c>
      <c r="U292" s="28" t="s">
        <v>65</v>
      </c>
      <c r="V292" s="28" t="s">
        <v>66</v>
      </c>
      <c r="W292" s="28" t="s">
        <v>68</v>
      </c>
      <c r="X292" s="28" t="s">
        <v>68</v>
      </c>
      <c r="Y292" s="28" t="s">
        <v>69</v>
      </c>
      <c r="Z292" s="108" t="s">
        <v>87</v>
      </c>
      <c r="AA292" s="28" t="s">
        <v>160</v>
      </c>
      <c r="AB292" s="28" t="s">
        <v>160</v>
      </c>
      <c r="AC292" s="28" t="s">
        <v>731</v>
      </c>
      <c r="AD292" s="28" t="s">
        <v>732</v>
      </c>
      <c r="AE292" s="28" t="s">
        <v>733</v>
      </c>
      <c r="AF292" s="28" t="s">
        <v>734</v>
      </c>
      <c r="AG292" s="28"/>
    </row>
    <row r="293" s="93" customFormat="1" ht="15" spans="1:33">
      <c r="A293" s="28" t="s">
        <v>102</v>
      </c>
      <c r="B293" s="28" t="s">
        <v>725</v>
      </c>
      <c r="C293" s="28">
        <v>126119</v>
      </c>
      <c r="D293" s="28" t="s">
        <v>726</v>
      </c>
      <c r="E293" s="28" t="s">
        <v>757</v>
      </c>
      <c r="F293" s="28" t="s">
        <v>56</v>
      </c>
      <c r="G293" s="28" t="s">
        <v>728</v>
      </c>
      <c r="H293" s="28" t="s">
        <v>58</v>
      </c>
      <c r="I293" s="28" t="s">
        <v>59</v>
      </c>
      <c r="J293" s="28" t="s">
        <v>729</v>
      </c>
      <c r="K293" s="32">
        <v>300110010001</v>
      </c>
      <c r="L293" s="28" t="s">
        <v>83</v>
      </c>
      <c r="M293" s="28" t="s">
        <v>702</v>
      </c>
      <c r="N293" s="28">
        <v>2</v>
      </c>
      <c r="O293" s="33">
        <v>0</v>
      </c>
      <c r="P293" s="33">
        <v>4</v>
      </c>
      <c r="Q293" s="33">
        <f>O293+P293</f>
        <v>4</v>
      </c>
      <c r="R293" s="33">
        <f>Q293/N293</f>
        <v>2</v>
      </c>
      <c r="S293" s="107" t="s">
        <v>730</v>
      </c>
      <c r="T293" s="28" t="s">
        <v>64</v>
      </c>
      <c r="U293" s="28" t="s">
        <v>65</v>
      </c>
      <c r="V293" s="28" t="s">
        <v>66</v>
      </c>
      <c r="W293" s="28" t="s">
        <v>68</v>
      </c>
      <c r="X293" s="28" t="s">
        <v>68</v>
      </c>
      <c r="Y293" s="28" t="s">
        <v>69</v>
      </c>
      <c r="Z293" s="108" t="s">
        <v>87</v>
      </c>
      <c r="AA293" s="28" t="s">
        <v>103</v>
      </c>
      <c r="AB293" s="28" t="s">
        <v>103</v>
      </c>
      <c r="AC293" s="28" t="s">
        <v>731</v>
      </c>
      <c r="AD293" s="28" t="s">
        <v>732</v>
      </c>
      <c r="AE293" s="28" t="s">
        <v>733</v>
      </c>
      <c r="AF293" s="28" t="s">
        <v>734</v>
      </c>
      <c r="AG293" s="28"/>
    </row>
    <row r="294" s="93" customFormat="1" ht="15" spans="1:33">
      <c r="A294" s="28" t="s">
        <v>102</v>
      </c>
      <c r="B294" s="28" t="s">
        <v>725</v>
      </c>
      <c r="C294" s="28">
        <v>126119</v>
      </c>
      <c r="D294" s="28" t="s">
        <v>726</v>
      </c>
      <c r="E294" s="28" t="s">
        <v>757</v>
      </c>
      <c r="F294" s="28" t="s">
        <v>56</v>
      </c>
      <c r="G294" s="28" t="s">
        <v>728</v>
      </c>
      <c r="H294" s="28" t="s">
        <v>58</v>
      </c>
      <c r="I294" s="28" t="s">
        <v>59</v>
      </c>
      <c r="J294" s="28" t="s">
        <v>729</v>
      </c>
      <c r="K294" s="32">
        <v>300110010002</v>
      </c>
      <c r="L294" s="28" t="s">
        <v>83</v>
      </c>
      <c r="M294" s="28" t="s">
        <v>702</v>
      </c>
      <c r="N294" s="28">
        <v>2</v>
      </c>
      <c r="O294" s="33">
        <v>5</v>
      </c>
      <c r="P294" s="33">
        <v>11</v>
      </c>
      <c r="Q294" s="33">
        <f>O294+P294</f>
        <v>16</v>
      </c>
      <c r="R294" s="33">
        <f>Q294/N294</f>
        <v>8</v>
      </c>
      <c r="S294" s="107" t="s">
        <v>730</v>
      </c>
      <c r="T294" s="28" t="s">
        <v>228</v>
      </c>
      <c r="U294" s="28" t="s">
        <v>229</v>
      </c>
      <c r="V294" s="28" t="s">
        <v>66</v>
      </c>
      <c r="W294" s="28" t="s">
        <v>68</v>
      </c>
      <c r="X294" s="28" t="s">
        <v>68</v>
      </c>
      <c r="Y294" s="28" t="s">
        <v>69</v>
      </c>
      <c r="Z294" s="108" t="s">
        <v>87</v>
      </c>
      <c r="AA294" s="28" t="s">
        <v>103</v>
      </c>
      <c r="AB294" s="28" t="s">
        <v>103</v>
      </c>
      <c r="AC294" s="28" t="s">
        <v>731</v>
      </c>
      <c r="AD294" s="28" t="s">
        <v>732</v>
      </c>
      <c r="AE294" s="28" t="s">
        <v>733</v>
      </c>
      <c r="AF294" s="28" t="s">
        <v>734</v>
      </c>
      <c r="AG294" s="28"/>
    </row>
    <row r="295" s="93" customFormat="1" ht="15" spans="1:33">
      <c r="A295" s="28" t="s">
        <v>102</v>
      </c>
      <c r="B295" s="28" t="s">
        <v>725</v>
      </c>
      <c r="C295" s="28">
        <v>126119</v>
      </c>
      <c r="D295" s="28" t="s">
        <v>726</v>
      </c>
      <c r="E295" s="28" t="s">
        <v>757</v>
      </c>
      <c r="F295" s="28" t="s">
        <v>56</v>
      </c>
      <c r="G295" s="28" t="s">
        <v>728</v>
      </c>
      <c r="H295" s="28" t="s">
        <v>58</v>
      </c>
      <c r="I295" s="28" t="s">
        <v>59</v>
      </c>
      <c r="J295" s="28" t="s">
        <v>735</v>
      </c>
      <c r="K295" s="32">
        <v>300110010003</v>
      </c>
      <c r="L295" s="28" t="s">
        <v>83</v>
      </c>
      <c r="M295" s="28" t="s">
        <v>702</v>
      </c>
      <c r="N295" s="28">
        <v>2</v>
      </c>
      <c r="O295" s="33">
        <v>12</v>
      </c>
      <c r="P295" s="33">
        <v>9</v>
      </c>
      <c r="Q295" s="33">
        <f>O295+P295</f>
        <v>21</v>
      </c>
      <c r="R295" s="33">
        <f>Q295/N295</f>
        <v>10.5</v>
      </c>
      <c r="S295" s="107" t="s">
        <v>736</v>
      </c>
      <c r="T295" s="28" t="s">
        <v>97</v>
      </c>
      <c r="U295" s="28" t="s">
        <v>65</v>
      </c>
      <c r="V295" s="28" t="s">
        <v>66</v>
      </c>
      <c r="W295" s="28" t="s">
        <v>68</v>
      </c>
      <c r="X295" s="28" t="s">
        <v>68</v>
      </c>
      <c r="Y295" s="28" t="s">
        <v>69</v>
      </c>
      <c r="Z295" s="108" t="s">
        <v>87</v>
      </c>
      <c r="AA295" s="28" t="s">
        <v>103</v>
      </c>
      <c r="AB295" s="28" t="s">
        <v>103</v>
      </c>
      <c r="AC295" s="28" t="s">
        <v>731</v>
      </c>
      <c r="AD295" s="28" t="s">
        <v>732</v>
      </c>
      <c r="AE295" s="28" t="s">
        <v>733</v>
      </c>
      <c r="AF295" s="28" t="s">
        <v>734</v>
      </c>
      <c r="AG295" s="28"/>
    </row>
    <row r="296" s="93" customFormat="1" ht="15" spans="1:33">
      <c r="A296" s="28" t="s">
        <v>102</v>
      </c>
      <c r="B296" s="28" t="s">
        <v>725</v>
      </c>
      <c r="C296" s="28">
        <v>126119</v>
      </c>
      <c r="D296" s="28" t="s">
        <v>726</v>
      </c>
      <c r="E296" s="28" t="s">
        <v>757</v>
      </c>
      <c r="F296" s="28" t="s">
        <v>56</v>
      </c>
      <c r="G296" s="28" t="s">
        <v>728</v>
      </c>
      <c r="H296" s="28" t="s">
        <v>58</v>
      </c>
      <c r="I296" s="28" t="s">
        <v>59</v>
      </c>
      <c r="J296" s="28" t="s">
        <v>740</v>
      </c>
      <c r="K296" s="32">
        <v>300110010004</v>
      </c>
      <c r="L296" s="28" t="s">
        <v>83</v>
      </c>
      <c r="M296" s="28" t="s">
        <v>702</v>
      </c>
      <c r="N296" s="28">
        <v>2</v>
      </c>
      <c r="O296" s="33">
        <v>26</v>
      </c>
      <c r="P296" s="33">
        <v>44</v>
      </c>
      <c r="Q296" s="33">
        <f>O296+P296</f>
        <v>70</v>
      </c>
      <c r="R296" s="33">
        <f>Q296/N296</f>
        <v>35</v>
      </c>
      <c r="S296" s="107" t="s">
        <v>741</v>
      </c>
      <c r="T296" s="28" t="s">
        <v>97</v>
      </c>
      <c r="U296" s="28" t="s">
        <v>65</v>
      </c>
      <c r="V296" s="28" t="s">
        <v>66</v>
      </c>
      <c r="W296" s="28" t="s">
        <v>68</v>
      </c>
      <c r="X296" s="28" t="s">
        <v>68</v>
      </c>
      <c r="Y296" s="28" t="s">
        <v>69</v>
      </c>
      <c r="Z296" s="108" t="s">
        <v>87</v>
      </c>
      <c r="AA296" s="28" t="s">
        <v>103</v>
      </c>
      <c r="AB296" s="28" t="s">
        <v>103</v>
      </c>
      <c r="AC296" s="28" t="s">
        <v>731</v>
      </c>
      <c r="AD296" s="28" t="s">
        <v>732</v>
      </c>
      <c r="AE296" s="28" t="s">
        <v>733</v>
      </c>
      <c r="AF296" s="28" t="s">
        <v>734</v>
      </c>
      <c r="AG296" s="28"/>
    </row>
    <row r="297" s="93" customFormat="1" ht="15" spans="1:33">
      <c r="A297" s="28" t="s">
        <v>331</v>
      </c>
      <c r="B297" s="28" t="s">
        <v>725</v>
      </c>
      <c r="C297" s="28">
        <v>126119</v>
      </c>
      <c r="D297" s="28" t="s">
        <v>726</v>
      </c>
      <c r="E297" s="28" t="s">
        <v>758</v>
      </c>
      <c r="F297" s="28" t="s">
        <v>56</v>
      </c>
      <c r="G297" s="28" t="s">
        <v>728</v>
      </c>
      <c r="H297" s="28" t="s">
        <v>58</v>
      </c>
      <c r="I297" s="28" t="s">
        <v>59</v>
      </c>
      <c r="J297" s="28" t="s">
        <v>729</v>
      </c>
      <c r="K297" s="32">
        <v>300110011001</v>
      </c>
      <c r="L297" s="28" t="s">
        <v>83</v>
      </c>
      <c r="M297" s="28" t="s">
        <v>702</v>
      </c>
      <c r="N297" s="28">
        <v>3</v>
      </c>
      <c r="O297" s="33">
        <v>0</v>
      </c>
      <c r="P297" s="33">
        <v>11</v>
      </c>
      <c r="Q297" s="33">
        <f>O297+P297</f>
        <v>11</v>
      </c>
      <c r="R297" s="33">
        <f>Q297/N297</f>
        <v>3.66666666666667</v>
      </c>
      <c r="S297" s="107" t="s">
        <v>730</v>
      </c>
      <c r="T297" s="28" t="s">
        <v>64</v>
      </c>
      <c r="U297" s="28" t="s">
        <v>65</v>
      </c>
      <c r="V297" s="28" t="s">
        <v>66</v>
      </c>
      <c r="W297" s="28" t="s">
        <v>68</v>
      </c>
      <c r="X297" s="28" t="s">
        <v>68</v>
      </c>
      <c r="Y297" s="28" t="s">
        <v>69</v>
      </c>
      <c r="Z297" s="108" t="s">
        <v>87</v>
      </c>
      <c r="AA297" s="28" t="s">
        <v>759</v>
      </c>
      <c r="AB297" s="28" t="s">
        <v>759</v>
      </c>
      <c r="AC297" s="28" t="s">
        <v>731</v>
      </c>
      <c r="AD297" s="28" t="s">
        <v>732</v>
      </c>
      <c r="AE297" s="28" t="s">
        <v>733</v>
      </c>
      <c r="AF297" s="28" t="s">
        <v>734</v>
      </c>
      <c r="AG297" s="28"/>
    </row>
    <row r="298" s="93" customFormat="1" ht="15" spans="1:33">
      <c r="A298" s="28" t="s">
        <v>331</v>
      </c>
      <c r="B298" s="28" t="s">
        <v>725</v>
      </c>
      <c r="C298" s="28">
        <v>126119</v>
      </c>
      <c r="D298" s="28" t="s">
        <v>726</v>
      </c>
      <c r="E298" s="28" t="s">
        <v>758</v>
      </c>
      <c r="F298" s="28" t="s">
        <v>56</v>
      </c>
      <c r="G298" s="28" t="s">
        <v>728</v>
      </c>
      <c r="H298" s="28" t="s">
        <v>58</v>
      </c>
      <c r="I298" s="28" t="s">
        <v>59</v>
      </c>
      <c r="J298" s="28" t="s">
        <v>729</v>
      </c>
      <c r="K298" s="32">
        <v>300110011002</v>
      </c>
      <c r="L298" s="28" t="s">
        <v>83</v>
      </c>
      <c r="M298" s="28" t="s">
        <v>702</v>
      </c>
      <c r="N298" s="28">
        <v>3</v>
      </c>
      <c r="O298" s="33">
        <v>1</v>
      </c>
      <c r="P298" s="33">
        <v>19</v>
      </c>
      <c r="Q298" s="33">
        <f>O298+P298</f>
        <v>20</v>
      </c>
      <c r="R298" s="33">
        <f>Q298/N298</f>
        <v>6.66666666666667</v>
      </c>
      <c r="S298" s="107" t="s">
        <v>730</v>
      </c>
      <c r="T298" s="28" t="s">
        <v>228</v>
      </c>
      <c r="U298" s="28" t="s">
        <v>229</v>
      </c>
      <c r="V298" s="28" t="s">
        <v>66</v>
      </c>
      <c r="W298" s="28" t="s">
        <v>68</v>
      </c>
      <c r="X298" s="28" t="s">
        <v>68</v>
      </c>
      <c r="Y298" s="28" t="s">
        <v>69</v>
      </c>
      <c r="Z298" s="108" t="s">
        <v>87</v>
      </c>
      <c r="AA298" s="28" t="s">
        <v>759</v>
      </c>
      <c r="AB298" s="28" t="s">
        <v>759</v>
      </c>
      <c r="AC298" s="28" t="s">
        <v>731</v>
      </c>
      <c r="AD298" s="28" t="s">
        <v>732</v>
      </c>
      <c r="AE298" s="28" t="s">
        <v>733</v>
      </c>
      <c r="AF298" s="28" t="s">
        <v>734</v>
      </c>
      <c r="AG298" s="28"/>
    </row>
    <row r="299" s="93" customFormat="1" ht="15" spans="1:33">
      <c r="A299" s="28" t="s">
        <v>331</v>
      </c>
      <c r="B299" s="28" t="s">
        <v>725</v>
      </c>
      <c r="C299" s="28">
        <v>126119</v>
      </c>
      <c r="D299" s="28" t="s">
        <v>726</v>
      </c>
      <c r="E299" s="28" t="s">
        <v>758</v>
      </c>
      <c r="F299" s="28" t="s">
        <v>56</v>
      </c>
      <c r="G299" s="28" t="s">
        <v>728</v>
      </c>
      <c r="H299" s="28" t="s">
        <v>58</v>
      </c>
      <c r="I299" s="28" t="s">
        <v>59</v>
      </c>
      <c r="J299" s="28" t="s">
        <v>740</v>
      </c>
      <c r="K299" s="32">
        <v>300110011003</v>
      </c>
      <c r="L299" s="28" t="s">
        <v>83</v>
      </c>
      <c r="M299" s="28" t="s">
        <v>702</v>
      </c>
      <c r="N299" s="28">
        <v>1</v>
      </c>
      <c r="O299" s="33">
        <v>0</v>
      </c>
      <c r="P299" s="33">
        <v>28</v>
      </c>
      <c r="Q299" s="33">
        <f>O299+P299</f>
        <v>28</v>
      </c>
      <c r="R299" s="33">
        <f>Q299/N299</f>
        <v>28</v>
      </c>
      <c r="S299" s="107" t="s">
        <v>741</v>
      </c>
      <c r="T299" s="28" t="s">
        <v>97</v>
      </c>
      <c r="U299" s="28" t="s">
        <v>65</v>
      </c>
      <c r="V299" s="28" t="s">
        <v>66</v>
      </c>
      <c r="W299" s="28" t="s">
        <v>68</v>
      </c>
      <c r="X299" s="28" t="s">
        <v>68</v>
      </c>
      <c r="Y299" s="28" t="s">
        <v>69</v>
      </c>
      <c r="Z299" s="108" t="s">
        <v>87</v>
      </c>
      <c r="AA299" s="28" t="s">
        <v>759</v>
      </c>
      <c r="AB299" s="28" t="s">
        <v>759</v>
      </c>
      <c r="AC299" s="28" t="s">
        <v>731</v>
      </c>
      <c r="AD299" s="28" t="s">
        <v>732</v>
      </c>
      <c r="AE299" s="28" t="s">
        <v>733</v>
      </c>
      <c r="AF299" s="28" t="s">
        <v>734</v>
      </c>
      <c r="AG299" s="28"/>
    </row>
    <row r="300" s="93" customFormat="1" ht="15" spans="1:33">
      <c r="A300" s="28" t="s">
        <v>331</v>
      </c>
      <c r="B300" s="28" t="s">
        <v>725</v>
      </c>
      <c r="C300" s="28">
        <v>126119</v>
      </c>
      <c r="D300" s="28" t="s">
        <v>726</v>
      </c>
      <c r="E300" s="28" t="s">
        <v>758</v>
      </c>
      <c r="F300" s="28" t="s">
        <v>56</v>
      </c>
      <c r="G300" s="28" t="s">
        <v>728</v>
      </c>
      <c r="H300" s="28" t="s">
        <v>58</v>
      </c>
      <c r="I300" s="28" t="s">
        <v>59</v>
      </c>
      <c r="J300" s="28" t="s">
        <v>743</v>
      </c>
      <c r="K300" s="32">
        <v>300110011004</v>
      </c>
      <c r="L300" s="28" t="s">
        <v>83</v>
      </c>
      <c r="M300" s="28" t="s">
        <v>702</v>
      </c>
      <c r="N300" s="28">
        <v>1</v>
      </c>
      <c r="O300" s="33">
        <v>0</v>
      </c>
      <c r="P300" s="33">
        <v>4</v>
      </c>
      <c r="Q300" s="33">
        <f>O300+P300</f>
        <v>4</v>
      </c>
      <c r="R300" s="33">
        <f>Q300/N300</f>
        <v>4</v>
      </c>
      <c r="S300" s="107" t="s">
        <v>744</v>
      </c>
      <c r="T300" s="28" t="s">
        <v>97</v>
      </c>
      <c r="U300" s="28" t="s">
        <v>65</v>
      </c>
      <c r="V300" s="28" t="s">
        <v>66</v>
      </c>
      <c r="W300" s="28" t="s">
        <v>68</v>
      </c>
      <c r="X300" s="28" t="s">
        <v>68</v>
      </c>
      <c r="Y300" s="28" t="s">
        <v>69</v>
      </c>
      <c r="Z300" s="108" t="s">
        <v>87</v>
      </c>
      <c r="AA300" s="28" t="s">
        <v>759</v>
      </c>
      <c r="AB300" s="28" t="s">
        <v>759</v>
      </c>
      <c r="AC300" s="28" t="s">
        <v>731</v>
      </c>
      <c r="AD300" s="28" t="s">
        <v>732</v>
      </c>
      <c r="AE300" s="28" t="s">
        <v>733</v>
      </c>
      <c r="AF300" s="28" t="s">
        <v>734</v>
      </c>
      <c r="AG300" s="28"/>
    </row>
    <row r="301" s="93" customFormat="1" ht="15" spans="1:33">
      <c r="A301" s="28" t="s">
        <v>331</v>
      </c>
      <c r="B301" s="28" t="s">
        <v>725</v>
      </c>
      <c r="C301" s="28">
        <v>126119</v>
      </c>
      <c r="D301" s="28" t="s">
        <v>726</v>
      </c>
      <c r="E301" s="28" t="s">
        <v>758</v>
      </c>
      <c r="F301" s="28" t="s">
        <v>56</v>
      </c>
      <c r="G301" s="28" t="s">
        <v>728</v>
      </c>
      <c r="H301" s="28" t="s">
        <v>58</v>
      </c>
      <c r="I301" s="28" t="s">
        <v>59</v>
      </c>
      <c r="J301" s="28" t="s">
        <v>760</v>
      </c>
      <c r="K301" s="32">
        <v>300110011005</v>
      </c>
      <c r="L301" s="28" t="s">
        <v>83</v>
      </c>
      <c r="M301" s="28" t="s">
        <v>702</v>
      </c>
      <c r="N301" s="28">
        <v>1</v>
      </c>
      <c r="O301" s="33">
        <v>0</v>
      </c>
      <c r="P301" s="33">
        <v>6</v>
      </c>
      <c r="Q301" s="33">
        <f>O301+P301</f>
        <v>6</v>
      </c>
      <c r="R301" s="33">
        <f>Q301/N301</f>
        <v>6</v>
      </c>
      <c r="S301" s="107" t="s">
        <v>761</v>
      </c>
      <c r="T301" s="28" t="s">
        <v>64</v>
      </c>
      <c r="U301" s="28" t="s">
        <v>65</v>
      </c>
      <c r="V301" s="28" t="s">
        <v>86</v>
      </c>
      <c r="W301" s="28" t="s">
        <v>68</v>
      </c>
      <c r="X301" s="28" t="s">
        <v>68</v>
      </c>
      <c r="Y301" s="28" t="s">
        <v>69</v>
      </c>
      <c r="Z301" s="108" t="s">
        <v>87</v>
      </c>
      <c r="AA301" s="28" t="s">
        <v>759</v>
      </c>
      <c r="AB301" s="28" t="s">
        <v>759</v>
      </c>
      <c r="AC301" s="28" t="s">
        <v>731</v>
      </c>
      <c r="AD301" s="28" t="s">
        <v>732</v>
      </c>
      <c r="AE301" s="28" t="s">
        <v>733</v>
      </c>
      <c r="AF301" s="28" t="s">
        <v>734</v>
      </c>
      <c r="AG301" s="28"/>
    </row>
    <row r="302" s="93" customFormat="1" ht="15" spans="1:33">
      <c r="A302" s="28" t="s">
        <v>512</v>
      </c>
      <c r="B302" s="28" t="s">
        <v>725</v>
      </c>
      <c r="C302" s="28">
        <v>126119</v>
      </c>
      <c r="D302" s="28" t="s">
        <v>726</v>
      </c>
      <c r="E302" s="28" t="s">
        <v>762</v>
      </c>
      <c r="F302" s="28" t="s">
        <v>56</v>
      </c>
      <c r="G302" s="28" t="s">
        <v>728</v>
      </c>
      <c r="H302" s="28" t="s">
        <v>58</v>
      </c>
      <c r="I302" s="28" t="s">
        <v>59</v>
      </c>
      <c r="J302" s="28" t="s">
        <v>729</v>
      </c>
      <c r="K302" s="32">
        <v>300110012001</v>
      </c>
      <c r="L302" s="28" t="s">
        <v>83</v>
      </c>
      <c r="M302" s="28" t="s">
        <v>702</v>
      </c>
      <c r="N302" s="28">
        <v>2</v>
      </c>
      <c r="O302" s="33">
        <v>4</v>
      </c>
      <c r="P302" s="33">
        <v>8</v>
      </c>
      <c r="Q302" s="33">
        <f>O302+P302</f>
        <v>12</v>
      </c>
      <c r="R302" s="33">
        <f>Q302/N302</f>
        <v>6</v>
      </c>
      <c r="S302" s="107" t="s">
        <v>730</v>
      </c>
      <c r="T302" s="28" t="s">
        <v>64</v>
      </c>
      <c r="U302" s="28" t="s">
        <v>65</v>
      </c>
      <c r="V302" s="28" t="s">
        <v>66</v>
      </c>
      <c r="W302" s="28" t="s">
        <v>68</v>
      </c>
      <c r="X302" s="28" t="s">
        <v>68</v>
      </c>
      <c r="Y302" s="28" t="s">
        <v>69</v>
      </c>
      <c r="Z302" s="108" t="s">
        <v>87</v>
      </c>
      <c r="AA302" s="28" t="s">
        <v>763</v>
      </c>
      <c r="AB302" s="28" t="s">
        <v>763</v>
      </c>
      <c r="AC302" s="28" t="s">
        <v>742</v>
      </c>
      <c r="AD302" s="28" t="s">
        <v>732</v>
      </c>
      <c r="AE302" s="28" t="s">
        <v>733</v>
      </c>
      <c r="AF302" s="28" t="s">
        <v>734</v>
      </c>
      <c r="AG302" s="28"/>
    </row>
    <row r="303" s="93" customFormat="1" ht="15" spans="1:33">
      <c r="A303" s="28" t="s">
        <v>512</v>
      </c>
      <c r="B303" s="28" t="s">
        <v>725</v>
      </c>
      <c r="C303" s="28">
        <v>126119</v>
      </c>
      <c r="D303" s="28" t="s">
        <v>726</v>
      </c>
      <c r="E303" s="28" t="s">
        <v>762</v>
      </c>
      <c r="F303" s="28" t="s">
        <v>56</v>
      </c>
      <c r="G303" s="28" t="s">
        <v>728</v>
      </c>
      <c r="H303" s="28" t="s">
        <v>58</v>
      </c>
      <c r="I303" s="28" t="s">
        <v>59</v>
      </c>
      <c r="J303" s="28" t="s">
        <v>729</v>
      </c>
      <c r="K303" s="32">
        <v>300110012002</v>
      </c>
      <c r="L303" s="28" t="s">
        <v>83</v>
      </c>
      <c r="M303" s="28" t="s">
        <v>702</v>
      </c>
      <c r="N303" s="28">
        <v>2</v>
      </c>
      <c r="O303" s="33">
        <v>4</v>
      </c>
      <c r="P303" s="33">
        <v>11</v>
      </c>
      <c r="Q303" s="33">
        <f>O303+P303</f>
        <v>15</v>
      </c>
      <c r="R303" s="33">
        <f>Q303/N303</f>
        <v>7.5</v>
      </c>
      <c r="S303" s="107" t="s">
        <v>730</v>
      </c>
      <c r="T303" s="28" t="s">
        <v>228</v>
      </c>
      <c r="U303" s="28" t="s">
        <v>229</v>
      </c>
      <c r="V303" s="28" t="s">
        <v>66</v>
      </c>
      <c r="W303" s="28" t="s">
        <v>68</v>
      </c>
      <c r="X303" s="28" t="s">
        <v>68</v>
      </c>
      <c r="Y303" s="28" t="s">
        <v>69</v>
      </c>
      <c r="Z303" s="108" t="s">
        <v>87</v>
      </c>
      <c r="AA303" s="28" t="s">
        <v>763</v>
      </c>
      <c r="AB303" s="28" t="s">
        <v>763</v>
      </c>
      <c r="AC303" s="28" t="s">
        <v>731</v>
      </c>
      <c r="AD303" s="28" t="s">
        <v>732</v>
      </c>
      <c r="AE303" s="28" t="s">
        <v>733</v>
      </c>
      <c r="AF303" s="28" t="s">
        <v>734</v>
      </c>
      <c r="AG303" s="28"/>
    </row>
    <row r="304" s="93" customFormat="1" ht="15" spans="1:33">
      <c r="A304" s="28" t="s">
        <v>512</v>
      </c>
      <c r="B304" s="28" t="s">
        <v>725</v>
      </c>
      <c r="C304" s="28">
        <v>126119</v>
      </c>
      <c r="D304" s="28" t="s">
        <v>726</v>
      </c>
      <c r="E304" s="28" t="s">
        <v>762</v>
      </c>
      <c r="F304" s="28" t="s">
        <v>56</v>
      </c>
      <c r="G304" s="28" t="s">
        <v>728</v>
      </c>
      <c r="H304" s="28" t="s">
        <v>58</v>
      </c>
      <c r="I304" s="28" t="s">
        <v>59</v>
      </c>
      <c r="J304" s="28" t="s">
        <v>735</v>
      </c>
      <c r="K304" s="32">
        <v>300110012003</v>
      </c>
      <c r="L304" s="28" t="s">
        <v>83</v>
      </c>
      <c r="M304" s="28" t="s">
        <v>702</v>
      </c>
      <c r="N304" s="28">
        <v>2</v>
      </c>
      <c r="O304" s="33">
        <v>9</v>
      </c>
      <c r="P304" s="33">
        <v>20</v>
      </c>
      <c r="Q304" s="33">
        <f>O304+P304</f>
        <v>29</v>
      </c>
      <c r="R304" s="33">
        <f>Q304/N304</f>
        <v>14.5</v>
      </c>
      <c r="S304" s="107" t="s">
        <v>736</v>
      </c>
      <c r="T304" s="28" t="s">
        <v>97</v>
      </c>
      <c r="U304" s="28" t="s">
        <v>65</v>
      </c>
      <c r="V304" s="28" t="s">
        <v>66</v>
      </c>
      <c r="W304" s="28" t="s">
        <v>68</v>
      </c>
      <c r="X304" s="28" t="s">
        <v>68</v>
      </c>
      <c r="Y304" s="28" t="s">
        <v>69</v>
      </c>
      <c r="Z304" s="108" t="s">
        <v>87</v>
      </c>
      <c r="AA304" s="28" t="s">
        <v>763</v>
      </c>
      <c r="AB304" s="28" t="s">
        <v>763</v>
      </c>
      <c r="AC304" s="28" t="s">
        <v>731</v>
      </c>
      <c r="AD304" s="28" t="s">
        <v>732</v>
      </c>
      <c r="AE304" s="28" t="s">
        <v>733</v>
      </c>
      <c r="AF304" s="28" t="s">
        <v>734</v>
      </c>
      <c r="AG304" s="28"/>
    </row>
    <row r="305" s="93" customFormat="1" ht="15" spans="1:33">
      <c r="A305" s="28" t="s">
        <v>512</v>
      </c>
      <c r="B305" s="28" t="s">
        <v>725</v>
      </c>
      <c r="C305" s="28">
        <v>126119</v>
      </c>
      <c r="D305" s="28" t="s">
        <v>726</v>
      </c>
      <c r="E305" s="28" t="s">
        <v>762</v>
      </c>
      <c r="F305" s="28" t="s">
        <v>56</v>
      </c>
      <c r="G305" s="28" t="s">
        <v>728</v>
      </c>
      <c r="H305" s="28" t="s">
        <v>58</v>
      </c>
      <c r="I305" s="28" t="s">
        <v>59</v>
      </c>
      <c r="J305" s="28" t="s">
        <v>740</v>
      </c>
      <c r="K305" s="32">
        <v>300110012004</v>
      </c>
      <c r="L305" s="28" t="s">
        <v>83</v>
      </c>
      <c r="M305" s="28" t="s">
        <v>702</v>
      </c>
      <c r="N305" s="28">
        <v>1</v>
      </c>
      <c r="O305" s="33">
        <v>7</v>
      </c>
      <c r="P305" s="33">
        <v>29</v>
      </c>
      <c r="Q305" s="33">
        <f>O305+P305</f>
        <v>36</v>
      </c>
      <c r="R305" s="33">
        <f>Q305/N305</f>
        <v>36</v>
      </c>
      <c r="S305" s="107" t="s">
        <v>741</v>
      </c>
      <c r="T305" s="28" t="s">
        <v>97</v>
      </c>
      <c r="U305" s="28" t="s">
        <v>65</v>
      </c>
      <c r="V305" s="28" t="s">
        <v>66</v>
      </c>
      <c r="W305" s="28" t="s">
        <v>68</v>
      </c>
      <c r="X305" s="28" t="s">
        <v>68</v>
      </c>
      <c r="Y305" s="28" t="s">
        <v>69</v>
      </c>
      <c r="Z305" s="108" t="s">
        <v>87</v>
      </c>
      <c r="AA305" s="28" t="s">
        <v>763</v>
      </c>
      <c r="AB305" s="28" t="s">
        <v>763</v>
      </c>
      <c r="AC305" s="28" t="s">
        <v>731</v>
      </c>
      <c r="AD305" s="28" t="s">
        <v>732</v>
      </c>
      <c r="AE305" s="28" t="s">
        <v>733</v>
      </c>
      <c r="AF305" s="28" t="s">
        <v>734</v>
      </c>
      <c r="AG305" s="28"/>
    </row>
    <row r="306" s="93" customFormat="1" ht="15" spans="1:33">
      <c r="A306" s="28" t="s">
        <v>104</v>
      </c>
      <c r="B306" s="28" t="s">
        <v>725</v>
      </c>
      <c r="C306" s="28">
        <v>126119</v>
      </c>
      <c r="D306" s="28" t="s">
        <v>726</v>
      </c>
      <c r="E306" s="28" t="s">
        <v>764</v>
      </c>
      <c r="F306" s="28" t="s">
        <v>56</v>
      </c>
      <c r="G306" s="28" t="s">
        <v>728</v>
      </c>
      <c r="H306" s="28" t="s">
        <v>58</v>
      </c>
      <c r="I306" s="28" t="s">
        <v>59</v>
      </c>
      <c r="J306" s="28" t="s">
        <v>729</v>
      </c>
      <c r="K306" s="32">
        <v>300110013001</v>
      </c>
      <c r="L306" s="28" t="s">
        <v>83</v>
      </c>
      <c r="M306" s="28" t="s">
        <v>702</v>
      </c>
      <c r="N306" s="28">
        <v>2</v>
      </c>
      <c r="O306" s="33">
        <v>0</v>
      </c>
      <c r="P306" s="33">
        <v>4</v>
      </c>
      <c r="Q306" s="33">
        <f>O306+P306</f>
        <v>4</v>
      </c>
      <c r="R306" s="33">
        <f>Q306/N306</f>
        <v>2</v>
      </c>
      <c r="S306" s="107" t="s">
        <v>730</v>
      </c>
      <c r="T306" s="28" t="s">
        <v>64</v>
      </c>
      <c r="U306" s="28" t="s">
        <v>65</v>
      </c>
      <c r="V306" s="28" t="s">
        <v>66</v>
      </c>
      <c r="W306" s="28" t="s">
        <v>68</v>
      </c>
      <c r="X306" s="28" t="s">
        <v>68</v>
      </c>
      <c r="Y306" s="28" t="s">
        <v>69</v>
      </c>
      <c r="Z306" s="108" t="s">
        <v>87</v>
      </c>
      <c r="AA306" s="28" t="s">
        <v>105</v>
      </c>
      <c r="AB306" s="28" t="s">
        <v>105</v>
      </c>
      <c r="AC306" s="28" t="s">
        <v>742</v>
      </c>
      <c r="AD306" s="28" t="s">
        <v>732</v>
      </c>
      <c r="AE306" s="28" t="s">
        <v>733</v>
      </c>
      <c r="AF306" s="28" t="s">
        <v>734</v>
      </c>
      <c r="AG306" s="28"/>
    </row>
    <row r="307" s="93" customFormat="1" ht="15" spans="1:33">
      <c r="A307" s="28" t="s">
        <v>104</v>
      </c>
      <c r="B307" s="28" t="s">
        <v>725</v>
      </c>
      <c r="C307" s="28">
        <v>126119</v>
      </c>
      <c r="D307" s="28" t="s">
        <v>726</v>
      </c>
      <c r="E307" s="28" t="s">
        <v>764</v>
      </c>
      <c r="F307" s="28" t="s">
        <v>56</v>
      </c>
      <c r="G307" s="28" t="s">
        <v>728</v>
      </c>
      <c r="H307" s="28" t="s">
        <v>58</v>
      </c>
      <c r="I307" s="28" t="s">
        <v>59</v>
      </c>
      <c r="J307" s="28" t="s">
        <v>729</v>
      </c>
      <c r="K307" s="32">
        <v>300110013002</v>
      </c>
      <c r="L307" s="28" t="s">
        <v>83</v>
      </c>
      <c r="M307" s="28" t="s">
        <v>702</v>
      </c>
      <c r="N307" s="28">
        <v>1</v>
      </c>
      <c r="O307" s="33">
        <v>5</v>
      </c>
      <c r="P307" s="33">
        <v>6</v>
      </c>
      <c r="Q307" s="33">
        <f>O307+P307</f>
        <v>11</v>
      </c>
      <c r="R307" s="33">
        <f>Q307/N307</f>
        <v>11</v>
      </c>
      <c r="S307" s="107" t="s">
        <v>730</v>
      </c>
      <c r="T307" s="28" t="s">
        <v>228</v>
      </c>
      <c r="U307" s="28" t="s">
        <v>229</v>
      </c>
      <c r="V307" s="28" t="s">
        <v>66</v>
      </c>
      <c r="W307" s="28" t="s">
        <v>68</v>
      </c>
      <c r="X307" s="28" t="s">
        <v>68</v>
      </c>
      <c r="Y307" s="28" t="s">
        <v>69</v>
      </c>
      <c r="Z307" s="108" t="s">
        <v>87</v>
      </c>
      <c r="AA307" s="28" t="s">
        <v>105</v>
      </c>
      <c r="AB307" s="28" t="s">
        <v>105</v>
      </c>
      <c r="AC307" s="28" t="s">
        <v>731</v>
      </c>
      <c r="AD307" s="28" t="s">
        <v>732</v>
      </c>
      <c r="AE307" s="28" t="s">
        <v>733</v>
      </c>
      <c r="AF307" s="28" t="s">
        <v>734</v>
      </c>
      <c r="AG307" s="28"/>
    </row>
    <row r="308" s="93" customFormat="1" ht="15" spans="1:33">
      <c r="A308" s="28" t="s">
        <v>104</v>
      </c>
      <c r="B308" s="28" t="s">
        <v>725</v>
      </c>
      <c r="C308" s="28">
        <v>126119</v>
      </c>
      <c r="D308" s="28" t="s">
        <v>726</v>
      </c>
      <c r="E308" s="28" t="s">
        <v>764</v>
      </c>
      <c r="F308" s="28" t="s">
        <v>56</v>
      </c>
      <c r="G308" s="28" t="s">
        <v>728</v>
      </c>
      <c r="H308" s="28" t="s">
        <v>58</v>
      </c>
      <c r="I308" s="28" t="s">
        <v>59</v>
      </c>
      <c r="J308" s="28" t="s">
        <v>735</v>
      </c>
      <c r="K308" s="32">
        <v>300110013003</v>
      </c>
      <c r="L308" s="28" t="s">
        <v>83</v>
      </c>
      <c r="M308" s="28" t="s">
        <v>702</v>
      </c>
      <c r="N308" s="28">
        <v>2</v>
      </c>
      <c r="O308" s="33">
        <v>7</v>
      </c>
      <c r="P308" s="33">
        <v>12</v>
      </c>
      <c r="Q308" s="33">
        <f>O308+P308</f>
        <v>19</v>
      </c>
      <c r="R308" s="33">
        <f>Q308/N308</f>
        <v>9.5</v>
      </c>
      <c r="S308" s="107" t="s">
        <v>736</v>
      </c>
      <c r="T308" s="28" t="s">
        <v>97</v>
      </c>
      <c r="U308" s="28" t="s">
        <v>65</v>
      </c>
      <c r="V308" s="28" t="s">
        <v>66</v>
      </c>
      <c r="W308" s="28" t="s">
        <v>68</v>
      </c>
      <c r="X308" s="28" t="s">
        <v>68</v>
      </c>
      <c r="Y308" s="28" t="s">
        <v>69</v>
      </c>
      <c r="Z308" s="108" t="s">
        <v>87</v>
      </c>
      <c r="AA308" s="28" t="s">
        <v>105</v>
      </c>
      <c r="AB308" s="28" t="s">
        <v>105</v>
      </c>
      <c r="AC308" s="28" t="s">
        <v>731</v>
      </c>
      <c r="AD308" s="28" t="s">
        <v>732</v>
      </c>
      <c r="AE308" s="28" t="s">
        <v>733</v>
      </c>
      <c r="AF308" s="28" t="s">
        <v>734</v>
      </c>
      <c r="AG308" s="28"/>
    </row>
    <row r="309" s="93" customFormat="1" ht="15" spans="1:33">
      <c r="A309" s="28" t="s">
        <v>104</v>
      </c>
      <c r="B309" s="28" t="s">
        <v>725</v>
      </c>
      <c r="C309" s="28">
        <v>126119</v>
      </c>
      <c r="D309" s="28" t="s">
        <v>726</v>
      </c>
      <c r="E309" s="28" t="s">
        <v>764</v>
      </c>
      <c r="F309" s="28" t="s">
        <v>56</v>
      </c>
      <c r="G309" s="28" t="s">
        <v>728</v>
      </c>
      <c r="H309" s="28" t="s">
        <v>58</v>
      </c>
      <c r="I309" s="28" t="s">
        <v>59</v>
      </c>
      <c r="J309" s="28" t="s">
        <v>746</v>
      </c>
      <c r="K309" s="32">
        <v>300110013004</v>
      </c>
      <c r="L309" s="28" t="s">
        <v>83</v>
      </c>
      <c r="M309" s="28" t="s">
        <v>702</v>
      </c>
      <c r="N309" s="28">
        <v>1</v>
      </c>
      <c r="O309" s="33">
        <v>5</v>
      </c>
      <c r="P309" s="33">
        <v>4</v>
      </c>
      <c r="Q309" s="33">
        <f>O309+P309</f>
        <v>9</v>
      </c>
      <c r="R309" s="33">
        <f>Q309/N309</f>
        <v>9</v>
      </c>
      <c r="S309" s="107" t="s">
        <v>747</v>
      </c>
      <c r="T309" s="28" t="s">
        <v>97</v>
      </c>
      <c r="U309" s="28" t="s">
        <v>65</v>
      </c>
      <c r="V309" s="28" t="s">
        <v>66</v>
      </c>
      <c r="W309" s="28" t="s">
        <v>68</v>
      </c>
      <c r="X309" s="28" t="s">
        <v>68</v>
      </c>
      <c r="Y309" s="28" t="s">
        <v>69</v>
      </c>
      <c r="Z309" s="108" t="s">
        <v>87</v>
      </c>
      <c r="AA309" s="28" t="s">
        <v>105</v>
      </c>
      <c r="AB309" s="28" t="s">
        <v>105</v>
      </c>
      <c r="AC309" s="28" t="s">
        <v>731</v>
      </c>
      <c r="AD309" s="28" t="s">
        <v>732</v>
      </c>
      <c r="AE309" s="28" t="s">
        <v>733</v>
      </c>
      <c r="AF309" s="28" t="s">
        <v>734</v>
      </c>
      <c r="AG309" s="28"/>
    </row>
    <row r="310" s="93" customFormat="1" ht="15" spans="1:33">
      <c r="A310" s="28" t="s">
        <v>104</v>
      </c>
      <c r="B310" s="28" t="s">
        <v>725</v>
      </c>
      <c r="C310" s="28">
        <v>126119</v>
      </c>
      <c r="D310" s="28" t="s">
        <v>726</v>
      </c>
      <c r="E310" s="28" t="s">
        <v>764</v>
      </c>
      <c r="F310" s="28" t="s">
        <v>56</v>
      </c>
      <c r="G310" s="28" t="s">
        <v>728</v>
      </c>
      <c r="H310" s="28" t="s">
        <v>58</v>
      </c>
      <c r="I310" s="28" t="s">
        <v>59</v>
      </c>
      <c r="J310" s="28" t="s">
        <v>743</v>
      </c>
      <c r="K310" s="32">
        <v>300110013005</v>
      </c>
      <c r="L310" s="28" t="s">
        <v>83</v>
      </c>
      <c r="M310" s="28" t="s">
        <v>702</v>
      </c>
      <c r="N310" s="28">
        <v>2</v>
      </c>
      <c r="O310" s="33">
        <v>3</v>
      </c>
      <c r="P310" s="33">
        <v>8</v>
      </c>
      <c r="Q310" s="33">
        <f>O310+P310</f>
        <v>11</v>
      </c>
      <c r="R310" s="33">
        <f>Q310/N310</f>
        <v>5.5</v>
      </c>
      <c r="S310" s="107" t="s">
        <v>744</v>
      </c>
      <c r="T310" s="28" t="s">
        <v>97</v>
      </c>
      <c r="U310" s="28" t="s">
        <v>65</v>
      </c>
      <c r="V310" s="28" t="s">
        <v>66</v>
      </c>
      <c r="W310" s="28" t="s">
        <v>68</v>
      </c>
      <c r="X310" s="28" t="s">
        <v>68</v>
      </c>
      <c r="Y310" s="28" t="s">
        <v>69</v>
      </c>
      <c r="Z310" s="108" t="s">
        <v>87</v>
      </c>
      <c r="AA310" s="28" t="s">
        <v>105</v>
      </c>
      <c r="AB310" s="28" t="s">
        <v>105</v>
      </c>
      <c r="AC310" s="28" t="s">
        <v>731</v>
      </c>
      <c r="AD310" s="28" t="s">
        <v>732</v>
      </c>
      <c r="AE310" s="28" t="s">
        <v>733</v>
      </c>
      <c r="AF310" s="28" t="s">
        <v>734</v>
      </c>
      <c r="AG310" s="28"/>
    </row>
    <row r="311" s="93" customFormat="1" ht="15" spans="1:33">
      <c r="A311" s="28" t="s">
        <v>104</v>
      </c>
      <c r="B311" s="28" t="s">
        <v>725</v>
      </c>
      <c r="C311" s="28">
        <v>126119</v>
      </c>
      <c r="D311" s="28" t="s">
        <v>726</v>
      </c>
      <c r="E311" s="28" t="s">
        <v>764</v>
      </c>
      <c r="F311" s="28" t="s">
        <v>56</v>
      </c>
      <c r="G311" s="28" t="s">
        <v>728</v>
      </c>
      <c r="H311" s="28" t="s">
        <v>58</v>
      </c>
      <c r="I311" s="28" t="s">
        <v>59</v>
      </c>
      <c r="J311" s="28" t="s">
        <v>760</v>
      </c>
      <c r="K311" s="32">
        <v>300110013006</v>
      </c>
      <c r="L311" s="28" t="s">
        <v>83</v>
      </c>
      <c r="M311" s="28" t="s">
        <v>702</v>
      </c>
      <c r="N311" s="28">
        <v>1</v>
      </c>
      <c r="O311" s="33">
        <v>3</v>
      </c>
      <c r="P311" s="33">
        <v>4</v>
      </c>
      <c r="Q311" s="33">
        <f>O311+P311</f>
        <v>7</v>
      </c>
      <c r="R311" s="33">
        <f>Q311/N311</f>
        <v>7</v>
      </c>
      <c r="S311" s="107" t="s">
        <v>761</v>
      </c>
      <c r="T311" s="28" t="s">
        <v>97</v>
      </c>
      <c r="U311" s="28" t="s">
        <v>65</v>
      </c>
      <c r="V311" s="28" t="s">
        <v>86</v>
      </c>
      <c r="W311" s="28" t="s">
        <v>68</v>
      </c>
      <c r="X311" s="28" t="s">
        <v>68</v>
      </c>
      <c r="Y311" s="28" t="s">
        <v>69</v>
      </c>
      <c r="Z311" s="108" t="s">
        <v>87</v>
      </c>
      <c r="AA311" s="28" t="s">
        <v>105</v>
      </c>
      <c r="AB311" s="28" t="s">
        <v>105</v>
      </c>
      <c r="AC311" s="28" t="s">
        <v>731</v>
      </c>
      <c r="AD311" s="28" t="s">
        <v>732</v>
      </c>
      <c r="AE311" s="28" t="s">
        <v>733</v>
      </c>
      <c r="AF311" s="28" t="s">
        <v>734</v>
      </c>
      <c r="AG311" s="28"/>
    </row>
    <row r="312" s="93" customFormat="1" ht="15" spans="1:33">
      <c r="A312" s="28" t="s">
        <v>167</v>
      </c>
      <c r="B312" s="28" t="s">
        <v>725</v>
      </c>
      <c r="C312" s="28">
        <v>126119</v>
      </c>
      <c r="D312" s="28" t="s">
        <v>726</v>
      </c>
      <c r="E312" s="28" t="s">
        <v>765</v>
      </c>
      <c r="F312" s="28" t="s">
        <v>56</v>
      </c>
      <c r="G312" s="28" t="s">
        <v>728</v>
      </c>
      <c r="H312" s="28" t="s">
        <v>58</v>
      </c>
      <c r="I312" s="28" t="s">
        <v>59</v>
      </c>
      <c r="J312" s="28" t="s">
        <v>729</v>
      </c>
      <c r="K312" s="32">
        <v>300110014001</v>
      </c>
      <c r="L312" s="28" t="s">
        <v>83</v>
      </c>
      <c r="M312" s="28" t="s">
        <v>702</v>
      </c>
      <c r="N312" s="28">
        <v>1</v>
      </c>
      <c r="O312" s="33">
        <v>0</v>
      </c>
      <c r="P312" s="33">
        <v>1</v>
      </c>
      <c r="Q312" s="33">
        <f>O312+P312</f>
        <v>1</v>
      </c>
      <c r="R312" s="33">
        <f>Q312/N312</f>
        <v>1</v>
      </c>
      <c r="S312" s="107" t="s">
        <v>730</v>
      </c>
      <c r="T312" s="28" t="s">
        <v>64</v>
      </c>
      <c r="U312" s="28" t="s">
        <v>65</v>
      </c>
      <c r="V312" s="28" t="s">
        <v>66</v>
      </c>
      <c r="W312" s="28" t="s">
        <v>68</v>
      </c>
      <c r="X312" s="28" t="s">
        <v>68</v>
      </c>
      <c r="Y312" s="28" t="s">
        <v>69</v>
      </c>
      <c r="Z312" s="108" t="s">
        <v>87</v>
      </c>
      <c r="AA312" s="28" t="s">
        <v>168</v>
      </c>
      <c r="AB312" s="28" t="s">
        <v>168</v>
      </c>
      <c r="AC312" s="28" t="s">
        <v>731</v>
      </c>
      <c r="AD312" s="28" t="s">
        <v>732</v>
      </c>
      <c r="AE312" s="28" t="s">
        <v>733</v>
      </c>
      <c r="AF312" s="28" t="s">
        <v>734</v>
      </c>
      <c r="AG312" s="28"/>
    </row>
    <row r="313" s="93" customFormat="1" ht="15" spans="1:33">
      <c r="A313" s="28" t="s">
        <v>167</v>
      </c>
      <c r="B313" s="28" t="s">
        <v>725</v>
      </c>
      <c r="C313" s="28">
        <v>126119</v>
      </c>
      <c r="D313" s="28" t="s">
        <v>726</v>
      </c>
      <c r="E313" s="28" t="s">
        <v>765</v>
      </c>
      <c r="F313" s="28" t="s">
        <v>56</v>
      </c>
      <c r="G313" s="28" t="s">
        <v>728</v>
      </c>
      <c r="H313" s="28" t="s">
        <v>58</v>
      </c>
      <c r="I313" s="28" t="s">
        <v>59</v>
      </c>
      <c r="J313" s="28" t="s">
        <v>729</v>
      </c>
      <c r="K313" s="32">
        <v>300110014002</v>
      </c>
      <c r="L313" s="28" t="s">
        <v>83</v>
      </c>
      <c r="M313" s="28" t="s">
        <v>702</v>
      </c>
      <c r="N313" s="28">
        <v>1</v>
      </c>
      <c r="O313" s="33">
        <v>1</v>
      </c>
      <c r="P313" s="33">
        <v>8</v>
      </c>
      <c r="Q313" s="33">
        <f>O313+P313</f>
        <v>9</v>
      </c>
      <c r="R313" s="33">
        <f>Q313/N313</f>
        <v>9</v>
      </c>
      <c r="S313" s="107" t="s">
        <v>730</v>
      </c>
      <c r="T313" s="28" t="s">
        <v>228</v>
      </c>
      <c r="U313" s="28" t="s">
        <v>229</v>
      </c>
      <c r="V313" s="28" t="s">
        <v>66</v>
      </c>
      <c r="W313" s="28" t="s">
        <v>68</v>
      </c>
      <c r="X313" s="28" t="s">
        <v>68</v>
      </c>
      <c r="Y313" s="28" t="s">
        <v>69</v>
      </c>
      <c r="Z313" s="108" t="s">
        <v>87</v>
      </c>
      <c r="AA313" s="28" t="s">
        <v>168</v>
      </c>
      <c r="AB313" s="28" t="s">
        <v>168</v>
      </c>
      <c r="AC313" s="28" t="s">
        <v>731</v>
      </c>
      <c r="AD313" s="28" t="s">
        <v>732</v>
      </c>
      <c r="AE313" s="28" t="s">
        <v>733</v>
      </c>
      <c r="AF313" s="28" t="s">
        <v>734</v>
      </c>
      <c r="AG313" s="28"/>
    </row>
    <row r="314" s="93" customFormat="1" ht="15" spans="1:33">
      <c r="A314" s="28" t="s">
        <v>167</v>
      </c>
      <c r="B314" s="28" t="s">
        <v>725</v>
      </c>
      <c r="C314" s="28">
        <v>126119</v>
      </c>
      <c r="D314" s="28" t="s">
        <v>726</v>
      </c>
      <c r="E314" s="28" t="s">
        <v>765</v>
      </c>
      <c r="F314" s="28" t="s">
        <v>56</v>
      </c>
      <c r="G314" s="28" t="s">
        <v>728</v>
      </c>
      <c r="H314" s="28" t="s">
        <v>58</v>
      </c>
      <c r="I314" s="28" t="s">
        <v>59</v>
      </c>
      <c r="J314" s="28" t="s">
        <v>729</v>
      </c>
      <c r="K314" s="32">
        <v>300110014003</v>
      </c>
      <c r="L314" s="28" t="s">
        <v>83</v>
      </c>
      <c r="M314" s="28" t="s">
        <v>702</v>
      </c>
      <c r="N314" s="28">
        <v>1</v>
      </c>
      <c r="O314" s="33">
        <v>21</v>
      </c>
      <c r="P314" s="33">
        <v>22</v>
      </c>
      <c r="Q314" s="33">
        <f>O314+P314</f>
        <v>43</v>
      </c>
      <c r="R314" s="33">
        <f>Q314/N314</f>
        <v>43</v>
      </c>
      <c r="S314" s="107" t="s">
        <v>730</v>
      </c>
      <c r="T314" s="28" t="s">
        <v>97</v>
      </c>
      <c r="U314" s="28" t="s">
        <v>65</v>
      </c>
      <c r="V314" s="28" t="s">
        <v>66</v>
      </c>
      <c r="W314" s="28" t="s">
        <v>67</v>
      </c>
      <c r="X314" s="28" t="s">
        <v>68</v>
      </c>
      <c r="Y314" s="28" t="s">
        <v>69</v>
      </c>
      <c r="Z314" s="108" t="s">
        <v>87</v>
      </c>
      <c r="AA314" s="28" t="s">
        <v>168</v>
      </c>
      <c r="AB314" s="28" t="s">
        <v>168</v>
      </c>
      <c r="AC314" s="28" t="s">
        <v>766</v>
      </c>
      <c r="AD314" s="28" t="s">
        <v>732</v>
      </c>
      <c r="AE314" s="28" t="s">
        <v>733</v>
      </c>
      <c r="AF314" s="28" t="s">
        <v>734</v>
      </c>
      <c r="AG314" s="28"/>
    </row>
    <row r="315" s="93" customFormat="1" ht="15" spans="1:33">
      <c r="A315" s="28" t="s">
        <v>167</v>
      </c>
      <c r="B315" s="28" t="s">
        <v>725</v>
      </c>
      <c r="C315" s="28">
        <v>126119</v>
      </c>
      <c r="D315" s="28" t="s">
        <v>726</v>
      </c>
      <c r="E315" s="28" t="s">
        <v>765</v>
      </c>
      <c r="F315" s="28" t="s">
        <v>56</v>
      </c>
      <c r="G315" s="28" t="s">
        <v>728</v>
      </c>
      <c r="H315" s="28" t="s">
        <v>58</v>
      </c>
      <c r="I315" s="28" t="s">
        <v>59</v>
      </c>
      <c r="J315" s="28" t="s">
        <v>735</v>
      </c>
      <c r="K315" s="32">
        <v>300110014004</v>
      </c>
      <c r="L315" s="28" t="s">
        <v>83</v>
      </c>
      <c r="M315" s="28" t="s">
        <v>702</v>
      </c>
      <c r="N315" s="28">
        <v>1</v>
      </c>
      <c r="O315" s="33">
        <v>23</v>
      </c>
      <c r="P315" s="33">
        <v>3</v>
      </c>
      <c r="Q315" s="33">
        <f>O315+P315</f>
        <v>26</v>
      </c>
      <c r="R315" s="33">
        <f>Q315/N315</f>
        <v>26</v>
      </c>
      <c r="S315" s="107" t="s">
        <v>736</v>
      </c>
      <c r="T315" s="28" t="s">
        <v>97</v>
      </c>
      <c r="U315" s="28" t="s">
        <v>65</v>
      </c>
      <c r="V315" s="28" t="s">
        <v>66</v>
      </c>
      <c r="W315" s="28" t="s">
        <v>68</v>
      </c>
      <c r="X315" s="28" t="s">
        <v>68</v>
      </c>
      <c r="Y315" s="28" t="s">
        <v>69</v>
      </c>
      <c r="Z315" s="108" t="s">
        <v>87</v>
      </c>
      <c r="AA315" s="28" t="s">
        <v>168</v>
      </c>
      <c r="AB315" s="28" t="s">
        <v>168</v>
      </c>
      <c r="AC315" s="28" t="s">
        <v>731</v>
      </c>
      <c r="AD315" s="28" t="s">
        <v>732</v>
      </c>
      <c r="AE315" s="28" t="s">
        <v>733</v>
      </c>
      <c r="AF315" s="28" t="s">
        <v>734</v>
      </c>
      <c r="AG315" s="28"/>
    </row>
    <row r="316" s="93" customFormat="1" ht="15" spans="1:33">
      <c r="A316" s="28" t="s">
        <v>167</v>
      </c>
      <c r="B316" s="28" t="s">
        <v>725</v>
      </c>
      <c r="C316" s="28">
        <v>126119</v>
      </c>
      <c r="D316" s="28" t="s">
        <v>726</v>
      </c>
      <c r="E316" s="28" t="s">
        <v>765</v>
      </c>
      <c r="F316" s="28" t="s">
        <v>56</v>
      </c>
      <c r="G316" s="28" t="s">
        <v>728</v>
      </c>
      <c r="H316" s="28" t="s">
        <v>58</v>
      </c>
      <c r="I316" s="28" t="s">
        <v>59</v>
      </c>
      <c r="J316" s="28" t="s">
        <v>740</v>
      </c>
      <c r="K316" s="32">
        <v>300110014005</v>
      </c>
      <c r="L316" s="28" t="s">
        <v>83</v>
      </c>
      <c r="M316" s="28" t="s">
        <v>702</v>
      </c>
      <c r="N316" s="28">
        <v>1</v>
      </c>
      <c r="O316" s="33">
        <v>20</v>
      </c>
      <c r="P316" s="33">
        <v>14</v>
      </c>
      <c r="Q316" s="33">
        <f>O316+P316</f>
        <v>34</v>
      </c>
      <c r="R316" s="33">
        <f>Q316/N316</f>
        <v>34</v>
      </c>
      <c r="S316" s="107" t="s">
        <v>741</v>
      </c>
      <c r="T316" s="28" t="s">
        <v>97</v>
      </c>
      <c r="U316" s="28" t="s">
        <v>65</v>
      </c>
      <c r="V316" s="28" t="s">
        <v>66</v>
      </c>
      <c r="W316" s="28" t="s">
        <v>68</v>
      </c>
      <c r="X316" s="28" t="s">
        <v>68</v>
      </c>
      <c r="Y316" s="28" t="s">
        <v>69</v>
      </c>
      <c r="Z316" s="108" t="s">
        <v>87</v>
      </c>
      <c r="AA316" s="28" t="s">
        <v>168</v>
      </c>
      <c r="AB316" s="28" t="s">
        <v>168</v>
      </c>
      <c r="AC316" s="28" t="s">
        <v>731</v>
      </c>
      <c r="AD316" s="28" t="s">
        <v>732</v>
      </c>
      <c r="AE316" s="28" t="s">
        <v>733</v>
      </c>
      <c r="AF316" s="28" t="s">
        <v>734</v>
      </c>
      <c r="AG316" s="28"/>
    </row>
    <row r="317" s="93" customFormat="1" ht="15" spans="1:33">
      <c r="A317" s="28" t="s">
        <v>167</v>
      </c>
      <c r="B317" s="28" t="s">
        <v>725</v>
      </c>
      <c r="C317" s="28">
        <v>126119</v>
      </c>
      <c r="D317" s="28" t="s">
        <v>726</v>
      </c>
      <c r="E317" s="28" t="s">
        <v>765</v>
      </c>
      <c r="F317" s="28" t="s">
        <v>56</v>
      </c>
      <c r="G317" s="28" t="s">
        <v>728</v>
      </c>
      <c r="H317" s="28" t="s">
        <v>58</v>
      </c>
      <c r="I317" s="28" t="s">
        <v>59</v>
      </c>
      <c r="J317" s="28" t="s">
        <v>743</v>
      </c>
      <c r="K317" s="32">
        <v>300110014006</v>
      </c>
      <c r="L317" s="28" t="s">
        <v>83</v>
      </c>
      <c r="M317" s="28" t="s">
        <v>702</v>
      </c>
      <c r="N317" s="28">
        <v>1</v>
      </c>
      <c r="O317" s="33">
        <v>1</v>
      </c>
      <c r="P317" s="33">
        <v>0</v>
      </c>
      <c r="Q317" s="33">
        <f>O317+P317</f>
        <v>1</v>
      </c>
      <c r="R317" s="33">
        <f>Q317/N317</f>
        <v>1</v>
      </c>
      <c r="S317" s="107" t="s">
        <v>744</v>
      </c>
      <c r="T317" s="28" t="s">
        <v>97</v>
      </c>
      <c r="U317" s="28" t="s">
        <v>65</v>
      </c>
      <c r="V317" s="28" t="s">
        <v>66</v>
      </c>
      <c r="W317" s="28" t="s">
        <v>68</v>
      </c>
      <c r="X317" s="28" t="s">
        <v>68</v>
      </c>
      <c r="Y317" s="28" t="s">
        <v>69</v>
      </c>
      <c r="Z317" s="108" t="s">
        <v>87</v>
      </c>
      <c r="AA317" s="28" t="s">
        <v>168</v>
      </c>
      <c r="AB317" s="28" t="s">
        <v>168</v>
      </c>
      <c r="AC317" s="28" t="s">
        <v>731</v>
      </c>
      <c r="AD317" s="28" t="s">
        <v>732</v>
      </c>
      <c r="AE317" s="28" t="s">
        <v>733</v>
      </c>
      <c r="AF317" s="28" t="s">
        <v>734</v>
      </c>
      <c r="AG317" s="28"/>
    </row>
    <row r="318" s="93" customFormat="1" ht="15" spans="1:33">
      <c r="A318" s="28" t="s">
        <v>167</v>
      </c>
      <c r="B318" s="28" t="s">
        <v>725</v>
      </c>
      <c r="C318" s="28">
        <v>126119</v>
      </c>
      <c r="D318" s="28" t="s">
        <v>726</v>
      </c>
      <c r="E318" s="28" t="s">
        <v>765</v>
      </c>
      <c r="F318" s="28" t="s">
        <v>56</v>
      </c>
      <c r="G318" s="28" t="s">
        <v>728</v>
      </c>
      <c r="H318" s="28" t="s">
        <v>58</v>
      </c>
      <c r="I318" s="28" t="s">
        <v>59</v>
      </c>
      <c r="J318" s="28" t="s">
        <v>760</v>
      </c>
      <c r="K318" s="32">
        <v>300110014007</v>
      </c>
      <c r="L318" s="28" t="s">
        <v>83</v>
      </c>
      <c r="M318" s="28" t="s">
        <v>702</v>
      </c>
      <c r="N318" s="28">
        <v>1</v>
      </c>
      <c r="O318" s="33">
        <v>3</v>
      </c>
      <c r="P318" s="33">
        <v>9</v>
      </c>
      <c r="Q318" s="33">
        <f>O318+P318</f>
        <v>12</v>
      </c>
      <c r="R318" s="33">
        <f>Q318/N318</f>
        <v>12</v>
      </c>
      <c r="S318" s="107" t="s">
        <v>761</v>
      </c>
      <c r="T318" s="28" t="s">
        <v>64</v>
      </c>
      <c r="U318" s="28" t="s">
        <v>65</v>
      </c>
      <c r="V318" s="28" t="s">
        <v>66</v>
      </c>
      <c r="W318" s="28" t="s">
        <v>68</v>
      </c>
      <c r="X318" s="28" t="s">
        <v>68</v>
      </c>
      <c r="Y318" s="28" t="s">
        <v>69</v>
      </c>
      <c r="Z318" s="108" t="s">
        <v>87</v>
      </c>
      <c r="AA318" s="28" t="s">
        <v>168</v>
      </c>
      <c r="AB318" s="28" t="s">
        <v>168</v>
      </c>
      <c r="AC318" s="28" t="s">
        <v>731</v>
      </c>
      <c r="AD318" s="28" t="s">
        <v>732</v>
      </c>
      <c r="AE318" s="28" t="s">
        <v>733</v>
      </c>
      <c r="AF318" s="28" t="s">
        <v>734</v>
      </c>
      <c r="AG318" s="28"/>
    </row>
    <row r="319" s="93" customFormat="1" ht="15" spans="1:33">
      <c r="A319" s="28" t="s">
        <v>162</v>
      </c>
      <c r="B319" s="28" t="s">
        <v>725</v>
      </c>
      <c r="C319" s="28">
        <v>126119</v>
      </c>
      <c r="D319" s="28" t="s">
        <v>726</v>
      </c>
      <c r="E319" s="28" t="s">
        <v>767</v>
      </c>
      <c r="F319" s="28" t="s">
        <v>56</v>
      </c>
      <c r="G319" s="28" t="s">
        <v>728</v>
      </c>
      <c r="H319" s="28" t="s">
        <v>58</v>
      </c>
      <c r="I319" s="28" t="s">
        <v>59</v>
      </c>
      <c r="J319" s="28" t="s">
        <v>729</v>
      </c>
      <c r="K319" s="32">
        <v>300110015001</v>
      </c>
      <c r="L319" s="28" t="s">
        <v>83</v>
      </c>
      <c r="M319" s="28" t="s">
        <v>702</v>
      </c>
      <c r="N319" s="28">
        <v>1</v>
      </c>
      <c r="O319" s="33">
        <v>0</v>
      </c>
      <c r="P319" s="33">
        <v>1</v>
      </c>
      <c r="Q319" s="33">
        <f>O319+P319</f>
        <v>1</v>
      </c>
      <c r="R319" s="33">
        <f>Q319/N319</f>
        <v>1</v>
      </c>
      <c r="S319" s="107" t="s">
        <v>730</v>
      </c>
      <c r="T319" s="28" t="s">
        <v>64</v>
      </c>
      <c r="U319" s="28" t="s">
        <v>65</v>
      </c>
      <c r="V319" s="28" t="s">
        <v>66</v>
      </c>
      <c r="W319" s="28" t="s">
        <v>68</v>
      </c>
      <c r="X319" s="28" t="s">
        <v>68</v>
      </c>
      <c r="Y319" s="28" t="s">
        <v>69</v>
      </c>
      <c r="Z319" s="108" t="s">
        <v>87</v>
      </c>
      <c r="AA319" s="28" t="s">
        <v>163</v>
      </c>
      <c r="AB319" s="28" t="s">
        <v>163</v>
      </c>
      <c r="AC319" s="28" t="s">
        <v>731</v>
      </c>
      <c r="AD319" s="28" t="s">
        <v>732</v>
      </c>
      <c r="AE319" s="28" t="s">
        <v>733</v>
      </c>
      <c r="AF319" s="28" t="s">
        <v>734</v>
      </c>
      <c r="AG319" s="28"/>
    </row>
    <row r="320" s="93" customFormat="1" ht="15" spans="1:33">
      <c r="A320" s="28" t="s">
        <v>162</v>
      </c>
      <c r="B320" s="28" t="s">
        <v>725</v>
      </c>
      <c r="C320" s="28">
        <v>126119</v>
      </c>
      <c r="D320" s="28" t="s">
        <v>726</v>
      </c>
      <c r="E320" s="28" t="s">
        <v>767</v>
      </c>
      <c r="F320" s="28" t="s">
        <v>56</v>
      </c>
      <c r="G320" s="28" t="s">
        <v>728</v>
      </c>
      <c r="H320" s="28" t="s">
        <v>58</v>
      </c>
      <c r="I320" s="28" t="s">
        <v>59</v>
      </c>
      <c r="J320" s="28" t="s">
        <v>735</v>
      </c>
      <c r="K320" s="32">
        <v>300110015002</v>
      </c>
      <c r="L320" s="28" t="s">
        <v>83</v>
      </c>
      <c r="M320" s="28" t="s">
        <v>702</v>
      </c>
      <c r="N320" s="28">
        <v>1</v>
      </c>
      <c r="O320" s="33">
        <v>0</v>
      </c>
      <c r="P320" s="33">
        <v>7</v>
      </c>
      <c r="Q320" s="33">
        <f>O320+P320</f>
        <v>7</v>
      </c>
      <c r="R320" s="33">
        <f>Q320/N320</f>
        <v>7</v>
      </c>
      <c r="S320" s="107" t="s">
        <v>736</v>
      </c>
      <c r="T320" s="28" t="s">
        <v>97</v>
      </c>
      <c r="U320" s="28" t="s">
        <v>65</v>
      </c>
      <c r="V320" s="28" t="s">
        <v>66</v>
      </c>
      <c r="W320" s="28" t="s">
        <v>68</v>
      </c>
      <c r="X320" s="28" t="s">
        <v>68</v>
      </c>
      <c r="Y320" s="28" t="s">
        <v>69</v>
      </c>
      <c r="Z320" s="108" t="s">
        <v>87</v>
      </c>
      <c r="AA320" s="28" t="s">
        <v>163</v>
      </c>
      <c r="AB320" s="28" t="s">
        <v>163</v>
      </c>
      <c r="AC320" s="28" t="s">
        <v>731</v>
      </c>
      <c r="AD320" s="28" t="s">
        <v>732</v>
      </c>
      <c r="AE320" s="28" t="s">
        <v>733</v>
      </c>
      <c r="AF320" s="28" t="s">
        <v>734</v>
      </c>
      <c r="AG320" s="28"/>
    </row>
    <row r="321" s="93" customFormat="1" ht="15" spans="1:33">
      <c r="A321" s="28" t="s">
        <v>162</v>
      </c>
      <c r="B321" s="28" t="s">
        <v>725</v>
      </c>
      <c r="C321" s="28">
        <v>126119</v>
      </c>
      <c r="D321" s="28" t="s">
        <v>726</v>
      </c>
      <c r="E321" s="28" t="s">
        <v>767</v>
      </c>
      <c r="F321" s="28" t="s">
        <v>56</v>
      </c>
      <c r="G321" s="28" t="s">
        <v>728</v>
      </c>
      <c r="H321" s="28" t="s">
        <v>58</v>
      </c>
      <c r="I321" s="28" t="s">
        <v>59</v>
      </c>
      <c r="J321" s="28" t="s">
        <v>746</v>
      </c>
      <c r="K321" s="32">
        <v>300110015003</v>
      </c>
      <c r="L321" s="28" t="s">
        <v>83</v>
      </c>
      <c r="M321" s="28" t="s">
        <v>702</v>
      </c>
      <c r="N321" s="28">
        <v>1</v>
      </c>
      <c r="O321" s="33">
        <v>0</v>
      </c>
      <c r="P321" s="33">
        <v>8</v>
      </c>
      <c r="Q321" s="33">
        <f>O321+P321</f>
        <v>8</v>
      </c>
      <c r="R321" s="33">
        <f>Q321/N321</f>
        <v>8</v>
      </c>
      <c r="S321" s="107" t="s">
        <v>747</v>
      </c>
      <c r="T321" s="28" t="s">
        <v>97</v>
      </c>
      <c r="U321" s="28" t="s">
        <v>65</v>
      </c>
      <c r="V321" s="28" t="s">
        <v>66</v>
      </c>
      <c r="W321" s="28" t="s">
        <v>68</v>
      </c>
      <c r="X321" s="28" t="s">
        <v>68</v>
      </c>
      <c r="Y321" s="28" t="s">
        <v>69</v>
      </c>
      <c r="Z321" s="108" t="s">
        <v>87</v>
      </c>
      <c r="AA321" s="28" t="s">
        <v>163</v>
      </c>
      <c r="AB321" s="28" t="s">
        <v>163</v>
      </c>
      <c r="AC321" s="28" t="s">
        <v>731</v>
      </c>
      <c r="AD321" s="28" t="s">
        <v>732</v>
      </c>
      <c r="AE321" s="28" t="s">
        <v>733</v>
      </c>
      <c r="AF321" s="28" t="s">
        <v>734</v>
      </c>
      <c r="AG321" s="28"/>
    </row>
    <row r="322" s="93" customFormat="1" ht="15" spans="1:33">
      <c r="A322" s="28" t="s">
        <v>164</v>
      </c>
      <c r="B322" s="28" t="s">
        <v>725</v>
      </c>
      <c r="C322" s="28">
        <v>126119</v>
      </c>
      <c r="D322" s="28" t="s">
        <v>726</v>
      </c>
      <c r="E322" s="28" t="s">
        <v>768</v>
      </c>
      <c r="F322" s="28" t="s">
        <v>56</v>
      </c>
      <c r="G322" s="28" t="s">
        <v>728</v>
      </c>
      <c r="H322" s="28" t="s">
        <v>58</v>
      </c>
      <c r="I322" s="28" t="s">
        <v>59</v>
      </c>
      <c r="J322" s="28" t="s">
        <v>729</v>
      </c>
      <c r="K322" s="32">
        <v>300110016001</v>
      </c>
      <c r="L322" s="28" t="s">
        <v>83</v>
      </c>
      <c r="M322" s="28" t="s">
        <v>702</v>
      </c>
      <c r="N322" s="28">
        <v>2</v>
      </c>
      <c r="O322" s="33">
        <v>0</v>
      </c>
      <c r="P322" s="33">
        <v>6</v>
      </c>
      <c r="Q322" s="33">
        <f>O322+P322</f>
        <v>6</v>
      </c>
      <c r="R322" s="33">
        <f>Q322/N322</f>
        <v>3</v>
      </c>
      <c r="S322" s="107" t="s">
        <v>730</v>
      </c>
      <c r="T322" s="28" t="s">
        <v>64</v>
      </c>
      <c r="U322" s="28" t="s">
        <v>65</v>
      </c>
      <c r="V322" s="28" t="s">
        <v>66</v>
      </c>
      <c r="W322" s="28" t="s">
        <v>68</v>
      </c>
      <c r="X322" s="28" t="s">
        <v>68</v>
      </c>
      <c r="Y322" s="28" t="s">
        <v>69</v>
      </c>
      <c r="Z322" s="108" t="s">
        <v>87</v>
      </c>
      <c r="AA322" s="28" t="s">
        <v>166</v>
      </c>
      <c r="AB322" s="28" t="s">
        <v>166</v>
      </c>
      <c r="AC322" s="28" t="s">
        <v>731</v>
      </c>
      <c r="AD322" s="28" t="s">
        <v>732</v>
      </c>
      <c r="AE322" s="28" t="s">
        <v>733</v>
      </c>
      <c r="AF322" s="28" t="s">
        <v>734</v>
      </c>
      <c r="AG322" s="28"/>
    </row>
    <row r="323" s="93" customFormat="1" ht="15" spans="1:33">
      <c r="A323" s="28" t="s">
        <v>164</v>
      </c>
      <c r="B323" s="28" t="s">
        <v>725</v>
      </c>
      <c r="C323" s="28">
        <v>126119</v>
      </c>
      <c r="D323" s="28" t="s">
        <v>726</v>
      </c>
      <c r="E323" s="28" t="s">
        <v>768</v>
      </c>
      <c r="F323" s="28" t="s">
        <v>56</v>
      </c>
      <c r="G323" s="28" t="s">
        <v>728</v>
      </c>
      <c r="H323" s="28" t="s">
        <v>58</v>
      </c>
      <c r="I323" s="28" t="s">
        <v>59</v>
      </c>
      <c r="J323" s="28" t="s">
        <v>729</v>
      </c>
      <c r="K323" s="32">
        <v>300110016002</v>
      </c>
      <c r="L323" s="28" t="s">
        <v>83</v>
      </c>
      <c r="M323" s="28" t="s">
        <v>702</v>
      </c>
      <c r="N323" s="28">
        <v>2</v>
      </c>
      <c r="O323" s="33">
        <v>4</v>
      </c>
      <c r="P323" s="33">
        <v>34</v>
      </c>
      <c r="Q323" s="33">
        <f>O323+P323</f>
        <v>38</v>
      </c>
      <c r="R323" s="33">
        <f>Q323/N323</f>
        <v>19</v>
      </c>
      <c r="S323" s="107" t="s">
        <v>730</v>
      </c>
      <c r="T323" s="28" t="s">
        <v>228</v>
      </c>
      <c r="U323" s="28" t="s">
        <v>229</v>
      </c>
      <c r="V323" s="28" t="s">
        <v>66</v>
      </c>
      <c r="W323" s="28" t="s">
        <v>68</v>
      </c>
      <c r="X323" s="28" t="s">
        <v>68</v>
      </c>
      <c r="Y323" s="28" t="s">
        <v>69</v>
      </c>
      <c r="Z323" s="108" t="s">
        <v>87</v>
      </c>
      <c r="AA323" s="28" t="s">
        <v>166</v>
      </c>
      <c r="AB323" s="28" t="s">
        <v>166</v>
      </c>
      <c r="AC323" s="28" t="s">
        <v>731</v>
      </c>
      <c r="AD323" s="28" t="s">
        <v>732</v>
      </c>
      <c r="AE323" s="28" t="s">
        <v>733</v>
      </c>
      <c r="AF323" s="28" t="s">
        <v>734</v>
      </c>
      <c r="AG323" s="28"/>
    </row>
    <row r="324" s="93" customFormat="1" ht="15" spans="1:33">
      <c r="A324" s="28" t="s">
        <v>164</v>
      </c>
      <c r="B324" s="28" t="s">
        <v>725</v>
      </c>
      <c r="C324" s="28">
        <v>126119</v>
      </c>
      <c r="D324" s="28" t="s">
        <v>726</v>
      </c>
      <c r="E324" s="28" t="s">
        <v>768</v>
      </c>
      <c r="F324" s="28" t="s">
        <v>56</v>
      </c>
      <c r="G324" s="28" t="s">
        <v>728</v>
      </c>
      <c r="H324" s="28" t="s">
        <v>58</v>
      </c>
      <c r="I324" s="28" t="s">
        <v>59</v>
      </c>
      <c r="J324" s="28" t="s">
        <v>735</v>
      </c>
      <c r="K324" s="32">
        <v>300110016003</v>
      </c>
      <c r="L324" s="28" t="s">
        <v>83</v>
      </c>
      <c r="M324" s="28" t="s">
        <v>702</v>
      </c>
      <c r="N324" s="28">
        <v>1</v>
      </c>
      <c r="O324" s="33">
        <v>0</v>
      </c>
      <c r="P324" s="33">
        <v>3</v>
      </c>
      <c r="Q324" s="33">
        <f>O324+P324</f>
        <v>3</v>
      </c>
      <c r="R324" s="33">
        <f>Q324/N324</f>
        <v>3</v>
      </c>
      <c r="S324" s="107" t="s">
        <v>736</v>
      </c>
      <c r="T324" s="28" t="s">
        <v>64</v>
      </c>
      <c r="U324" s="28" t="s">
        <v>65</v>
      </c>
      <c r="V324" s="28" t="s">
        <v>66</v>
      </c>
      <c r="W324" s="28" t="s">
        <v>68</v>
      </c>
      <c r="X324" s="28" t="s">
        <v>68</v>
      </c>
      <c r="Y324" s="28" t="s">
        <v>69</v>
      </c>
      <c r="Z324" s="108" t="s">
        <v>87</v>
      </c>
      <c r="AA324" s="28" t="s">
        <v>166</v>
      </c>
      <c r="AB324" s="28" t="s">
        <v>166</v>
      </c>
      <c r="AC324" s="28" t="s">
        <v>731</v>
      </c>
      <c r="AD324" s="28" t="s">
        <v>732</v>
      </c>
      <c r="AE324" s="28" t="s">
        <v>733</v>
      </c>
      <c r="AF324" s="28" t="s">
        <v>734</v>
      </c>
      <c r="AG324" s="28"/>
    </row>
    <row r="325" s="93" customFormat="1" ht="15" spans="1:33">
      <c r="A325" s="28" t="s">
        <v>164</v>
      </c>
      <c r="B325" s="28" t="s">
        <v>725</v>
      </c>
      <c r="C325" s="28">
        <v>126119</v>
      </c>
      <c r="D325" s="28" t="s">
        <v>726</v>
      </c>
      <c r="E325" s="28" t="s">
        <v>768</v>
      </c>
      <c r="F325" s="28" t="s">
        <v>56</v>
      </c>
      <c r="G325" s="28" t="s">
        <v>728</v>
      </c>
      <c r="H325" s="28" t="s">
        <v>58</v>
      </c>
      <c r="I325" s="28" t="s">
        <v>59</v>
      </c>
      <c r="J325" s="28" t="s">
        <v>735</v>
      </c>
      <c r="K325" s="32">
        <v>300110016004</v>
      </c>
      <c r="L325" s="28" t="s">
        <v>83</v>
      </c>
      <c r="M325" s="28" t="s">
        <v>702</v>
      </c>
      <c r="N325" s="28">
        <v>1</v>
      </c>
      <c r="O325" s="33">
        <v>1</v>
      </c>
      <c r="P325" s="33">
        <v>44</v>
      </c>
      <c r="Q325" s="33">
        <f>O325+P325</f>
        <v>45</v>
      </c>
      <c r="R325" s="33">
        <f>Q325/N325</f>
        <v>45</v>
      </c>
      <c r="S325" s="107" t="s">
        <v>736</v>
      </c>
      <c r="T325" s="28" t="s">
        <v>228</v>
      </c>
      <c r="U325" s="28" t="s">
        <v>229</v>
      </c>
      <c r="V325" s="28" t="s">
        <v>66</v>
      </c>
      <c r="W325" s="28" t="s">
        <v>68</v>
      </c>
      <c r="X325" s="28" t="s">
        <v>68</v>
      </c>
      <c r="Y325" s="28" t="s">
        <v>69</v>
      </c>
      <c r="Z325" s="108" t="s">
        <v>87</v>
      </c>
      <c r="AA325" s="28" t="s">
        <v>166</v>
      </c>
      <c r="AB325" s="28" t="s">
        <v>166</v>
      </c>
      <c r="AC325" s="28" t="s">
        <v>731</v>
      </c>
      <c r="AD325" s="28" t="s">
        <v>732</v>
      </c>
      <c r="AE325" s="28" t="s">
        <v>733</v>
      </c>
      <c r="AF325" s="28" t="s">
        <v>734</v>
      </c>
      <c r="AG325" s="28"/>
    </row>
    <row r="326" s="93" customFormat="1" ht="15" spans="1:33">
      <c r="A326" s="28" t="s">
        <v>164</v>
      </c>
      <c r="B326" s="28" t="s">
        <v>725</v>
      </c>
      <c r="C326" s="28">
        <v>126119</v>
      </c>
      <c r="D326" s="28" t="s">
        <v>726</v>
      </c>
      <c r="E326" s="28" t="s">
        <v>768</v>
      </c>
      <c r="F326" s="28" t="s">
        <v>56</v>
      </c>
      <c r="G326" s="28" t="s">
        <v>728</v>
      </c>
      <c r="H326" s="28" t="s">
        <v>58</v>
      </c>
      <c r="I326" s="28" t="s">
        <v>59</v>
      </c>
      <c r="J326" s="28" t="s">
        <v>743</v>
      </c>
      <c r="K326" s="32">
        <v>300110016005</v>
      </c>
      <c r="L326" s="28" t="s">
        <v>83</v>
      </c>
      <c r="M326" s="28" t="s">
        <v>702</v>
      </c>
      <c r="N326" s="28">
        <v>1</v>
      </c>
      <c r="O326" s="33">
        <v>0</v>
      </c>
      <c r="P326" s="33">
        <v>2</v>
      </c>
      <c r="Q326" s="33">
        <f>O326+P326</f>
        <v>2</v>
      </c>
      <c r="R326" s="33">
        <f>Q326/N326</f>
        <v>2</v>
      </c>
      <c r="S326" s="107" t="s">
        <v>744</v>
      </c>
      <c r="T326" s="28" t="s">
        <v>64</v>
      </c>
      <c r="U326" s="28" t="s">
        <v>65</v>
      </c>
      <c r="V326" s="28" t="s">
        <v>66</v>
      </c>
      <c r="W326" s="28" t="s">
        <v>68</v>
      </c>
      <c r="X326" s="28" t="s">
        <v>68</v>
      </c>
      <c r="Y326" s="28" t="s">
        <v>69</v>
      </c>
      <c r="Z326" s="108" t="s">
        <v>87</v>
      </c>
      <c r="AA326" s="28" t="s">
        <v>166</v>
      </c>
      <c r="AB326" s="28" t="s">
        <v>166</v>
      </c>
      <c r="AC326" s="28" t="s">
        <v>731</v>
      </c>
      <c r="AD326" s="28" t="s">
        <v>732</v>
      </c>
      <c r="AE326" s="28" t="s">
        <v>733</v>
      </c>
      <c r="AF326" s="28" t="s">
        <v>734</v>
      </c>
      <c r="AG326" s="28"/>
    </row>
    <row r="327" s="93" customFormat="1" ht="15" spans="1:33">
      <c r="A327" s="28" t="s">
        <v>164</v>
      </c>
      <c r="B327" s="28" t="s">
        <v>725</v>
      </c>
      <c r="C327" s="28">
        <v>126119</v>
      </c>
      <c r="D327" s="28" t="s">
        <v>726</v>
      </c>
      <c r="E327" s="28" t="s">
        <v>768</v>
      </c>
      <c r="F327" s="28" t="s">
        <v>56</v>
      </c>
      <c r="G327" s="28" t="s">
        <v>728</v>
      </c>
      <c r="H327" s="28" t="s">
        <v>58</v>
      </c>
      <c r="I327" s="28" t="s">
        <v>59</v>
      </c>
      <c r="J327" s="28" t="s">
        <v>743</v>
      </c>
      <c r="K327" s="32">
        <v>300110016006</v>
      </c>
      <c r="L327" s="28" t="s">
        <v>83</v>
      </c>
      <c r="M327" s="28" t="s">
        <v>702</v>
      </c>
      <c r="N327" s="28">
        <v>1</v>
      </c>
      <c r="O327" s="33">
        <v>0</v>
      </c>
      <c r="P327" s="33">
        <v>7</v>
      </c>
      <c r="Q327" s="33">
        <f>O327+P327</f>
        <v>7</v>
      </c>
      <c r="R327" s="33">
        <f>Q327/N327</f>
        <v>7</v>
      </c>
      <c r="S327" s="107" t="s">
        <v>744</v>
      </c>
      <c r="T327" s="28" t="s">
        <v>228</v>
      </c>
      <c r="U327" s="28" t="s">
        <v>229</v>
      </c>
      <c r="V327" s="28" t="s">
        <v>66</v>
      </c>
      <c r="W327" s="28" t="s">
        <v>68</v>
      </c>
      <c r="X327" s="28" t="s">
        <v>68</v>
      </c>
      <c r="Y327" s="28" t="s">
        <v>69</v>
      </c>
      <c r="Z327" s="108" t="s">
        <v>87</v>
      </c>
      <c r="AA327" s="28" t="s">
        <v>166</v>
      </c>
      <c r="AB327" s="28" t="s">
        <v>166</v>
      </c>
      <c r="AC327" s="28" t="s">
        <v>731</v>
      </c>
      <c r="AD327" s="28" t="s">
        <v>732</v>
      </c>
      <c r="AE327" s="28" t="s">
        <v>733</v>
      </c>
      <c r="AF327" s="28" t="s">
        <v>734</v>
      </c>
      <c r="AG327" s="28"/>
    </row>
    <row r="328" s="93" customFormat="1" ht="15" spans="1:33">
      <c r="A328" s="28" t="s">
        <v>164</v>
      </c>
      <c r="B328" s="28" t="s">
        <v>725</v>
      </c>
      <c r="C328" s="28">
        <v>126119</v>
      </c>
      <c r="D328" s="28" t="s">
        <v>726</v>
      </c>
      <c r="E328" s="28" t="s">
        <v>768</v>
      </c>
      <c r="F328" s="28" t="s">
        <v>56</v>
      </c>
      <c r="G328" s="28" t="s">
        <v>728</v>
      </c>
      <c r="H328" s="28" t="s">
        <v>58</v>
      </c>
      <c r="I328" s="28" t="s">
        <v>59</v>
      </c>
      <c r="J328" s="28" t="s">
        <v>737</v>
      </c>
      <c r="K328" s="32">
        <v>300110016007</v>
      </c>
      <c r="L328" s="28" t="s">
        <v>83</v>
      </c>
      <c r="M328" s="28" t="s">
        <v>702</v>
      </c>
      <c r="N328" s="28">
        <v>1</v>
      </c>
      <c r="O328" s="33">
        <v>2</v>
      </c>
      <c r="P328" s="33">
        <v>31</v>
      </c>
      <c r="Q328" s="33">
        <f>O328+P328</f>
        <v>33</v>
      </c>
      <c r="R328" s="33">
        <f>Q328/N328</f>
        <v>33</v>
      </c>
      <c r="S328" s="107" t="s">
        <v>738</v>
      </c>
      <c r="T328" s="28" t="s">
        <v>97</v>
      </c>
      <c r="U328" s="28" t="s">
        <v>65</v>
      </c>
      <c r="V328" s="28" t="s">
        <v>86</v>
      </c>
      <c r="W328" s="28" t="s">
        <v>68</v>
      </c>
      <c r="X328" s="28" t="s">
        <v>68</v>
      </c>
      <c r="Y328" s="28" t="s">
        <v>69</v>
      </c>
      <c r="Z328" s="108" t="s">
        <v>87</v>
      </c>
      <c r="AA328" s="28" t="s">
        <v>166</v>
      </c>
      <c r="AB328" s="28" t="s">
        <v>166</v>
      </c>
      <c r="AC328" s="28" t="s">
        <v>731</v>
      </c>
      <c r="AD328" s="28" t="s">
        <v>732</v>
      </c>
      <c r="AE328" s="28" t="s">
        <v>733</v>
      </c>
      <c r="AF328" s="28" t="s">
        <v>734</v>
      </c>
      <c r="AG328" s="28"/>
    </row>
    <row r="329" s="93" customFormat="1" ht="15" spans="1:33">
      <c r="A329" s="28" t="s">
        <v>164</v>
      </c>
      <c r="B329" s="28" t="s">
        <v>725</v>
      </c>
      <c r="C329" s="28">
        <v>126119</v>
      </c>
      <c r="D329" s="28" t="s">
        <v>726</v>
      </c>
      <c r="E329" s="28" t="s">
        <v>768</v>
      </c>
      <c r="F329" s="28" t="s">
        <v>56</v>
      </c>
      <c r="G329" s="28" t="s">
        <v>728</v>
      </c>
      <c r="H329" s="28" t="s">
        <v>58</v>
      </c>
      <c r="I329" s="28" t="s">
        <v>59</v>
      </c>
      <c r="J329" s="28" t="s">
        <v>760</v>
      </c>
      <c r="K329" s="32">
        <v>300110016008</v>
      </c>
      <c r="L329" s="28" t="s">
        <v>83</v>
      </c>
      <c r="M329" s="28" t="s">
        <v>702</v>
      </c>
      <c r="N329" s="28">
        <v>1</v>
      </c>
      <c r="O329" s="33">
        <v>0</v>
      </c>
      <c r="P329" s="33">
        <v>6</v>
      </c>
      <c r="Q329" s="33">
        <f>O329+P329</f>
        <v>6</v>
      </c>
      <c r="R329" s="33">
        <f>Q329/N329</f>
        <v>6</v>
      </c>
      <c r="S329" s="107" t="s">
        <v>761</v>
      </c>
      <c r="T329" s="28" t="s">
        <v>97</v>
      </c>
      <c r="U329" s="28" t="s">
        <v>65</v>
      </c>
      <c r="V329" s="28" t="s">
        <v>86</v>
      </c>
      <c r="W329" s="28" t="s">
        <v>68</v>
      </c>
      <c r="X329" s="28" t="s">
        <v>68</v>
      </c>
      <c r="Y329" s="28" t="s">
        <v>69</v>
      </c>
      <c r="Z329" s="108" t="s">
        <v>87</v>
      </c>
      <c r="AA329" s="28" t="s">
        <v>166</v>
      </c>
      <c r="AB329" s="28" t="s">
        <v>166</v>
      </c>
      <c r="AC329" s="28" t="s">
        <v>731</v>
      </c>
      <c r="AD329" s="28" t="s">
        <v>732</v>
      </c>
      <c r="AE329" s="28" t="s">
        <v>733</v>
      </c>
      <c r="AF329" s="28" t="s">
        <v>734</v>
      </c>
      <c r="AG329" s="28"/>
    </row>
    <row r="330" s="93" customFormat="1" ht="15" spans="1:33">
      <c r="A330" s="28" t="s">
        <v>164</v>
      </c>
      <c r="B330" s="28" t="s">
        <v>725</v>
      </c>
      <c r="C330" s="28">
        <v>126119</v>
      </c>
      <c r="D330" s="28" t="s">
        <v>726</v>
      </c>
      <c r="E330" s="28" t="s">
        <v>768</v>
      </c>
      <c r="F330" s="28" t="s">
        <v>56</v>
      </c>
      <c r="G330" s="28" t="s">
        <v>728</v>
      </c>
      <c r="H330" s="28" t="s">
        <v>58</v>
      </c>
      <c r="I330" s="28" t="s">
        <v>59</v>
      </c>
      <c r="J330" s="28" t="s">
        <v>769</v>
      </c>
      <c r="K330" s="32">
        <v>300110016009</v>
      </c>
      <c r="L330" s="28" t="s">
        <v>83</v>
      </c>
      <c r="M330" s="28" t="s">
        <v>702</v>
      </c>
      <c r="N330" s="28">
        <v>1</v>
      </c>
      <c r="O330" s="33">
        <v>0</v>
      </c>
      <c r="P330" s="33">
        <v>2</v>
      </c>
      <c r="Q330" s="33">
        <f>O330+P330</f>
        <v>2</v>
      </c>
      <c r="R330" s="33">
        <f>Q330/N330</f>
        <v>2</v>
      </c>
      <c r="S330" s="107" t="s">
        <v>770</v>
      </c>
      <c r="T330" s="28" t="s">
        <v>97</v>
      </c>
      <c r="U330" s="28" t="s">
        <v>65</v>
      </c>
      <c r="V330" s="28" t="s">
        <v>66</v>
      </c>
      <c r="W330" s="28" t="s">
        <v>68</v>
      </c>
      <c r="X330" s="28" t="s">
        <v>121</v>
      </c>
      <c r="Y330" s="28" t="s">
        <v>69</v>
      </c>
      <c r="Z330" s="108" t="s">
        <v>87</v>
      </c>
      <c r="AA330" s="28" t="s">
        <v>166</v>
      </c>
      <c r="AB330" s="28" t="s">
        <v>166</v>
      </c>
      <c r="AC330" s="28" t="s">
        <v>752</v>
      </c>
      <c r="AD330" s="28" t="s">
        <v>732</v>
      </c>
      <c r="AE330" s="28" t="s">
        <v>733</v>
      </c>
      <c r="AF330" s="28" t="s">
        <v>734</v>
      </c>
      <c r="AG330" s="28"/>
    </row>
    <row r="331" s="93" customFormat="1" ht="15" spans="1:33">
      <c r="A331" s="28" t="s">
        <v>178</v>
      </c>
      <c r="B331" s="28" t="s">
        <v>725</v>
      </c>
      <c r="C331" s="28">
        <v>126119</v>
      </c>
      <c r="D331" s="28" t="s">
        <v>726</v>
      </c>
      <c r="E331" s="28" t="s">
        <v>771</v>
      </c>
      <c r="F331" s="28" t="s">
        <v>56</v>
      </c>
      <c r="G331" s="28" t="s">
        <v>728</v>
      </c>
      <c r="H331" s="28" t="s">
        <v>58</v>
      </c>
      <c r="I331" s="28" t="s">
        <v>59</v>
      </c>
      <c r="J331" s="28" t="s">
        <v>729</v>
      </c>
      <c r="K331" s="32">
        <v>300110017001</v>
      </c>
      <c r="L331" s="28" t="s">
        <v>83</v>
      </c>
      <c r="M331" s="28" t="s">
        <v>702</v>
      </c>
      <c r="N331" s="28">
        <v>4</v>
      </c>
      <c r="O331" s="33">
        <v>0</v>
      </c>
      <c r="P331" s="33">
        <v>8</v>
      </c>
      <c r="Q331" s="33">
        <f>O331+P331</f>
        <v>8</v>
      </c>
      <c r="R331" s="33">
        <f>Q331/N331</f>
        <v>2</v>
      </c>
      <c r="S331" s="107" t="s">
        <v>730</v>
      </c>
      <c r="T331" s="28" t="s">
        <v>64</v>
      </c>
      <c r="U331" s="28" t="s">
        <v>65</v>
      </c>
      <c r="V331" s="28" t="s">
        <v>66</v>
      </c>
      <c r="W331" s="28" t="s">
        <v>68</v>
      </c>
      <c r="X331" s="28" t="s">
        <v>68</v>
      </c>
      <c r="Y331" s="28" t="s">
        <v>69</v>
      </c>
      <c r="Z331" s="108" t="s">
        <v>87</v>
      </c>
      <c r="AA331" s="28" t="s">
        <v>179</v>
      </c>
      <c r="AB331" s="28" t="s">
        <v>179</v>
      </c>
      <c r="AC331" s="28" t="s">
        <v>731</v>
      </c>
      <c r="AD331" s="28" t="s">
        <v>732</v>
      </c>
      <c r="AE331" s="28" t="s">
        <v>733</v>
      </c>
      <c r="AF331" s="28" t="s">
        <v>734</v>
      </c>
      <c r="AG331" s="28"/>
    </row>
    <row r="332" s="93" customFormat="1" ht="15" spans="1:33">
      <c r="A332" s="28" t="s">
        <v>178</v>
      </c>
      <c r="B332" s="28" t="s">
        <v>725</v>
      </c>
      <c r="C332" s="28">
        <v>126119</v>
      </c>
      <c r="D332" s="28" t="s">
        <v>726</v>
      </c>
      <c r="E332" s="28" t="s">
        <v>771</v>
      </c>
      <c r="F332" s="28" t="s">
        <v>56</v>
      </c>
      <c r="G332" s="28" t="s">
        <v>728</v>
      </c>
      <c r="H332" s="28" t="s">
        <v>58</v>
      </c>
      <c r="I332" s="28" t="s">
        <v>59</v>
      </c>
      <c r="J332" s="28" t="s">
        <v>729</v>
      </c>
      <c r="K332" s="32">
        <v>300110017002</v>
      </c>
      <c r="L332" s="28" t="s">
        <v>83</v>
      </c>
      <c r="M332" s="28" t="s">
        <v>702</v>
      </c>
      <c r="N332" s="28">
        <v>3</v>
      </c>
      <c r="O332" s="33">
        <v>0</v>
      </c>
      <c r="P332" s="33">
        <v>30</v>
      </c>
      <c r="Q332" s="33">
        <f>O332+P332</f>
        <v>30</v>
      </c>
      <c r="R332" s="33">
        <f>Q332/N332</f>
        <v>10</v>
      </c>
      <c r="S332" s="107" t="s">
        <v>730</v>
      </c>
      <c r="T332" s="28" t="s">
        <v>228</v>
      </c>
      <c r="U332" s="28" t="s">
        <v>229</v>
      </c>
      <c r="V332" s="28" t="s">
        <v>66</v>
      </c>
      <c r="W332" s="28" t="s">
        <v>68</v>
      </c>
      <c r="X332" s="28" t="s">
        <v>68</v>
      </c>
      <c r="Y332" s="28" t="s">
        <v>69</v>
      </c>
      <c r="Z332" s="108" t="s">
        <v>87</v>
      </c>
      <c r="AA332" s="28" t="s">
        <v>179</v>
      </c>
      <c r="AB332" s="28" t="s">
        <v>179</v>
      </c>
      <c r="AC332" s="28" t="s">
        <v>731</v>
      </c>
      <c r="AD332" s="28" t="s">
        <v>732</v>
      </c>
      <c r="AE332" s="28" t="s">
        <v>733</v>
      </c>
      <c r="AF332" s="28" t="s">
        <v>734</v>
      </c>
      <c r="AG332" s="28"/>
    </row>
    <row r="333" s="93" customFormat="1" ht="15" spans="1:33">
      <c r="A333" s="28" t="s">
        <v>178</v>
      </c>
      <c r="B333" s="28" t="s">
        <v>725</v>
      </c>
      <c r="C333" s="28">
        <v>126119</v>
      </c>
      <c r="D333" s="28" t="s">
        <v>726</v>
      </c>
      <c r="E333" s="28" t="s">
        <v>771</v>
      </c>
      <c r="F333" s="28" t="s">
        <v>56</v>
      </c>
      <c r="G333" s="28" t="s">
        <v>728</v>
      </c>
      <c r="H333" s="28" t="s">
        <v>58</v>
      </c>
      <c r="I333" s="28" t="s">
        <v>59</v>
      </c>
      <c r="J333" s="28" t="s">
        <v>735</v>
      </c>
      <c r="K333" s="32">
        <v>300110017003</v>
      </c>
      <c r="L333" s="28" t="s">
        <v>83</v>
      </c>
      <c r="M333" s="28" t="s">
        <v>702</v>
      </c>
      <c r="N333" s="28">
        <v>3</v>
      </c>
      <c r="O333" s="33">
        <v>0</v>
      </c>
      <c r="P333" s="33">
        <v>25</v>
      </c>
      <c r="Q333" s="33">
        <f>O333+P333</f>
        <v>25</v>
      </c>
      <c r="R333" s="33">
        <f>Q333/N333</f>
        <v>8.33333333333333</v>
      </c>
      <c r="S333" s="107" t="s">
        <v>736</v>
      </c>
      <c r="T333" s="28" t="s">
        <v>97</v>
      </c>
      <c r="U333" s="28" t="s">
        <v>65</v>
      </c>
      <c r="V333" s="28" t="s">
        <v>66</v>
      </c>
      <c r="W333" s="28" t="s">
        <v>68</v>
      </c>
      <c r="X333" s="28" t="s">
        <v>68</v>
      </c>
      <c r="Y333" s="28" t="s">
        <v>69</v>
      </c>
      <c r="Z333" s="108" t="s">
        <v>87</v>
      </c>
      <c r="AA333" s="28" t="s">
        <v>179</v>
      </c>
      <c r="AB333" s="28" t="s">
        <v>179</v>
      </c>
      <c r="AC333" s="28" t="s">
        <v>731</v>
      </c>
      <c r="AD333" s="28" t="s">
        <v>732</v>
      </c>
      <c r="AE333" s="28" t="s">
        <v>733</v>
      </c>
      <c r="AF333" s="28" t="s">
        <v>734</v>
      </c>
      <c r="AG333" s="28"/>
    </row>
    <row r="334" s="93" customFormat="1" ht="15" spans="1:33">
      <c r="A334" s="28" t="s">
        <v>178</v>
      </c>
      <c r="B334" s="28" t="s">
        <v>725</v>
      </c>
      <c r="C334" s="28">
        <v>126119</v>
      </c>
      <c r="D334" s="28" t="s">
        <v>726</v>
      </c>
      <c r="E334" s="28" t="s">
        <v>771</v>
      </c>
      <c r="F334" s="28" t="s">
        <v>56</v>
      </c>
      <c r="G334" s="28" t="s">
        <v>728</v>
      </c>
      <c r="H334" s="28" t="s">
        <v>58</v>
      </c>
      <c r="I334" s="28" t="s">
        <v>59</v>
      </c>
      <c r="J334" s="28" t="s">
        <v>740</v>
      </c>
      <c r="K334" s="32">
        <v>300110017004</v>
      </c>
      <c r="L334" s="28" t="s">
        <v>83</v>
      </c>
      <c r="M334" s="28" t="s">
        <v>702</v>
      </c>
      <c r="N334" s="28">
        <v>1</v>
      </c>
      <c r="O334" s="33">
        <v>1</v>
      </c>
      <c r="P334" s="33">
        <v>35</v>
      </c>
      <c r="Q334" s="33">
        <f>O334+P334</f>
        <v>36</v>
      </c>
      <c r="R334" s="33">
        <f>Q334/N334</f>
        <v>36</v>
      </c>
      <c r="S334" s="107" t="s">
        <v>741</v>
      </c>
      <c r="T334" s="28" t="s">
        <v>97</v>
      </c>
      <c r="U334" s="28" t="s">
        <v>65</v>
      </c>
      <c r="V334" s="28" t="s">
        <v>66</v>
      </c>
      <c r="W334" s="28" t="s">
        <v>68</v>
      </c>
      <c r="X334" s="28" t="s">
        <v>68</v>
      </c>
      <c r="Y334" s="28" t="s">
        <v>69</v>
      </c>
      <c r="Z334" s="108" t="s">
        <v>87</v>
      </c>
      <c r="AA334" s="28" t="s">
        <v>179</v>
      </c>
      <c r="AB334" s="28" t="s">
        <v>179</v>
      </c>
      <c r="AC334" s="28" t="s">
        <v>731</v>
      </c>
      <c r="AD334" s="28" t="s">
        <v>732</v>
      </c>
      <c r="AE334" s="28" t="s">
        <v>733</v>
      </c>
      <c r="AF334" s="28" t="s">
        <v>734</v>
      </c>
      <c r="AG334" s="28"/>
    </row>
    <row r="335" s="93" customFormat="1" ht="15" spans="1:33">
      <c r="A335" s="28" t="s">
        <v>178</v>
      </c>
      <c r="B335" s="28" t="s">
        <v>725</v>
      </c>
      <c r="C335" s="28">
        <v>126119</v>
      </c>
      <c r="D335" s="28" t="s">
        <v>726</v>
      </c>
      <c r="E335" s="28" t="s">
        <v>771</v>
      </c>
      <c r="F335" s="28" t="s">
        <v>56</v>
      </c>
      <c r="G335" s="28" t="s">
        <v>728</v>
      </c>
      <c r="H335" s="28" t="s">
        <v>58</v>
      </c>
      <c r="I335" s="28" t="s">
        <v>59</v>
      </c>
      <c r="J335" s="28" t="s">
        <v>743</v>
      </c>
      <c r="K335" s="32">
        <v>300110017005</v>
      </c>
      <c r="L335" s="28" t="s">
        <v>83</v>
      </c>
      <c r="M335" s="28" t="s">
        <v>702</v>
      </c>
      <c r="N335" s="28">
        <v>1</v>
      </c>
      <c r="O335" s="33">
        <v>0</v>
      </c>
      <c r="P335" s="33">
        <v>5</v>
      </c>
      <c r="Q335" s="33">
        <f>O335+P335</f>
        <v>5</v>
      </c>
      <c r="R335" s="33">
        <f>Q335/N335</f>
        <v>5</v>
      </c>
      <c r="S335" s="107" t="s">
        <v>744</v>
      </c>
      <c r="T335" s="28" t="s">
        <v>97</v>
      </c>
      <c r="U335" s="28" t="s">
        <v>65</v>
      </c>
      <c r="V335" s="28" t="s">
        <v>66</v>
      </c>
      <c r="W335" s="28" t="s">
        <v>68</v>
      </c>
      <c r="X335" s="28" t="s">
        <v>68</v>
      </c>
      <c r="Y335" s="28" t="s">
        <v>69</v>
      </c>
      <c r="Z335" s="108" t="s">
        <v>87</v>
      </c>
      <c r="AA335" s="28" t="s">
        <v>179</v>
      </c>
      <c r="AB335" s="28" t="s">
        <v>179</v>
      </c>
      <c r="AC335" s="28" t="s">
        <v>731</v>
      </c>
      <c r="AD335" s="28" t="s">
        <v>732</v>
      </c>
      <c r="AE335" s="28" t="s">
        <v>733</v>
      </c>
      <c r="AF335" s="28" t="s">
        <v>734</v>
      </c>
      <c r="AG335" s="28"/>
    </row>
    <row r="336" s="93" customFormat="1" ht="15" spans="1:33">
      <c r="A336" s="28" t="s">
        <v>124</v>
      </c>
      <c r="B336" s="28" t="s">
        <v>725</v>
      </c>
      <c r="C336" s="28">
        <v>126119</v>
      </c>
      <c r="D336" s="28" t="s">
        <v>726</v>
      </c>
      <c r="E336" s="28" t="s">
        <v>772</v>
      </c>
      <c r="F336" s="28" t="s">
        <v>56</v>
      </c>
      <c r="G336" s="28" t="s">
        <v>728</v>
      </c>
      <c r="H336" s="28" t="s">
        <v>58</v>
      </c>
      <c r="I336" s="28" t="s">
        <v>59</v>
      </c>
      <c r="J336" s="28" t="s">
        <v>729</v>
      </c>
      <c r="K336" s="32">
        <v>300110018001</v>
      </c>
      <c r="L336" s="28" t="s">
        <v>83</v>
      </c>
      <c r="M336" s="28" t="s">
        <v>702</v>
      </c>
      <c r="N336" s="28">
        <v>1</v>
      </c>
      <c r="O336" s="33">
        <v>0</v>
      </c>
      <c r="P336" s="33">
        <v>1</v>
      </c>
      <c r="Q336" s="33">
        <f>O336+P336</f>
        <v>1</v>
      </c>
      <c r="R336" s="33">
        <f>Q336/N336</f>
        <v>1</v>
      </c>
      <c r="S336" s="107" t="s">
        <v>730</v>
      </c>
      <c r="T336" s="28" t="s">
        <v>64</v>
      </c>
      <c r="U336" s="28" t="s">
        <v>65</v>
      </c>
      <c r="V336" s="28" t="s">
        <v>66</v>
      </c>
      <c r="W336" s="28" t="s">
        <v>68</v>
      </c>
      <c r="X336" s="28" t="s">
        <v>68</v>
      </c>
      <c r="Y336" s="28" t="s">
        <v>69</v>
      </c>
      <c r="Z336" s="108" t="s">
        <v>87</v>
      </c>
      <c r="AA336" s="28" t="s">
        <v>126</v>
      </c>
      <c r="AB336" s="28" t="s">
        <v>126</v>
      </c>
      <c r="AC336" s="28" t="s">
        <v>731</v>
      </c>
      <c r="AD336" s="28" t="s">
        <v>732</v>
      </c>
      <c r="AE336" s="28" t="s">
        <v>733</v>
      </c>
      <c r="AF336" s="28" t="s">
        <v>734</v>
      </c>
      <c r="AG336" s="28"/>
    </row>
    <row r="337" s="93" customFormat="1" ht="15" spans="1:33">
      <c r="A337" s="28" t="s">
        <v>124</v>
      </c>
      <c r="B337" s="28" t="s">
        <v>725</v>
      </c>
      <c r="C337" s="28">
        <v>126119</v>
      </c>
      <c r="D337" s="28" t="s">
        <v>726</v>
      </c>
      <c r="E337" s="28" t="s">
        <v>772</v>
      </c>
      <c r="F337" s="28" t="s">
        <v>56</v>
      </c>
      <c r="G337" s="28" t="s">
        <v>728</v>
      </c>
      <c r="H337" s="28" t="s">
        <v>58</v>
      </c>
      <c r="I337" s="28" t="s">
        <v>59</v>
      </c>
      <c r="J337" s="28" t="s">
        <v>729</v>
      </c>
      <c r="K337" s="32">
        <v>300110018002</v>
      </c>
      <c r="L337" s="28" t="s">
        <v>83</v>
      </c>
      <c r="M337" s="28" t="s">
        <v>702</v>
      </c>
      <c r="N337" s="28">
        <v>1</v>
      </c>
      <c r="O337" s="33">
        <v>0</v>
      </c>
      <c r="P337" s="33">
        <v>14</v>
      </c>
      <c r="Q337" s="33">
        <f>O337+P337</f>
        <v>14</v>
      </c>
      <c r="R337" s="33">
        <f>Q337/N337</f>
        <v>14</v>
      </c>
      <c r="S337" s="107" t="s">
        <v>730</v>
      </c>
      <c r="T337" s="28" t="s">
        <v>228</v>
      </c>
      <c r="U337" s="28" t="s">
        <v>229</v>
      </c>
      <c r="V337" s="28" t="s">
        <v>66</v>
      </c>
      <c r="W337" s="28" t="s">
        <v>68</v>
      </c>
      <c r="X337" s="28" t="s">
        <v>68</v>
      </c>
      <c r="Y337" s="28" t="s">
        <v>69</v>
      </c>
      <c r="Z337" s="108" t="s">
        <v>87</v>
      </c>
      <c r="AA337" s="28" t="s">
        <v>126</v>
      </c>
      <c r="AB337" s="28" t="s">
        <v>126</v>
      </c>
      <c r="AC337" s="28" t="s">
        <v>731</v>
      </c>
      <c r="AD337" s="28" t="s">
        <v>732</v>
      </c>
      <c r="AE337" s="28" t="s">
        <v>733</v>
      </c>
      <c r="AF337" s="28" t="s">
        <v>734</v>
      </c>
      <c r="AG337" s="28"/>
    </row>
    <row r="338" s="93" customFormat="1" ht="15" spans="1:33">
      <c r="A338" s="28" t="s">
        <v>124</v>
      </c>
      <c r="B338" s="28" t="s">
        <v>725</v>
      </c>
      <c r="C338" s="28">
        <v>126119</v>
      </c>
      <c r="D338" s="28" t="s">
        <v>726</v>
      </c>
      <c r="E338" s="28" t="s">
        <v>772</v>
      </c>
      <c r="F338" s="28" t="s">
        <v>56</v>
      </c>
      <c r="G338" s="28" t="s">
        <v>728</v>
      </c>
      <c r="H338" s="28" t="s">
        <v>58</v>
      </c>
      <c r="I338" s="28" t="s">
        <v>59</v>
      </c>
      <c r="J338" s="28" t="s">
        <v>743</v>
      </c>
      <c r="K338" s="32">
        <v>300110018003</v>
      </c>
      <c r="L338" s="28" t="s">
        <v>83</v>
      </c>
      <c r="M338" s="28" t="s">
        <v>702</v>
      </c>
      <c r="N338" s="28">
        <v>1</v>
      </c>
      <c r="O338" s="33">
        <v>0</v>
      </c>
      <c r="P338" s="33">
        <v>1</v>
      </c>
      <c r="Q338" s="33">
        <f>O338+P338</f>
        <v>1</v>
      </c>
      <c r="R338" s="33">
        <f>Q338/N338</f>
        <v>1</v>
      </c>
      <c r="S338" s="107" t="s">
        <v>744</v>
      </c>
      <c r="T338" s="28" t="s">
        <v>64</v>
      </c>
      <c r="U338" s="28" t="s">
        <v>65</v>
      </c>
      <c r="V338" s="28" t="s">
        <v>66</v>
      </c>
      <c r="W338" s="28" t="s">
        <v>68</v>
      </c>
      <c r="X338" s="28" t="s">
        <v>68</v>
      </c>
      <c r="Y338" s="28" t="s">
        <v>69</v>
      </c>
      <c r="Z338" s="108" t="s">
        <v>87</v>
      </c>
      <c r="AA338" s="28" t="s">
        <v>126</v>
      </c>
      <c r="AB338" s="28" t="s">
        <v>126</v>
      </c>
      <c r="AC338" s="28" t="s">
        <v>731</v>
      </c>
      <c r="AD338" s="28" t="s">
        <v>732</v>
      </c>
      <c r="AE338" s="28" t="s">
        <v>733</v>
      </c>
      <c r="AF338" s="28" t="s">
        <v>734</v>
      </c>
      <c r="AG338" s="28"/>
    </row>
    <row r="339" s="93" customFormat="1" ht="15" spans="1:33">
      <c r="A339" s="28" t="s">
        <v>124</v>
      </c>
      <c r="B339" s="28" t="s">
        <v>725</v>
      </c>
      <c r="C339" s="28">
        <v>126119</v>
      </c>
      <c r="D339" s="28" t="s">
        <v>726</v>
      </c>
      <c r="E339" s="28" t="s">
        <v>772</v>
      </c>
      <c r="F339" s="28" t="s">
        <v>56</v>
      </c>
      <c r="G339" s="28" t="s">
        <v>728</v>
      </c>
      <c r="H339" s="28" t="s">
        <v>58</v>
      </c>
      <c r="I339" s="28" t="s">
        <v>59</v>
      </c>
      <c r="J339" s="28" t="s">
        <v>740</v>
      </c>
      <c r="K339" s="32">
        <v>300110018004</v>
      </c>
      <c r="L339" s="28" t="s">
        <v>83</v>
      </c>
      <c r="M339" s="28" t="s">
        <v>702</v>
      </c>
      <c r="N339" s="28">
        <v>1</v>
      </c>
      <c r="O339" s="33">
        <v>0</v>
      </c>
      <c r="P339" s="33">
        <v>55</v>
      </c>
      <c r="Q339" s="33">
        <f>O339+P339</f>
        <v>55</v>
      </c>
      <c r="R339" s="33">
        <f>Q339/N339</f>
        <v>55</v>
      </c>
      <c r="S339" s="107" t="s">
        <v>741</v>
      </c>
      <c r="T339" s="28" t="s">
        <v>97</v>
      </c>
      <c r="U339" s="28" t="s">
        <v>65</v>
      </c>
      <c r="V339" s="28" t="s">
        <v>66</v>
      </c>
      <c r="W339" s="28" t="s">
        <v>68</v>
      </c>
      <c r="X339" s="28" t="s">
        <v>68</v>
      </c>
      <c r="Y339" s="28" t="s">
        <v>69</v>
      </c>
      <c r="Z339" s="108" t="s">
        <v>87</v>
      </c>
      <c r="AA339" s="28" t="s">
        <v>126</v>
      </c>
      <c r="AB339" s="28" t="s">
        <v>126</v>
      </c>
      <c r="AC339" s="28" t="s">
        <v>731</v>
      </c>
      <c r="AD339" s="28" t="s">
        <v>732</v>
      </c>
      <c r="AE339" s="28" t="s">
        <v>733</v>
      </c>
      <c r="AF339" s="28" t="s">
        <v>734</v>
      </c>
      <c r="AG339" s="28"/>
    </row>
    <row r="340" s="93" customFormat="1" ht="15" spans="1:33">
      <c r="A340" s="28" t="s">
        <v>106</v>
      </c>
      <c r="B340" s="28" t="s">
        <v>725</v>
      </c>
      <c r="C340" s="28">
        <v>126119</v>
      </c>
      <c r="D340" s="28" t="s">
        <v>726</v>
      </c>
      <c r="E340" s="28" t="s">
        <v>773</v>
      </c>
      <c r="F340" s="28" t="s">
        <v>56</v>
      </c>
      <c r="G340" s="28" t="s">
        <v>728</v>
      </c>
      <c r="H340" s="28" t="s">
        <v>58</v>
      </c>
      <c r="I340" s="28" t="s">
        <v>59</v>
      </c>
      <c r="J340" s="28" t="s">
        <v>729</v>
      </c>
      <c r="K340" s="32">
        <v>300110019001</v>
      </c>
      <c r="L340" s="28" t="s">
        <v>83</v>
      </c>
      <c r="M340" s="28" t="s">
        <v>702</v>
      </c>
      <c r="N340" s="28">
        <v>2</v>
      </c>
      <c r="O340" s="33">
        <v>0</v>
      </c>
      <c r="P340" s="33">
        <v>14</v>
      </c>
      <c r="Q340" s="33">
        <f>O340+P340</f>
        <v>14</v>
      </c>
      <c r="R340" s="33">
        <f>Q340/N340</f>
        <v>7</v>
      </c>
      <c r="S340" s="107" t="s">
        <v>730</v>
      </c>
      <c r="T340" s="28" t="s">
        <v>64</v>
      </c>
      <c r="U340" s="28" t="s">
        <v>65</v>
      </c>
      <c r="V340" s="28" t="s">
        <v>66</v>
      </c>
      <c r="W340" s="28" t="s">
        <v>68</v>
      </c>
      <c r="X340" s="28" t="s">
        <v>68</v>
      </c>
      <c r="Y340" s="28" t="s">
        <v>69</v>
      </c>
      <c r="Z340" s="108" t="s">
        <v>87</v>
      </c>
      <c r="AA340" s="28" t="s">
        <v>107</v>
      </c>
      <c r="AB340" s="28" t="s">
        <v>107</v>
      </c>
      <c r="AC340" s="28" t="s">
        <v>731</v>
      </c>
      <c r="AD340" s="28" t="s">
        <v>732</v>
      </c>
      <c r="AE340" s="28" t="s">
        <v>733</v>
      </c>
      <c r="AF340" s="28" t="s">
        <v>734</v>
      </c>
      <c r="AG340" s="28"/>
    </row>
    <row r="341" s="93" customFormat="1" ht="15" spans="1:33">
      <c r="A341" s="28" t="s">
        <v>106</v>
      </c>
      <c r="B341" s="28" t="s">
        <v>725</v>
      </c>
      <c r="C341" s="28">
        <v>126119</v>
      </c>
      <c r="D341" s="28" t="s">
        <v>726</v>
      </c>
      <c r="E341" s="28" t="s">
        <v>773</v>
      </c>
      <c r="F341" s="28" t="s">
        <v>56</v>
      </c>
      <c r="G341" s="28" t="s">
        <v>728</v>
      </c>
      <c r="H341" s="28" t="s">
        <v>58</v>
      </c>
      <c r="I341" s="28" t="s">
        <v>59</v>
      </c>
      <c r="J341" s="28" t="s">
        <v>735</v>
      </c>
      <c r="K341" s="32">
        <v>300110019002</v>
      </c>
      <c r="L341" s="28" t="s">
        <v>83</v>
      </c>
      <c r="M341" s="28" t="s">
        <v>702</v>
      </c>
      <c r="N341" s="28">
        <v>1</v>
      </c>
      <c r="O341" s="33">
        <v>0</v>
      </c>
      <c r="P341" s="33">
        <v>7</v>
      </c>
      <c r="Q341" s="33">
        <f>O341+P341</f>
        <v>7</v>
      </c>
      <c r="R341" s="33">
        <f>Q341/N341</f>
        <v>7</v>
      </c>
      <c r="S341" s="107" t="s">
        <v>736</v>
      </c>
      <c r="T341" s="28" t="s">
        <v>64</v>
      </c>
      <c r="U341" s="28" t="s">
        <v>65</v>
      </c>
      <c r="V341" s="28" t="s">
        <v>66</v>
      </c>
      <c r="W341" s="28" t="s">
        <v>68</v>
      </c>
      <c r="X341" s="28" t="s">
        <v>68</v>
      </c>
      <c r="Y341" s="28" t="s">
        <v>69</v>
      </c>
      <c r="Z341" s="108" t="s">
        <v>87</v>
      </c>
      <c r="AA341" s="28" t="s">
        <v>107</v>
      </c>
      <c r="AB341" s="28" t="s">
        <v>107</v>
      </c>
      <c r="AC341" s="28" t="s">
        <v>731</v>
      </c>
      <c r="AD341" s="28" t="s">
        <v>732</v>
      </c>
      <c r="AE341" s="28" t="s">
        <v>733</v>
      </c>
      <c r="AF341" s="28" t="s">
        <v>734</v>
      </c>
      <c r="AG341" s="28"/>
    </row>
    <row r="342" s="93" customFormat="1" ht="15" spans="1:33">
      <c r="A342" s="28" t="s">
        <v>106</v>
      </c>
      <c r="B342" s="28" t="s">
        <v>725</v>
      </c>
      <c r="C342" s="28">
        <v>126119</v>
      </c>
      <c r="D342" s="28" t="s">
        <v>726</v>
      </c>
      <c r="E342" s="28" t="s">
        <v>773</v>
      </c>
      <c r="F342" s="28" t="s">
        <v>56</v>
      </c>
      <c r="G342" s="28" t="s">
        <v>728</v>
      </c>
      <c r="H342" s="28" t="s">
        <v>58</v>
      </c>
      <c r="I342" s="28" t="s">
        <v>59</v>
      </c>
      <c r="J342" s="28" t="s">
        <v>743</v>
      </c>
      <c r="K342" s="32">
        <v>300110019003</v>
      </c>
      <c r="L342" s="28" t="s">
        <v>83</v>
      </c>
      <c r="M342" s="28" t="s">
        <v>702</v>
      </c>
      <c r="N342" s="28">
        <v>1</v>
      </c>
      <c r="O342" s="33">
        <v>0</v>
      </c>
      <c r="P342" s="33">
        <v>10</v>
      </c>
      <c r="Q342" s="33">
        <f>O342+P342</f>
        <v>10</v>
      </c>
      <c r="R342" s="33">
        <f>Q342/N342</f>
        <v>10</v>
      </c>
      <c r="S342" s="107" t="s">
        <v>744</v>
      </c>
      <c r="T342" s="28" t="s">
        <v>97</v>
      </c>
      <c r="U342" s="28" t="s">
        <v>65</v>
      </c>
      <c r="V342" s="28" t="s">
        <v>66</v>
      </c>
      <c r="W342" s="28" t="s">
        <v>68</v>
      </c>
      <c r="X342" s="28" t="s">
        <v>68</v>
      </c>
      <c r="Y342" s="28" t="s">
        <v>69</v>
      </c>
      <c r="Z342" s="108" t="s">
        <v>87</v>
      </c>
      <c r="AA342" s="28" t="s">
        <v>107</v>
      </c>
      <c r="AB342" s="28" t="s">
        <v>107</v>
      </c>
      <c r="AC342" s="28" t="s">
        <v>731</v>
      </c>
      <c r="AD342" s="28" t="s">
        <v>732</v>
      </c>
      <c r="AE342" s="28" t="s">
        <v>733</v>
      </c>
      <c r="AF342" s="28" t="s">
        <v>734</v>
      </c>
      <c r="AG342" s="28"/>
    </row>
    <row r="343" s="93" customFormat="1" ht="15" spans="1:33">
      <c r="A343" s="28" t="s">
        <v>106</v>
      </c>
      <c r="B343" s="28" t="s">
        <v>725</v>
      </c>
      <c r="C343" s="28">
        <v>126119</v>
      </c>
      <c r="D343" s="28" t="s">
        <v>726</v>
      </c>
      <c r="E343" s="28" t="s">
        <v>773</v>
      </c>
      <c r="F343" s="28" t="s">
        <v>56</v>
      </c>
      <c r="G343" s="28" t="s">
        <v>728</v>
      </c>
      <c r="H343" s="28" t="s">
        <v>58</v>
      </c>
      <c r="I343" s="28" t="s">
        <v>59</v>
      </c>
      <c r="J343" s="28" t="s">
        <v>760</v>
      </c>
      <c r="K343" s="32">
        <v>300110019004</v>
      </c>
      <c r="L343" s="28" t="s">
        <v>83</v>
      </c>
      <c r="M343" s="28" t="s">
        <v>702</v>
      </c>
      <c r="N343" s="28">
        <v>1</v>
      </c>
      <c r="O343" s="33">
        <v>1</v>
      </c>
      <c r="P343" s="33">
        <v>19</v>
      </c>
      <c r="Q343" s="33">
        <f>O343+P343</f>
        <v>20</v>
      </c>
      <c r="R343" s="33">
        <f>Q343/N343</f>
        <v>20</v>
      </c>
      <c r="S343" s="107" t="s">
        <v>761</v>
      </c>
      <c r="T343" s="28" t="s">
        <v>97</v>
      </c>
      <c r="U343" s="28" t="s">
        <v>65</v>
      </c>
      <c r="V343" s="28" t="s">
        <v>86</v>
      </c>
      <c r="W343" s="28" t="s">
        <v>68</v>
      </c>
      <c r="X343" s="28" t="s">
        <v>68</v>
      </c>
      <c r="Y343" s="28" t="s">
        <v>69</v>
      </c>
      <c r="Z343" s="108" t="s">
        <v>87</v>
      </c>
      <c r="AA343" s="28" t="s">
        <v>107</v>
      </c>
      <c r="AB343" s="28" t="s">
        <v>107</v>
      </c>
      <c r="AC343" s="28" t="s">
        <v>731</v>
      </c>
      <c r="AD343" s="28" t="s">
        <v>732</v>
      </c>
      <c r="AE343" s="28" t="s">
        <v>733</v>
      </c>
      <c r="AF343" s="28" t="s">
        <v>734</v>
      </c>
      <c r="AG343" s="28"/>
    </row>
    <row r="344" s="93" customFormat="1" ht="15" spans="1:33">
      <c r="A344" s="28" t="s">
        <v>76</v>
      </c>
      <c r="B344" s="28" t="s">
        <v>725</v>
      </c>
      <c r="C344" s="28">
        <v>126136</v>
      </c>
      <c r="D344" s="28" t="s">
        <v>774</v>
      </c>
      <c r="E344" s="28" t="s">
        <v>774</v>
      </c>
      <c r="F344" s="28" t="s">
        <v>56</v>
      </c>
      <c r="G344" s="28" t="s">
        <v>728</v>
      </c>
      <c r="H344" s="28" t="s">
        <v>58</v>
      </c>
      <c r="I344" s="28" t="s">
        <v>59</v>
      </c>
      <c r="J344" s="28" t="s">
        <v>729</v>
      </c>
      <c r="K344" s="32">
        <v>300110001001</v>
      </c>
      <c r="L344" s="28" t="s">
        <v>61</v>
      </c>
      <c r="M344" s="28" t="s">
        <v>62</v>
      </c>
      <c r="N344" s="28">
        <v>2</v>
      </c>
      <c r="O344" s="33">
        <v>10</v>
      </c>
      <c r="P344" s="33">
        <v>2</v>
      </c>
      <c r="Q344" s="33">
        <f>O344+P344</f>
        <v>12</v>
      </c>
      <c r="R344" s="33">
        <f>Q344/N344</f>
        <v>6</v>
      </c>
      <c r="S344" s="107" t="s">
        <v>775</v>
      </c>
      <c r="T344" s="28" t="s">
        <v>776</v>
      </c>
      <c r="U344" s="28" t="s">
        <v>777</v>
      </c>
      <c r="V344" s="28" t="s">
        <v>66</v>
      </c>
      <c r="W344" s="28" t="s">
        <v>68</v>
      </c>
      <c r="X344" s="28" t="s">
        <v>68</v>
      </c>
      <c r="Y344" s="28" t="s">
        <v>69</v>
      </c>
      <c r="Z344" s="108" t="s">
        <v>70</v>
      </c>
      <c r="AA344" s="28" t="s">
        <v>88</v>
      </c>
      <c r="AB344" s="28" t="s">
        <v>88</v>
      </c>
      <c r="AC344" s="28" t="s">
        <v>778</v>
      </c>
      <c r="AD344" s="28" t="s">
        <v>732</v>
      </c>
      <c r="AE344" s="28" t="s">
        <v>779</v>
      </c>
      <c r="AF344" s="28"/>
      <c r="AG344" s="28"/>
    </row>
    <row r="345" s="93" customFormat="1" ht="15" spans="1:33">
      <c r="A345" s="28" t="s">
        <v>76</v>
      </c>
      <c r="B345" s="28" t="s">
        <v>725</v>
      </c>
      <c r="C345" s="28">
        <v>126136</v>
      </c>
      <c r="D345" s="28" t="s">
        <v>774</v>
      </c>
      <c r="E345" s="28" t="s">
        <v>774</v>
      </c>
      <c r="F345" s="28" t="s">
        <v>56</v>
      </c>
      <c r="G345" s="28" t="s">
        <v>728</v>
      </c>
      <c r="H345" s="28" t="s">
        <v>58</v>
      </c>
      <c r="I345" s="28" t="s">
        <v>59</v>
      </c>
      <c r="J345" s="28" t="s">
        <v>729</v>
      </c>
      <c r="K345" s="32">
        <v>300110001002</v>
      </c>
      <c r="L345" s="28" t="s">
        <v>61</v>
      </c>
      <c r="M345" s="28" t="s">
        <v>62</v>
      </c>
      <c r="N345" s="28">
        <v>2</v>
      </c>
      <c r="O345" s="33">
        <v>28</v>
      </c>
      <c r="P345" s="33">
        <v>2</v>
      </c>
      <c r="Q345" s="33">
        <f>O345+P345</f>
        <v>30</v>
      </c>
      <c r="R345" s="33">
        <f>Q345/N345</f>
        <v>15</v>
      </c>
      <c r="S345" s="107" t="s">
        <v>775</v>
      </c>
      <c r="T345" s="28" t="s">
        <v>64</v>
      </c>
      <c r="U345" s="28" t="s">
        <v>65</v>
      </c>
      <c r="V345" s="28" t="s">
        <v>66</v>
      </c>
      <c r="W345" s="28" t="s">
        <v>68</v>
      </c>
      <c r="X345" s="28" t="s">
        <v>68</v>
      </c>
      <c r="Y345" s="28" t="s">
        <v>69</v>
      </c>
      <c r="Z345" s="108" t="s">
        <v>70</v>
      </c>
      <c r="AA345" s="28" t="s">
        <v>88</v>
      </c>
      <c r="AB345" s="28" t="s">
        <v>88</v>
      </c>
      <c r="AC345" s="28" t="s">
        <v>778</v>
      </c>
      <c r="AD345" s="28" t="s">
        <v>732</v>
      </c>
      <c r="AE345" s="28" t="s">
        <v>779</v>
      </c>
      <c r="AF345" s="28"/>
      <c r="AG345" s="28"/>
    </row>
    <row r="346" s="93" customFormat="1" ht="15" spans="1:33">
      <c r="A346" s="28" t="s">
        <v>76</v>
      </c>
      <c r="B346" s="28" t="s">
        <v>725</v>
      </c>
      <c r="C346" s="28">
        <v>126136</v>
      </c>
      <c r="D346" s="28" t="s">
        <v>774</v>
      </c>
      <c r="E346" s="28" t="s">
        <v>774</v>
      </c>
      <c r="F346" s="28" t="s">
        <v>56</v>
      </c>
      <c r="G346" s="28" t="s">
        <v>728</v>
      </c>
      <c r="H346" s="28" t="s">
        <v>58</v>
      </c>
      <c r="I346" s="28" t="s">
        <v>59</v>
      </c>
      <c r="J346" s="28" t="s">
        <v>735</v>
      </c>
      <c r="K346" s="32">
        <v>300110001003</v>
      </c>
      <c r="L346" s="28" t="s">
        <v>61</v>
      </c>
      <c r="M346" s="28" t="s">
        <v>62</v>
      </c>
      <c r="N346" s="28">
        <v>1</v>
      </c>
      <c r="O346" s="33">
        <v>12</v>
      </c>
      <c r="P346" s="33">
        <v>2</v>
      </c>
      <c r="Q346" s="33">
        <f>O346+P346</f>
        <v>14</v>
      </c>
      <c r="R346" s="33">
        <f>Q346/N346</f>
        <v>14</v>
      </c>
      <c r="S346" s="107" t="s">
        <v>736</v>
      </c>
      <c r="T346" s="28" t="s">
        <v>64</v>
      </c>
      <c r="U346" s="28" t="s">
        <v>65</v>
      </c>
      <c r="V346" s="28" t="s">
        <v>66</v>
      </c>
      <c r="W346" s="28" t="s">
        <v>67</v>
      </c>
      <c r="X346" s="28" t="s">
        <v>68</v>
      </c>
      <c r="Y346" s="28" t="s">
        <v>69</v>
      </c>
      <c r="Z346" s="108" t="s">
        <v>70</v>
      </c>
      <c r="AA346" s="28" t="s">
        <v>88</v>
      </c>
      <c r="AB346" s="28" t="s">
        <v>88</v>
      </c>
      <c r="AC346" s="28" t="s">
        <v>780</v>
      </c>
      <c r="AD346" s="28" t="s">
        <v>732</v>
      </c>
      <c r="AE346" s="28" t="s">
        <v>779</v>
      </c>
      <c r="AF346" s="28"/>
      <c r="AG346" s="28"/>
    </row>
    <row r="347" s="93" customFormat="1" ht="15" spans="1:33">
      <c r="A347" s="28" t="s">
        <v>76</v>
      </c>
      <c r="B347" s="28" t="s">
        <v>725</v>
      </c>
      <c r="C347" s="28">
        <v>126136</v>
      </c>
      <c r="D347" s="28" t="s">
        <v>774</v>
      </c>
      <c r="E347" s="28" t="s">
        <v>774</v>
      </c>
      <c r="F347" s="28" t="s">
        <v>56</v>
      </c>
      <c r="G347" s="28" t="s">
        <v>728</v>
      </c>
      <c r="H347" s="28" t="s">
        <v>58</v>
      </c>
      <c r="I347" s="28" t="s">
        <v>59</v>
      </c>
      <c r="J347" s="28" t="s">
        <v>746</v>
      </c>
      <c r="K347" s="32">
        <v>300110001004</v>
      </c>
      <c r="L347" s="28" t="s">
        <v>61</v>
      </c>
      <c r="M347" s="28" t="s">
        <v>62</v>
      </c>
      <c r="N347" s="28">
        <v>1</v>
      </c>
      <c r="O347" s="33">
        <v>6</v>
      </c>
      <c r="P347" s="33">
        <v>2</v>
      </c>
      <c r="Q347" s="33">
        <f>O347+P347</f>
        <v>8</v>
      </c>
      <c r="R347" s="33">
        <f>Q347/N347</f>
        <v>8</v>
      </c>
      <c r="S347" s="107" t="s">
        <v>755</v>
      </c>
      <c r="T347" s="28" t="s">
        <v>64</v>
      </c>
      <c r="U347" s="28" t="s">
        <v>65</v>
      </c>
      <c r="V347" s="28" t="s">
        <v>66</v>
      </c>
      <c r="W347" s="28" t="s">
        <v>67</v>
      </c>
      <c r="X347" s="28" t="s">
        <v>68</v>
      </c>
      <c r="Y347" s="28" t="s">
        <v>69</v>
      </c>
      <c r="Z347" s="108" t="s">
        <v>70</v>
      </c>
      <c r="AA347" s="28" t="s">
        <v>88</v>
      </c>
      <c r="AB347" s="28" t="s">
        <v>88</v>
      </c>
      <c r="AC347" s="28" t="s">
        <v>780</v>
      </c>
      <c r="AD347" s="28" t="s">
        <v>732</v>
      </c>
      <c r="AE347" s="28" t="s">
        <v>779</v>
      </c>
      <c r="AF347" s="28"/>
      <c r="AG347" s="28"/>
    </row>
    <row r="348" s="93" customFormat="1" ht="15" spans="1:33">
      <c r="A348" s="28" t="s">
        <v>76</v>
      </c>
      <c r="B348" s="28" t="s">
        <v>725</v>
      </c>
      <c r="C348" s="28">
        <v>126136</v>
      </c>
      <c r="D348" s="28" t="s">
        <v>774</v>
      </c>
      <c r="E348" s="28" t="s">
        <v>774</v>
      </c>
      <c r="F348" s="28" t="s">
        <v>56</v>
      </c>
      <c r="G348" s="28" t="s">
        <v>728</v>
      </c>
      <c r="H348" s="28" t="s">
        <v>58</v>
      </c>
      <c r="I348" s="28" t="s">
        <v>59</v>
      </c>
      <c r="J348" s="28" t="s">
        <v>740</v>
      </c>
      <c r="K348" s="32">
        <v>300110001005</v>
      </c>
      <c r="L348" s="28" t="s">
        <v>61</v>
      </c>
      <c r="M348" s="28" t="s">
        <v>62</v>
      </c>
      <c r="N348" s="28">
        <v>1</v>
      </c>
      <c r="O348" s="33">
        <v>12</v>
      </c>
      <c r="P348" s="33">
        <v>23</v>
      </c>
      <c r="Q348" s="33">
        <f>O348+P348</f>
        <v>35</v>
      </c>
      <c r="R348" s="33">
        <f>Q348/N348</f>
        <v>35</v>
      </c>
      <c r="S348" s="107" t="s">
        <v>781</v>
      </c>
      <c r="T348" s="28" t="s">
        <v>64</v>
      </c>
      <c r="U348" s="28" t="s">
        <v>65</v>
      </c>
      <c r="V348" s="28" t="s">
        <v>66</v>
      </c>
      <c r="W348" s="28" t="s">
        <v>67</v>
      </c>
      <c r="X348" s="28" t="s">
        <v>68</v>
      </c>
      <c r="Y348" s="28" t="s">
        <v>69</v>
      </c>
      <c r="Z348" s="108" t="s">
        <v>70</v>
      </c>
      <c r="AA348" s="28" t="s">
        <v>88</v>
      </c>
      <c r="AB348" s="28" t="s">
        <v>88</v>
      </c>
      <c r="AC348" s="28" t="s">
        <v>780</v>
      </c>
      <c r="AD348" s="28" t="s">
        <v>732</v>
      </c>
      <c r="AE348" s="28" t="s">
        <v>779</v>
      </c>
      <c r="AF348" s="28"/>
      <c r="AG348" s="28"/>
    </row>
    <row r="349" s="93" customFormat="1" ht="15" spans="1:33">
      <c r="A349" s="28" t="s">
        <v>76</v>
      </c>
      <c r="B349" s="28" t="s">
        <v>725</v>
      </c>
      <c r="C349" s="28">
        <v>126136</v>
      </c>
      <c r="D349" s="28" t="s">
        <v>774</v>
      </c>
      <c r="E349" s="28" t="s">
        <v>774</v>
      </c>
      <c r="F349" s="28" t="s">
        <v>56</v>
      </c>
      <c r="G349" s="28" t="s">
        <v>728</v>
      </c>
      <c r="H349" s="28" t="s">
        <v>58</v>
      </c>
      <c r="I349" s="28" t="s">
        <v>59</v>
      </c>
      <c r="J349" s="28" t="s">
        <v>729</v>
      </c>
      <c r="K349" s="32">
        <v>300110001006</v>
      </c>
      <c r="L349" s="28" t="s">
        <v>61</v>
      </c>
      <c r="M349" s="28" t="s">
        <v>62</v>
      </c>
      <c r="N349" s="28">
        <v>3</v>
      </c>
      <c r="O349" s="33">
        <v>12</v>
      </c>
      <c r="P349" s="33">
        <v>1</v>
      </c>
      <c r="Q349" s="33">
        <f>O349+P349</f>
        <v>13</v>
      </c>
      <c r="R349" s="33">
        <f>Q349/N349</f>
        <v>4.33333333333333</v>
      </c>
      <c r="S349" s="107" t="s">
        <v>782</v>
      </c>
      <c r="T349" s="28" t="s">
        <v>64</v>
      </c>
      <c r="U349" s="28" t="s">
        <v>65</v>
      </c>
      <c r="V349" s="28" t="s">
        <v>66</v>
      </c>
      <c r="W349" s="28" t="s">
        <v>67</v>
      </c>
      <c r="X349" s="28" t="s">
        <v>68</v>
      </c>
      <c r="Y349" s="28" t="s">
        <v>69</v>
      </c>
      <c r="Z349" s="108" t="s">
        <v>70</v>
      </c>
      <c r="AA349" s="28" t="s">
        <v>88</v>
      </c>
      <c r="AB349" s="28" t="s">
        <v>88</v>
      </c>
      <c r="AC349" s="28" t="s">
        <v>780</v>
      </c>
      <c r="AD349" s="28" t="s">
        <v>732</v>
      </c>
      <c r="AE349" s="28" t="s">
        <v>779</v>
      </c>
      <c r="AF349" s="28"/>
      <c r="AG349" s="28"/>
    </row>
    <row r="350" s="93" customFormat="1" ht="15" spans="1:33">
      <c r="A350" s="28" t="s">
        <v>52</v>
      </c>
      <c r="B350" s="28" t="s">
        <v>53</v>
      </c>
      <c r="C350" s="28">
        <v>127108</v>
      </c>
      <c r="D350" s="28" t="s">
        <v>783</v>
      </c>
      <c r="E350" s="28" t="s">
        <v>783</v>
      </c>
      <c r="F350" s="28" t="s">
        <v>56</v>
      </c>
      <c r="G350" s="28" t="s">
        <v>784</v>
      </c>
      <c r="H350" s="28" t="s">
        <v>58</v>
      </c>
      <c r="I350" s="28" t="s">
        <v>59</v>
      </c>
      <c r="J350" s="28" t="s">
        <v>785</v>
      </c>
      <c r="K350" s="32">
        <v>300110001001</v>
      </c>
      <c r="L350" s="28" t="s">
        <v>83</v>
      </c>
      <c r="M350" s="28" t="s">
        <v>702</v>
      </c>
      <c r="N350" s="28">
        <v>5</v>
      </c>
      <c r="O350" s="33">
        <v>21</v>
      </c>
      <c r="P350" s="33">
        <v>11</v>
      </c>
      <c r="Q350" s="33">
        <f>O350+P350</f>
        <v>32</v>
      </c>
      <c r="R350" s="33">
        <f>Q350/N350</f>
        <v>6.4</v>
      </c>
      <c r="S350" s="107" t="s">
        <v>786</v>
      </c>
      <c r="T350" s="28" t="s">
        <v>282</v>
      </c>
      <c r="U350" s="28" t="s">
        <v>649</v>
      </c>
      <c r="V350" s="28" t="s">
        <v>66</v>
      </c>
      <c r="W350" s="28" t="s">
        <v>68</v>
      </c>
      <c r="X350" s="28" t="s">
        <v>68</v>
      </c>
      <c r="Y350" s="28" t="s">
        <v>787</v>
      </c>
      <c r="Z350" s="108" t="s">
        <v>87</v>
      </c>
      <c r="AA350" s="28" t="s">
        <v>71</v>
      </c>
      <c r="AB350" s="28" t="s">
        <v>71</v>
      </c>
      <c r="AC350" s="28" t="s">
        <v>788</v>
      </c>
      <c r="AD350" s="28" t="s">
        <v>789</v>
      </c>
      <c r="AE350" s="28" t="s">
        <v>790</v>
      </c>
      <c r="AF350" s="28" t="s">
        <v>791</v>
      </c>
      <c r="AG350" s="28"/>
    </row>
    <row r="351" s="93" customFormat="1" ht="15" spans="1:33">
      <c r="A351" s="28" t="s">
        <v>52</v>
      </c>
      <c r="B351" s="28" t="s">
        <v>53</v>
      </c>
      <c r="C351" s="28">
        <v>127108</v>
      </c>
      <c r="D351" s="28" t="s">
        <v>783</v>
      </c>
      <c r="E351" s="28" t="s">
        <v>783</v>
      </c>
      <c r="F351" s="28" t="s">
        <v>56</v>
      </c>
      <c r="G351" s="28" t="s">
        <v>784</v>
      </c>
      <c r="H351" s="28" t="s">
        <v>58</v>
      </c>
      <c r="I351" s="28" t="s">
        <v>59</v>
      </c>
      <c r="J351" s="28" t="s">
        <v>785</v>
      </c>
      <c r="K351" s="32">
        <v>300110001002</v>
      </c>
      <c r="L351" s="28" t="s">
        <v>83</v>
      </c>
      <c r="M351" s="28" t="s">
        <v>702</v>
      </c>
      <c r="N351" s="28">
        <v>2</v>
      </c>
      <c r="O351" s="33">
        <v>18</v>
      </c>
      <c r="P351" s="33">
        <v>8</v>
      </c>
      <c r="Q351" s="33">
        <f>O351+P351</f>
        <v>26</v>
      </c>
      <c r="R351" s="33">
        <f>Q351/N351</f>
        <v>13</v>
      </c>
      <c r="S351" s="107" t="s">
        <v>792</v>
      </c>
      <c r="T351" s="28" t="s">
        <v>282</v>
      </c>
      <c r="U351" s="28" t="s">
        <v>649</v>
      </c>
      <c r="V351" s="28" t="s">
        <v>66</v>
      </c>
      <c r="W351" s="28" t="s">
        <v>68</v>
      </c>
      <c r="X351" s="28" t="s">
        <v>68</v>
      </c>
      <c r="Y351" s="28" t="s">
        <v>787</v>
      </c>
      <c r="Z351" s="108" t="s">
        <v>87</v>
      </c>
      <c r="AA351" s="28" t="s">
        <v>71</v>
      </c>
      <c r="AB351" s="28" t="s">
        <v>71</v>
      </c>
      <c r="AC351" s="28" t="s">
        <v>788</v>
      </c>
      <c r="AD351" s="28" t="s">
        <v>789</v>
      </c>
      <c r="AE351" s="28" t="s">
        <v>790</v>
      </c>
      <c r="AF351" s="28" t="s">
        <v>791</v>
      </c>
      <c r="AG351" s="28"/>
    </row>
    <row r="352" s="93" customFormat="1" ht="15" spans="1:33">
      <c r="A352" s="28" t="s">
        <v>52</v>
      </c>
      <c r="B352" s="28" t="s">
        <v>53</v>
      </c>
      <c r="C352" s="28">
        <v>127108</v>
      </c>
      <c r="D352" s="28" t="s">
        <v>783</v>
      </c>
      <c r="E352" s="28" t="s">
        <v>783</v>
      </c>
      <c r="F352" s="28" t="s">
        <v>56</v>
      </c>
      <c r="G352" s="28" t="s">
        <v>784</v>
      </c>
      <c r="H352" s="28" t="s">
        <v>58</v>
      </c>
      <c r="I352" s="28" t="s">
        <v>59</v>
      </c>
      <c r="J352" s="28" t="s">
        <v>785</v>
      </c>
      <c r="K352" s="32">
        <v>300110001003</v>
      </c>
      <c r="L352" s="28" t="s">
        <v>83</v>
      </c>
      <c r="M352" s="28" t="s">
        <v>702</v>
      </c>
      <c r="N352" s="28">
        <v>1</v>
      </c>
      <c r="O352" s="33">
        <v>70</v>
      </c>
      <c r="P352" s="33">
        <v>24</v>
      </c>
      <c r="Q352" s="33">
        <f>O352+P352</f>
        <v>94</v>
      </c>
      <c r="R352" s="33">
        <f>Q352/N352</f>
        <v>94</v>
      </c>
      <c r="S352" s="107" t="s">
        <v>793</v>
      </c>
      <c r="T352" s="28" t="s">
        <v>282</v>
      </c>
      <c r="U352" s="28" t="s">
        <v>649</v>
      </c>
      <c r="V352" s="28" t="s">
        <v>66</v>
      </c>
      <c r="W352" s="28" t="s">
        <v>68</v>
      </c>
      <c r="X352" s="28" t="s">
        <v>68</v>
      </c>
      <c r="Y352" s="28" t="s">
        <v>787</v>
      </c>
      <c r="Z352" s="108" t="s">
        <v>87</v>
      </c>
      <c r="AA352" s="28" t="s">
        <v>71</v>
      </c>
      <c r="AB352" s="28" t="s">
        <v>71</v>
      </c>
      <c r="AC352" s="28" t="s">
        <v>788</v>
      </c>
      <c r="AD352" s="28" t="s">
        <v>789</v>
      </c>
      <c r="AE352" s="28" t="s">
        <v>790</v>
      </c>
      <c r="AF352" s="28" t="s">
        <v>791</v>
      </c>
      <c r="AG352" s="28"/>
    </row>
    <row r="353" s="93" customFormat="1" ht="15" spans="1:33">
      <c r="A353" s="28" t="s">
        <v>76</v>
      </c>
      <c r="B353" s="28" t="s">
        <v>53</v>
      </c>
      <c r="C353" s="28">
        <v>127116</v>
      </c>
      <c r="D353" s="28" t="s">
        <v>794</v>
      </c>
      <c r="E353" s="28" t="s">
        <v>794</v>
      </c>
      <c r="F353" s="28" t="s">
        <v>56</v>
      </c>
      <c r="G353" s="28" t="s">
        <v>784</v>
      </c>
      <c r="H353" s="28" t="s">
        <v>58</v>
      </c>
      <c r="I353" s="28" t="s">
        <v>59</v>
      </c>
      <c r="J353" s="28" t="s">
        <v>785</v>
      </c>
      <c r="K353" s="32">
        <v>300110001001</v>
      </c>
      <c r="L353" s="28" t="s">
        <v>83</v>
      </c>
      <c r="M353" s="28" t="s">
        <v>702</v>
      </c>
      <c r="N353" s="28">
        <v>2</v>
      </c>
      <c r="O353" s="33">
        <v>1</v>
      </c>
      <c r="P353" s="33">
        <v>24</v>
      </c>
      <c r="Q353" s="33">
        <f>O353+P353</f>
        <v>25</v>
      </c>
      <c r="R353" s="33">
        <f>Q353/N353</f>
        <v>12.5</v>
      </c>
      <c r="S353" s="107" t="s">
        <v>795</v>
      </c>
      <c r="T353" s="28" t="s">
        <v>206</v>
      </c>
      <c r="U353" s="28" t="s">
        <v>65</v>
      </c>
      <c r="V353" s="28" t="s">
        <v>66</v>
      </c>
      <c r="W353" s="28" t="s">
        <v>68</v>
      </c>
      <c r="X353" s="28" t="s">
        <v>68</v>
      </c>
      <c r="Y353" s="28" t="s">
        <v>787</v>
      </c>
      <c r="Z353" s="108" t="s">
        <v>87</v>
      </c>
      <c r="AA353" s="28" t="s">
        <v>88</v>
      </c>
      <c r="AB353" s="28" t="s">
        <v>88</v>
      </c>
      <c r="AC353" s="28" t="s">
        <v>796</v>
      </c>
      <c r="AD353" s="28" t="s">
        <v>789</v>
      </c>
      <c r="AE353" s="28" t="s">
        <v>797</v>
      </c>
      <c r="AF353" s="28" t="s">
        <v>798</v>
      </c>
      <c r="AG353" s="28"/>
    </row>
    <row r="354" s="93" customFormat="1" ht="15" spans="1:33">
      <c r="A354" s="28" t="s">
        <v>52</v>
      </c>
      <c r="B354" s="28" t="s">
        <v>181</v>
      </c>
      <c r="C354" s="28">
        <v>129127</v>
      </c>
      <c r="D354" s="28" t="s">
        <v>799</v>
      </c>
      <c r="E354" s="28" t="s">
        <v>800</v>
      </c>
      <c r="F354" s="28" t="s">
        <v>56</v>
      </c>
      <c r="G354" s="28" t="s">
        <v>801</v>
      </c>
      <c r="H354" s="28" t="s">
        <v>58</v>
      </c>
      <c r="I354" s="28" t="s">
        <v>59</v>
      </c>
      <c r="J354" s="28" t="s">
        <v>802</v>
      </c>
      <c r="K354" s="32">
        <v>300110002001</v>
      </c>
      <c r="L354" s="28" t="s">
        <v>83</v>
      </c>
      <c r="M354" s="28" t="s">
        <v>84</v>
      </c>
      <c r="N354" s="28">
        <v>2</v>
      </c>
      <c r="O354" s="33">
        <v>0</v>
      </c>
      <c r="P354" s="33">
        <v>15</v>
      </c>
      <c r="Q354" s="33">
        <f>O354+P354</f>
        <v>15</v>
      </c>
      <c r="R354" s="33">
        <f>Q354/N354</f>
        <v>7.5</v>
      </c>
      <c r="S354" s="107" t="s">
        <v>803</v>
      </c>
      <c r="T354" s="28" t="s">
        <v>97</v>
      </c>
      <c r="U354" s="28" t="s">
        <v>65</v>
      </c>
      <c r="V354" s="28" t="s">
        <v>66</v>
      </c>
      <c r="W354" s="28" t="s">
        <v>68</v>
      </c>
      <c r="X354" s="28" t="s">
        <v>68</v>
      </c>
      <c r="Y354" s="28" t="s">
        <v>69</v>
      </c>
      <c r="Z354" s="108" t="s">
        <v>87</v>
      </c>
      <c r="AA354" s="28" t="s">
        <v>71</v>
      </c>
      <c r="AB354" s="28" t="s">
        <v>71</v>
      </c>
      <c r="AC354" s="28" t="s">
        <v>804</v>
      </c>
      <c r="AD354" s="28" t="s">
        <v>805</v>
      </c>
      <c r="AE354" s="28" t="s">
        <v>806</v>
      </c>
      <c r="AF354" s="28" t="s">
        <v>807</v>
      </c>
      <c r="AG354" s="28"/>
    </row>
    <row r="355" s="93" customFormat="1" ht="15" spans="1:33">
      <c r="A355" s="28" t="s">
        <v>52</v>
      </c>
      <c r="B355" s="28" t="s">
        <v>181</v>
      </c>
      <c r="C355" s="28">
        <v>129127</v>
      </c>
      <c r="D355" s="28" t="s">
        <v>799</v>
      </c>
      <c r="E355" s="28" t="s">
        <v>800</v>
      </c>
      <c r="F355" s="28" t="s">
        <v>56</v>
      </c>
      <c r="G355" s="28" t="s">
        <v>808</v>
      </c>
      <c r="H355" s="28" t="s">
        <v>58</v>
      </c>
      <c r="I355" s="28" t="s">
        <v>59</v>
      </c>
      <c r="J355" s="28" t="s">
        <v>802</v>
      </c>
      <c r="K355" s="32">
        <v>300110002002</v>
      </c>
      <c r="L355" s="28" t="s">
        <v>83</v>
      </c>
      <c r="M355" s="28" t="s">
        <v>84</v>
      </c>
      <c r="N355" s="28">
        <v>2</v>
      </c>
      <c r="O355" s="33">
        <v>1</v>
      </c>
      <c r="P355" s="33">
        <v>46</v>
      </c>
      <c r="Q355" s="33">
        <f>O355+P355</f>
        <v>47</v>
      </c>
      <c r="R355" s="33">
        <f>Q355/N355</f>
        <v>23.5</v>
      </c>
      <c r="S355" s="107" t="s">
        <v>809</v>
      </c>
      <c r="T355" s="28" t="s">
        <v>97</v>
      </c>
      <c r="U355" s="28" t="s">
        <v>65</v>
      </c>
      <c r="V355" s="28" t="s">
        <v>66</v>
      </c>
      <c r="W355" s="28" t="s">
        <v>68</v>
      </c>
      <c r="X355" s="28" t="s">
        <v>68</v>
      </c>
      <c r="Y355" s="28" t="s">
        <v>69</v>
      </c>
      <c r="Z355" s="108" t="s">
        <v>87</v>
      </c>
      <c r="AA355" s="28" t="s">
        <v>71</v>
      </c>
      <c r="AB355" s="28" t="s">
        <v>71</v>
      </c>
      <c r="AC355" s="28" t="s">
        <v>804</v>
      </c>
      <c r="AD355" s="28" t="s">
        <v>805</v>
      </c>
      <c r="AE355" s="28" t="s">
        <v>806</v>
      </c>
      <c r="AF355" s="28" t="s">
        <v>807</v>
      </c>
      <c r="AG355" s="28"/>
    </row>
    <row r="356" s="93" customFormat="1" ht="15" spans="1:33">
      <c r="A356" s="28" t="s">
        <v>52</v>
      </c>
      <c r="B356" s="28" t="s">
        <v>181</v>
      </c>
      <c r="C356" s="28">
        <v>129127</v>
      </c>
      <c r="D356" s="28" t="s">
        <v>799</v>
      </c>
      <c r="E356" s="28" t="s">
        <v>800</v>
      </c>
      <c r="F356" s="28" t="s">
        <v>56</v>
      </c>
      <c r="G356" s="28" t="s">
        <v>810</v>
      </c>
      <c r="H356" s="28" t="s">
        <v>58</v>
      </c>
      <c r="I356" s="28" t="s">
        <v>59</v>
      </c>
      <c r="J356" s="28" t="s">
        <v>811</v>
      </c>
      <c r="K356" s="32">
        <v>300110002003</v>
      </c>
      <c r="L356" s="28" t="s">
        <v>83</v>
      </c>
      <c r="M356" s="28" t="s">
        <v>84</v>
      </c>
      <c r="N356" s="28">
        <v>2</v>
      </c>
      <c r="O356" s="33">
        <v>0</v>
      </c>
      <c r="P356" s="33">
        <v>9</v>
      </c>
      <c r="Q356" s="33">
        <f>O356+P356</f>
        <v>9</v>
      </c>
      <c r="R356" s="33">
        <f>Q356/N356</f>
        <v>4.5</v>
      </c>
      <c r="S356" s="107" t="s">
        <v>812</v>
      </c>
      <c r="T356" s="28" t="s">
        <v>97</v>
      </c>
      <c r="U356" s="28" t="s">
        <v>65</v>
      </c>
      <c r="V356" s="28" t="s">
        <v>66</v>
      </c>
      <c r="W356" s="28" t="s">
        <v>68</v>
      </c>
      <c r="X356" s="28" t="s">
        <v>68</v>
      </c>
      <c r="Y356" s="28" t="s">
        <v>69</v>
      </c>
      <c r="Z356" s="108" t="s">
        <v>87</v>
      </c>
      <c r="AA356" s="28" t="s">
        <v>71</v>
      </c>
      <c r="AB356" s="28" t="s">
        <v>71</v>
      </c>
      <c r="AC356" s="28" t="s">
        <v>813</v>
      </c>
      <c r="AD356" s="28" t="s">
        <v>805</v>
      </c>
      <c r="AE356" s="28" t="s">
        <v>806</v>
      </c>
      <c r="AF356" s="28" t="s">
        <v>807</v>
      </c>
      <c r="AG356" s="28"/>
    </row>
    <row r="357" s="93" customFormat="1" ht="15" spans="1:33">
      <c r="A357" s="28" t="s">
        <v>52</v>
      </c>
      <c r="B357" s="28" t="s">
        <v>181</v>
      </c>
      <c r="C357" s="28">
        <v>129127</v>
      </c>
      <c r="D357" s="28" t="s">
        <v>799</v>
      </c>
      <c r="E357" s="28" t="s">
        <v>800</v>
      </c>
      <c r="F357" s="28" t="s">
        <v>56</v>
      </c>
      <c r="G357" s="28" t="s">
        <v>814</v>
      </c>
      <c r="H357" s="28" t="s">
        <v>58</v>
      </c>
      <c r="I357" s="28" t="s">
        <v>59</v>
      </c>
      <c r="J357" s="28" t="s">
        <v>811</v>
      </c>
      <c r="K357" s="32">
        <v>300110002004</v>
      </c>
      <c r="L357" s="28" t="s">
        <v>83</v>
      </c>
      <c r="M357" s="28" t="s">
        <v>84</v>
      </c>
      <c r="N357" s="28">
        <v>2</v>
      </c>
      <c r="O357" s="33">
        <v>0</v>
      </c>
      <c r="P357" s="33">
        <v>14</v>
      </c>
      <c r="Q357" s="33">
        <f>O357+P357</f>
        <v>14</v>
      </c>
      <c r="R357" s="33">
        <f>Q357/N357</f>
        <v>7</v>
      </c>
      <c r="S357" s="107" t="s">
        <v>812</v>
      </c>
      <c r="T357" s="28" t="s">
        <v>97</v>
      </c>
      <c r="U357" s="28" t="s">
        <v>65</v>
      </c>
      <c r="V357" s="28" t="s">
        <v>66</v>
      </c>
      <c r="W357" s="28" t="s">
        <v>68</v>
      </c>
      <c r="X357" s="28" t="s">
        <v>68</v>
      </c>
      <c r="Y357" s="28" t="s">
        <v>69</v>
      </c>
      <c r="Z357" s="108" t="s">
        <v>87</v>
      </c>
      <c r="AA357" s="28" t="s">
        <v>71</v>
      </c>
      <c r="AB357" s="28" t="s">
        <v>71</v>
      </c>
      <c r="AC357" s="28" t="s">
        <v>815</v>
      </c>
      <c r="AD357" s="28" t="s">
        <v>805</v>
      </c>
      <c r="AE357" s="28" t="s">
        <v>806</v>
      </c>
      <c r="AF357" s="28" t="s">
        <v>807</v>
      </c>
      <c r="AG357" s="28"/>
    </row>
    <row r="358" s="93" customFormat="1" ht="15" spans="1:33">
      <c r="A358" s="28" t="s">
        <v>52</v>
      </c>
      <c r="B358" s="28" t="s">
        <v>181</v>
      </c>
      <c r="C358" s="28">
        <v>129127</v>
      </c>
      <c r="D358" s="28" t="s">
        <v>799</v>
      </c>
      <c r="E358" s="28" t="s">
        <v>800</v>
      </c>
      <c r="F358" s="28" t="s">
        <v>56</v>
      </c>
      <c r="G358" s="28" t="s">
        <v>816</v>
      </c>
      <c r="H358" s="28" t="s">
        <v>58</v>
      </c>
      <c r="I358" s="28" t="s">
        <v>59</v>
      </c>
      <c r="J358" s="28" t="s">
        <v>817</v>
      </c>
      <c r="K358" s="32">
        <v>300110002005</v>
      </c>
      <c r="L358" s="28" t="s">
        <v>83</v>
      </c>
      <c r="M358" s="28" t="s">
        <v>84</v>
      </c>
      <c r="N358" s="28">
        <v>2</v>
      </c>
      <c r="O358" s="33">
        <v>0</v>
      </c>
      <c r="P358" s="33">
        <v>13</v>
      </c>
      <c r="Q358" s="33">
        <f>O358+P358</f>
        <v>13</v>
      </c>
      <c r="R358" s="33">
        <f>Q358/N358</f>
        <v>6.5</v>
      </c>
      <c r="S358" s="107" t="s">
        <v>818</v>
      </c>
      <c r="T358" s="28" t="s">
        <v>97</v>
      </c>
      <c r="U358" s="28" t="s">
        <v>65</v>
      </c>
      <c r="V358" s="28" t="s">
        <v>66</v>
      </c>
      <c r="W358" s="28" t="s">
        <v>68</v>
      </c>
      <c r="X358" s="28" t="s">
        <v>68</v>
      </c>
      <c r="Y358" s="28" t="s">
        <v>69</v>
      </c>
      <c r="Z358" s="108" t="s">
        <v>87</v>
      </c>
      <c r="AA358" s="28" t="s">
        <v>71</v>
      </c>
      <c r="AB358" s="28" t="s">
        <v>71</v>
      </c>
      <c r="AC358" s="28" t="s">
        <v>819</v>
      </c>
      <c r="AD358" s="28" t="s">
        <v>805</v>
      </c>
      <c r="AE358" s="28" t="s">
        <v>806</v>
      </c>
      <c r="AF358" s="28" t="s">
        <v>807</v>
      </c>
      <c r="AG358" s="28"/>
    </row>
    <row r="359" s="93" customFormat="1" ht="15" spans="1:33">
      <c r="A359" s="28" t="s">
        <v>52</v>
      </c>
      <c r="B359" s="28" t="s">
        <v>181</v>
      </c>
      <c r="C359" s="28">
        <v>129127</v>
      </c>
      <c r="D359" s="28" t="s">
        <v>799</v>
      </c>
      <c r="E359" s="28" t="s">
        <v>800</v>
      </c>
      <c r="F359" s="28" t="s">
        <v>56</v>
      </c>
      <c r="G359" s="28" t="s">
        <v>820</v>
      </c>
      <c r="H359" s="28" t="s">
        <v>58</v>
      </c>
      <c r="I359" s="28" t="s">
        <v>59</v>
      </c>
      <c r="J359" s="28" t="s">
        <v>817</v>
      </c>
      <c r="K359" s="32">
        <v>300110002006</v>
      </c>
      <c r="L359" s="28" t="s">
        <v>83</v>
      </c>
      <c r="M359" s="28" t="s">
        <v>84</v>
      </c>
      <c r="N359" s="28">
        <v>2</v>
      </c>
      <c r="O359" s="33">
        <v>0</v>
      </c>
      <c r="P359" s="33">
        <v>24</v>
      </c>
      <c r="Q359" s="33">
        <f>O359+P359</f>
        <v>24</v>
      </c>
      <c r="R359" s="33">
        <f>Q359/N359</f>
        <v>12</v>
      </c>
      <c r="S359" s="107" t="s">
        <v>818</v>
      </c>
      <c r="T359" s="28" t="s">
        <v>97</v>
      </c>
      <c r="U359" s="28" t="s">
        <v>65</v>
      </c>
      <c r="V359" s="28" t="s">
        <v>66</v>
      </c>
      <c r="W359" s="28" t="s">
        <v>68</v>
      </c>
      <c r="X359" s="28" t="s">
        <v>68</v>
      </c>
      <c r="Y359" s="28" t="s">
        <v>69</v>
      </c>
      <c r="Z359" s="108" t="s">
        <v>87</v>
      </c>
      <c r="AA359" s="28" t="s">
        <v>71</v>
      </c>
      <c r="AB359" s="28" t="s">
        <v>71</v>
      </c>
      <c r="AC359" s="28" t="s">
        <v>821</v>
      </c>
      <c r="AD359" s="28" t="s">
        <v>805</v>
      </c>
      <c r="AE359" s="28" t="s">
        <v>806</v>
      </c>
      <c r="AF359" s="28" t="s">
        <v>807</v>
      </c>
      <c r="AG359" s="28"/>
    </row>
    <row r="360" s="93" customFormat="1" ht="15" spans="1:33">
      <c r="A360" s="28" t="s">
        <v>52</v>
      </c>
      <c r="B360" s="28" t="s">
        <v>181</v>
      </c>
      <c r="C360" s="28">
        <v>129127</v>
      </c>
      <c r="D360" s="28" t="s">
        <v>799</v>
      </c>
      <c r="E360" s="28" t="s">
        <v>800</v>
      </c>
      <c r="F360" s="28" t="s">
        <v>56</v>
      </c>
      <c r="G360" s="28" t="s">
        <v>822</v>
      </c>
      <c r="H360" s="28" t="s">
        <v>58</v>
      </c>
      <c r="I360" s="28" t="s">
        <v>59</v>
      </c>
      <c r="J360" s="28" t="s">
        <v>823</v>
      </c>
      <c r="K360" s="32">
        <v>300110002007</v>
      </c>
      <c r="L360" s="28" t="s">
        <v>83</v>
      </c>
      <c r="M360" s="28" t="s">
        <v>84</v>
      </c>
      <c r="N360" s="28">
        <v>2</v>
      </c>
      <c r="O360" s="33">
        <v>0</v>
      </c>
      <c r="P360" s="33">
        <v>10</v>
      </c>
      <c r="Q360" s="33">
        <f>O360+P360</f>
        <v>10</v>
      </c>
      <c r="R360" s="33">
        <f>Q360/N360</f>
        <v>5</v>
      </c>
      <c r="S360" s="107" t="s">
        <v>824</v>
      </c>
      <c r="T360" s="28" t="s">
        <v>97</v>
      </c>
      <c r="U360" s="28" t="s">
        <v>65</v>
      </c>
      <c r="V360" s="28" t="s">
        <v>66</v>
      </c>
      <c r="W360" s="28" t="s">
        <v>68</v>
      </c>
      <c r="X360" s="28" t="s">
        <v>68</v>
      </c>
      <c r="Y360" s="28" t="s">
        <v>69</v>
      </c>
      <c r="Z360" s="108" t="s">
        <v>87</v>
      </c>
      <c r="AA360" s="28" t="s">
        <v>71</v>
      </c>
      <c r="AB360" s="28" t="s">
        <v>71</v>
      </c>
      <c r="AC360" s="28" t="s">
        <v>825</v>
      </c>
      <c r="AD360" s="28" t="s">
        <v>805</v>
      </c>
      <c r="AE360" s="28" t="s">
        <v>806</v>
      </c>
      <c r="AF360" s="28" t="s">
        <v>807</v>
      </c>
      <c r="AG360" s="28"/>
    </row>
    <row r="361" s="93" customFormat="1" ht="15" spans="1:33">
      <c r="A361" s="28" t="s">
        <v>52</v>
      </c>
      <c r="B361" s="28" t="s">
        <v>181</v>
      </c>
      <c r="C361" s="28">
        <v>129127</v>
      </c>
      <c r="D361" s="28" t="s">
        <v>799</v>
      </c>
      <c r="E361" s="28" t="s">
        <v>800</v>
      </c>
      <c r="F361" s="28" t="s">
        <v>56</v>
      </c>
      <c r="G361" s="28" t="s">
        <v>826</v>
      </c>
      <c r="H361" s="28" t="s">
        <v>58</v>
      </c>
      <c r="I361" s="28" t="s">
        <v>59</v>
      </c>
      <c r="J361" s="28" t="s">
        <v>823</v>
      </c>
      <c r="K361" s="32">
        <v>300110002008</v>
      </c>
      <c r="L361" s="28" t="s">
        <v>83</v>
      </c>
      <c r="M361" s="28" t="s">
        <v>84</v>
      </c>
      <c r="N361" s="28">
        <v>2</v>
      </c>
      <c r="O361" s="33">
        <v>0</v>
      </c>
      <c r="P361" s="33">
        <v>27</v>
      </c>
      <c r="Q361" s="33">
        <f>O361+P361</f>
        <v>27</v>
      </c>
      <c r="R361" s="33">
        <f>Q361/N361</f>
        <v>13.5</v>
      </c>
      <c r="S361" s="107" t="s">
        <v>824</v>
      </c>
      <c r="T361" s="28" t="s">
        <v>97</v>
      </c>
      <c r="U361" s="28" t="s">
        <v>65</v>
      </c>
      <c r="V361" s="28" t="s">
        <v>66</v>
      </c>
      <c r="W361" s="28" t="s">
        <v>68</v>
      </c>
      <c r="X361" s="28" t="s">
        <v>68</v>
      </c>
      <c r="Y361" s="28" t="s">
        <v>69</v>
      </c>
      <c r="Z361" s="108" t="s">
        <v>87</v>
      </c>
      <c r="AA361" s="28" t="s">
        <v>71</v>
      </c>
      <c r="AB361" s="28" t="s">
        <v>71</v>
      </c>
      <c r="AC361" s="28" t="s">
        <v>827</v>
      </c>
      <c r="AD361" s="28" t="s">
        <v>805</v>
      </c>
      <c r="AE361" s="28" t="s">
        <v>806</v>
      </c>
      <c r="AF361" s="28" t="s">
        <v>807</v>
      </c>
      <c r="AG361" s="28"/>
    </row>
    <row r="362" s="93" customFormat="1" ht="15" spans="1:33">
      <c r="A362" s="28" t="s">
        <v>52</v>
      </c>
      <c r="B362" s="28" t="s">
        <v>181</v>
      </c>
      <c r="C362" s="28">
        <v>129127</v>
      </c>
      <c r="D362" s="28" t="s">
        <v>799</v>
      </c>
      <c r="E362" s="28" t="s">
        <v>800</v>
      </c>
      <c r="F362" s="28" t="s">
        <v>56</v>
      </c>
      <c r="G362" s="28" t="s">
        <v>828</v>
      </c>
      <c r="H362" s="28" t="s">
        <v>58</v>
      </c>
      <c r="I362" s="28" t="s">
        <v>59</v>
      </c>
      <c r="J362" s="28" t="s">
        <v>829</v>
      </c>
      <c r="K362" s="32">
        <v>300110002009</v>
      </c>
      <c r="L362" s="28" t="s">
        <v>83</v>
      </c>
      <c r="M362" s="28" t="s">
        <v>84</v>
      </c>
      <c r="N362" s="28">
        <v>1</v>
      </c>
      <c r="O362" s="33">
        <v>2</v>
      </c>
      <c r="P362" s="33">
        <v>6</v>
      </c>
      <c r="Q362" s="33">
        <f>O362+P362</f>
        <v>8</v>
      </c>
      <c r="R362" s="33">
        <f>Q362/N362</f>
        <v>8</v>
      </c>
      <c r="S362" s="107" t="s">
        <v>830</v>
      </c>
      <c r="T362" s="28" t="s">
        <v>228</v>
      </c>
      <c r="U362" s="28" t="s">
        <v>229</v>
      </c>
      <c r="V362" s="28" t="s">
        <v>66</v>
      </c>
      <c r="W362" s="28" t="s">
        <v>67</v>
      </c>
      <c r="X362" s="28" t="s">
        <v>831</v>
      </c>
      <c r="Y362" s="28" t="s">
        <v>69</v>
      </c>
      <c r="Z362" s="108" t="s">
        <v>87</v>
      </c>
      <c r="AA362" s="28" t="s">
        <v>71</v>
      </c>
      <c r="AB362" s="28" t="s">
        <v>71</v>
      </c>
      <c r="AC362" s="28" t="s">
        <v>832</v>
      </c>
      <c r="AD362" s="28" t="s">
        <v>805</v>
      </c>
      <c r="AE362" s="28" t="s">
        <v>806</v>
      </c>
      <c r="AF362" s="28" t="s">
        <v>807</v>
      </c>
      <c r="AG362" s="28"/>
    </row>
    <row r="363" s="93" customFormat="1" ht="15" spans="1:33">
      <c r="A363" s="28" t="s">
        <v>52</v>
      </c>
      <c r="B363" s="28" t="s">
        <v>181</v>
      </c>
      <c r="C363" s="28">
        <v>129127</v>
      </c>
      <c r="D363" s="28" t="s">
        <v>799</v>
      </c>
      <c r="E363" s="28" t="s">
        <v>800</v>
      </c>
      <c r="F363" s="28" t="s">
        <v>56</v>
      </c>
      <c r="G363" s="28" t="s">
        <v>833</v>
      </c>
      <c r="H363" s="28" t="s">
        <v>58</v>
      </c>
      <c r="I363" s="28" t="s">
        <v>59</v>
      </c>
      <c r="J363" s="28" t="s">
        <v>834</v>
      </c>
      <c r="K363" s="32">
        <v>300110002010</v>
      </c>
      <c r="L363" s="28" t="s">
        <v>83</v>
      </c>
      <c r="M363" s="28" t="s">
        <v>84</v>
      </c>
      <c r="N363" s="28">
        <v>1</v>
      </c>
      <c r="O363" s="33">
        <v>1</v>
      </c>
      <c r="P363" s="33">
        <v>13</v>
      </c>
      <c r="Q363" s="33">
        <f>O363+P363</f>
        <v>14</v>
      </c>
      <c r="R363" s="33">
        <f>Q363/N363</f>
        <v>14</v>
      </c>
      <c r="S363" s="107" t="s">
        <v>835</v>
      </c>
      <c r="T363" s="28" t="s">
        <v>228</v>
      </c>
      <c r="U363" s="28" t="s">
        <v>229</v>
      </c>
      <c r="V363" s="28" t="s">
        <v>66</v>
      </c>
      <c r="W363" s="28" t="s">
        <v>68</v>
      </c>
      <c r="X363" s="28" t="s">
        <v>68</v>
      </c>
      <c r="Y363" s="28" t="s">
        <v>69</v>
      </c>
      <c r="Z363" s="108" t="s">
        <v>87</v>
      </c>
      <c r="AA363" s="28" t="s">
        <v>71</v>
      </c>
      <c r="AB363" s="28" t="s">
        <v>71</v>
      </c>
      <c r="AC363" s="28" t="s">
        <v>836</v>
      </c>
      <c r="AD363" s="28" t="s">
        <v>805</v>
      </c>
      <c r="AE363" s="28" t="s">
        <v>806</v>
      </c>
      <c r="AF363" s="28" t="s">
        <v>807</v>
      </c>
      <c r="AG363" s="28"/>
    </row>
    <row r="364" s="93" customFormat="1" ht="15" spans="1:33">
      <c r="A364" s="28" t="s">
        <v>52</v>
      </c>
      <c r="B364" s="28" t="s">
        <v>181</v>
      </c>
      <c r="C364" s="28">
        <v>129127</v>
      </c>
      <c r="D364" s="28" t="s">
        <v>799</v>
      </c>
      <c r="E364" s="28" t="s">
        <v>800</v>
      </c>
      <c r="F364" s="28" t="s">
        <v>56</v>
      </c>
      <c r="G364" s="28" t="s">
        <v>837</v>
      </c>
      <c r="H364" s="28" t="s">
        <v>58</v>
      </c>
      <c r="I364" s="28" t="s">
        <v>59</v>
      </c>
      <c r="J364" s="28" t="s">
        <v>838</v>
      </c>
      <c r="K364" s="32">
        <v>300110002011</v>
      </c>
      <c r="L364" s="28" t="s">
        <v>83</v>
      </c>
      <c r="M364" s="28" t="s">
        <v>84</v>
      </c>
      <c r="N364" s="28">
        <v>1</v>
      </c>
      <c r="O364" s="33">
        <v>0</v>
      </c>
      <c r="P364" s="33">
        <v>2</v>
      </c>
      <c r="Q364" s="33">
        <f>O364+P364</f>
        <v>2</v>
      </c>
      <c r="R364" s="33">
        <f>Q364/N364</f>
        <v>2</v>
      </c>
      <c r="S364" s="107" t="s">
        <v>839</v>
      </c>
      <c r="T364" s="28" t="s">
        <v>228</v>
      </c>
      <c r="U364" s="28" t="s">
        <v>229</v>
      </c>
      <c r="V364" s="28" t="s">
        <v>66</v>
      </c>
      <c r="W364" s="28" t="s">
        <v>67</v>
      </c>
      <c r="X364" s="28" t="s">
        <v>831</v>
      </c>
      <c r="Y364" s="28" t="s">
        <v>69</v>
      </c>
      <c r="Z364" s="108" t="s">
        <v>87</v>
      </c>
      <c r="AA364" s="28" t="s">
        <v>71</v>
      </c>
      <c r="AB364" s="28" t="s">
        <v>71</v>
      </c>
      <c r="AC364" s="28" t="s">
        <v>832</v>
      </c>
      <c r="AD364" s="28" t="s">
        <v>805</v>
      </c>
      <c r="AE364" s="28" t="s">
        <v>806</v>
      </c>
      <c r="AF364" s="28" t="s">
        <v>807</v>
      </c>
      <c r="AG364" s="28"/>
    </row>
    <row r="365" s="93" customFormat="1" ht="15" spans="1:33">
      <c r="A365" s="28" t="s">
        <v>52</v>
      </c>
      <c r="B365" s="28" t="s">
        <v>181</v>
      </c>
      <c r="C365" s="28">
        <v>129127</v>
      </c>
      <c r="D365" s="28" t="s">
        <v>799</v>
      </c>
      <c r="E365" s="28" t="s">
        <v>800</v>
      </c>
      <c r="F365" s="28" t="s">
        <v>56</v>
      </c>
      <c r="G365" s="28" t="s">
        <v>840</v>
      </c>
      <c r="H365" s="28" t="s">
        <v>58</v>
      </c>
      <c r="I365" s="28" t="s">
        <v>59</v>
      </c>
      <c r="J365" s="28" t="s">
        <v>802</v>
      </c>
      <c r="K365" s="32">
        <v>300110002012</v>
      </c>
      <c r="L365" s="28" t="s">
        <v>83</v>
      </c>
      <c r="M365" s="28" t="s">
        <v>84</v>
      </c>
      <c r="N365" s="28">
        <v>1</v>
      </c>
      <c r="O365" s="33">
        <v>1</v>
      </c>
      <c r="P365" s="33">
        <v>5</v>
      </c>
      <c r="Q365" s="33">
        <f>O365+P365</f>
        <v>6</v>
      </c>
      <c r="R365" s="33">
        <f>Q365/N365</f>
        <v>6</v>
      </c>
      <c r="S365" s="107" t="s">
        <v>841</v>
      </c>
      <c r="T365" s="28" t="s">
        <v>228</v>
      </c>
      <c r="U365" s="28" t="s">
        <v>229</v>
      </c>
      <c r="V365" s="28" t="s">
        <v>66</v>
      </c>
      <c r="W365" s="28" t="s">
        <v>67</v>
      </c>
      <c r="X365" s="28" t="s">
        <v>831</v>
      </c>
      <c r="Y365" s="28" t="s">
        <v>69</v>
      </c>
      <c r="Z365" s="108" t="s">
        <v>87</v>
      </c>
      <c r="AA365" s="28" t="s">
        <v>71</v>
      </c>
      <c r="AB365" s="28" t="s">
        <v>71</v>
      </c>
      <c r="AC365" s="28" t="s">
        <v>842</v>
      </c>
      <c r="AD365" s="28" t="s">
        <v>805</v>
      </c>
      <c r="AE365" s="28" t="s">
        <v>806</v>
      </c>
      <c r="AF365" s="28" t="s">
        <v>807</v>
      </c>
      <c r="AG365" s="28"/>
    </row>
    <row r="366" s="93" customFormat="1" ht="15" spans="1:33">
      <c r="A366" s="28" t="s">
        <v>52</v>
      </c>
      <c r="B366" s="28" t="s">
        <v>181</v>
      </c>
      <c r="C366" s="28">
        <v>129127</v>
      </c>
      <c r="D366" s="28" t="s">
        <v>799</v>
      </c>
      <c r="E366" s="28" t="s">
        <v>800</v>
      </c>
      <c r="F366" s="28" t="s">
        <v>56</v>
      </c>
      <c r="G366" s="28" t="s">
        <v>843</v>
      </c>
      <c r="H366" s="28" t="s">
        <v>58</v>
      </c>
      <c r="I366" s="28" t="s">
        <v>59</v>
      </c>
      <c r="J366" s="28" t="s">
        <v>802</v>
      </c>
      <c r="K366" s="32">
        <v>300110002013</v>
      </c>
      <c r="L366" s="28" t="s">
        <v>83</v>
      </c>
      <c r="M366" s="28" t="s">
        <v>84</v>
      </c>
      <c r="N366" s="28">
        <v>1</v>
      </c>
      <c r="O366" s="33">
        <v>0</v>
      </c>
      <c r="P366" s="33">
        <v>4</v>
      </c>
      <c r="Q366" s="33">
        <f>O366+P366</f>
        <v>4</v>
      </c>
      <c r="R366" s="33">
        <f>Q366/N366</f>
        <v>4</v>
      </c>
      <c r="S366" s="107" t="s">
        <v>844</v>
      </c>
      <c r="T366" s="28" t="s">
        <v>228</v>
      </c>
      <c r="U366" s="28" t="s">
        <v>229</v>
      </c>
      <c r="V366" s="28" t="s">
        <v>66</v>
      </c>
      <c r="W366" s="28" t="s">
        <v>67</v>
      </c>
      <c r="X366" s="28" t="s">
        <v>831</v>
      </c>
      <c r="Y366" s="28" t="s">
        <v>69</v>
      </c>
      <c r="Z366" s="108" t="s">
        <v>87</v>
      </c>
      <c r="AA366" s="28" t="s">
        <v>71</v>
      </c>
      <c r="AB366" s="28" t="s">
        <v>71</v>
      </c>
      <c r="AC366" s="28" t="s">
        <v>845</v>
      </c>
      <c r="AD366" s="28" t="s">
        <v>805</v>
      </c>
      <c r="AE366" s="28" t="s">
        <v>806</v>
      </c>
      <c r="AF366" s="28" t="s">
        <v>807</v>
      </c>
      <c r="AG366" s="28"/>
    </row>
    <row r="367" s="93" customFormat="1" ht="15" spans="1:33">
      <c r="A367" s="28" t="s">
        <v>115</v>
      </c>
      <c r="B367" s="28" t="s">
        <v>181</v>
      </c>
      <c r="C367" s="28">
        <v>129127</v>
      </c>
      <c r="D367" s="28" t="s">
        <v>799</v>
      </c>
      <c r="E367" s="28" t="s">
        <v>846</v>
      </c>
      <c r="F367" s="28" t="s">
        <v>56</v>
      </c>
      <c r="G367" s="28" t="s">
        <v>822</v>
      </c>
      <c r="H367" s="28" t="s">
        <v>58</v>
      </c>
      <c r="I367" s="28" t="s">
        <v>59</v>
      </c>
      <c r="J367" s="28" t="s">
        <v>823</v>
      </c>
      <c r="K367" s="32">
        <v>300110003001</v>
      </c>
      <c r="L367" s="28" t="s">
        <v>83</v>
      </c>
      <c r="M367" s="28" t="s">
        <v>84</v>
      </c>
      <c r="N367" s="28">
        <v>2</v>
      </c>
      <c r="O367" s="33">
        <v>0</v>
      </c>
      <c r="P367" s="33">
        <v>8</v>
      </c>
      <c r="Q367" s="33">
        <f>O367+P367</f>
        <v>8</v>
      </c>
      <c r="R367" s="33">
        <f>Q367/N367</f>
        <v>4</v>
      </c>
      <c r="S367" s="107" t="s">
        <v>847</v>
      </c>
      <c r="T367" s="28" t="s">
        <v>97</v>
      </c>
      <c r="U367" s="28" t="s">
        <v>65</v>
      </c>
      <c r="V367" s="28" t="s">
        <v>66</v>
      </c>
      <c r="W367" s="28" t="s">
        <v>68</v>
      </c>
      <c r="X367" s="28" t="s">
        <v>68</v>
      </c>
      <c r="Y367" s="28" t="s">
        <v>69</v>
      </c>
      <c r="Z367" s="108" t="s">
        <v>87</v>
      </c>
      <c r="AA367" s="28" t="s">
        <v>118</v>
      </c>
      <c r="AB367" s="28" t="s">
        <v>118</v>
      </c>
      <c r="AC367" s="28" t="s">
        <v>848</v>
      </c>
      <c r="AD367" s="28" t="s">
        <v>805</v>
      </c>
      <c r="AE367" s="28" t="s">
        <v>806</v>
      </c>
      <c r="AF367" s="28" t="s">
        <v>807</v>
      </c>
      <c r="AG367" s="28"/>
    </row>
    <row r="368" s="93" customFormat="1" ht="15" spans="1:33">
      <c r="A368" s="28" t="s">
        <v>115</v>
      </c>
      <c r="B368" s="28" t="s">
        <v>181</v>
      </c>
      <c r="C368" s="28">
        <v>129127</v>
      </c>
      <c r="D368" s="28" t="s">
        <v>799</v>
      </c>
      <c r="E368" s="28" t="s">
        <v>846</v>
      </c>
      <c r="F368" s="28" t="s">
        <v>56</v>
      </c>
      <c r="G368" s="28" t="s">
        <v>826</v>
      </c>
      <c r="H368" s="28" t="s">
        <v>58</v>
      </c>
      <c r="I368" s="28" t="s">
        <v>59</v>
      </c>
      <c r="J368" s="28" t="s">
        <v>823</v>
      </c>
      <c r="K368" s="32">
        <v>300110003002</v>
      </c>
      <c r="L368" s="28" t="s">
        <v>83</v>
      </c>
      <c r="M368" s="28" t="s">
        <v>84</v>
      </c>
      <c r="N368" s="28">
        <v>2</v>
      </c>
      <c r="O368" s="33">
        <v>0</v>
      </c>
      <c r="P368" s="33">
        <v>24</v>
      </c>
      <c r="Q368" s="33">
        <f>O368+P368</f>
        <v>24</v>
      </c>
      <c r="R368" s="33">
        <f>Q368/N368</f>
        <v>12</v>
      </c>
      <c r="S368" s="107" t="s">
        <v>847</v>
      </c>
      <c r="T368" s="28" t="s">
        <v>97</v>
      </c>
      <c r="U368" s="28" t="s">
        <v>65</v>
      </c>
      <c r="V368" s="28" t="s">
        <v>66</v>
      </c>
      <c r="W368" s="28" t="s">
        <v>68</v>
      </c>
      <c r="X368" s="28" t="s">
        <v>68</v>
      </c>
      <c r="Y368" s="28" t="s">
        <v>69</v>
      </c>
      <c r="Z368" s="108" t="s">
        <v>87</v>
      </c>
      <c r="AA368" s="28" t="s">
        <v>118</v>
      </c>
      <c r="AB368" s="28" t="s">
        <v>118</v>
      </c>
      <c r="AC368" s="28" t="s">
        <v>849</v>
      </c>
      <c r="AD368" s="28" t="s">
        <v>805</v>
      </c>
      <c r="AE368" s="28" t="s">
        <v>806</v>
      </c>
      <c r="AF368" s="28" t="s">
        <v>807</v>
      </c>
      <c r="AG368" s="28"/>
    </row>
    <row r="369" s="93" customFormat="1" ht="15" spans="1:33">
      <c r="A369" s="28" t="s">
        <v>115</v>
      </c>
      <c r="B369" s="28" t="s">
        <v>181</v>
      </c>
      <c r="C369" s="28">
        <v>129127</v>
      </c>
      <c r="D369" s="28" t="s">
        <v>799</v>
      </c>
      <c r="E369" s="28" t="s">
        <v>846</v>
      </c>
      <c r="F369" s="28" t="s">
        <v>56</v>
      </c>
      <c r="G369" s="28" t="s">
        <v>816</v>
      </c>
      <c r="H369" s="28" t="s">
        <v>58</v>
      </c>
      <c r="I369" s="28" t="s">
        <v>59</v>
      </c>
      <c r="J369" s="28" t="s">
        <v>817</v>
      </c>
      <c r="K369" s="32">
        <v>300110003003</v>
      </c>
      <c r="L369" s="28" t="s">
        <v>83</v>
      </c>
      <c r="M369" s="28" t="s">
        <v>84</v>
      </c>
      <c r="N369" s="28">
        <v>1</v>
      </c>
      <c r="O369" s="33">
        <v>0</v>
      </c>
      <c r="P369" s="33">
        <v>3</v>
      </c>
      <c r="Q369" s="33">
        <f>O369+P369</f>
        <v>3</v>
      </c>
      <c r="R369" s="33">
        <f>Q369/N369</f>
        <v>3</v>
      </c>
      <c r="S369" s="107" t="s">
        <v>850</v>
      </c>
      <c r="T369" s="28" t="s">
        <v>97</v>
      </c>
      <c r="U369" s="28" t="s">
        <v>65</v>
      </c>
      <c r="V369" s="28" t="s">
        <v>66</v>
      </c>
      <c r="W369" s="28" t="s">
        <v>68</v>
      </c>
      <c r="X369" s="28" t="s">
        <v>68</v>
      </c>
      <c r="Y369" s="28" t="s">
        <v>69</v>
      </c>
      <c r="Z369" s="108" t="s">
        <v>87</v>
      </c>
      <c r="AA369" s="28" t="s">
        <v>118</v>
      </c>
      <c r="AB369" s="28" t="s">
        <v>118</v>
      </c>
      <c r="AC369" s="28" t="s">
        <v>851</v>
      </c>
      <c r="AD369" s="28" t="s">
        <v>805</v>
      </c>
      <c r="AE369" s="28" t="s">
        <v>806</v>
      </c>
      <c r="AF369" s="28" t="s">
        <v>807</v>
      </c>
      <c r="AG369" s="28"/>
    </row>
    <row r="370" s="93" customFormat="1" ht="15" spans="1:33">
      <c r="A370" s="28" t="s">
        <v>115</v>
      </c>
      <c r="B370" s="28" t="s">
        <v>181</v>
      </c>
      <c r="C370" s="28">
        <v>129127</v>
      </c>
      <c r="D370" s="28" t="s">
        <v>799</v>
      </c>
      <c r="E370" s="28" t="s">
        <v>846</v>
      </c>
      <c r="F370" s="28" t="s">
        <v>56</v>
      </c>
      <c r="G370" s="28" t="s">
        <v>820</v>
      </c>
      <c r="H370" s="28" t="s">
        <v>58</v>
      </c>
      <c r="I370" s="28" t="s">
        <v>59</v>
      </c>
      <c r="J370" s="28" t="s">
        <v>817</v>
      </c>
      <c r="K370" s="32">
        <v>300110003004</v>
      </c>
      <c r="L370" s="28" t="s">
        <v>83</v>
      </c>
      <c r="M370" s="28" t="s">
        <v>84</v>
      </c>
      <c r="N370" s="28">
        <v>1</v>
      </c>
      <c r="O370" s="33">
        <v>0</v>
      </c>
      <c r="P370" s="33">
        <v>9</v>
      </c>
      <c r="Q370" s="33">
        <f>O370+P370</f>
        <v>9</v>
      </c>
      <c r="R370" s="33">
        <f>Q370/N370</f>
        <v>9</v>
      </c>
      <c r="S370" s="107" t="s">
        <v>850</v>
      </c>
      <c r="T370" s="28" t="s">
        <v>97</v>
      </c>
      <c r="U370" s="28" t="s">
        <v>65</v>
      </c>
      <c r="V370" s="28" t="s">
        <v>66</v>
      </c>
      <c r="W370" s="28" t="s">
        <v>68</v>
      </c>
      <c r="X370" s="28" t="s">
        <v>68</v>
      </c>
      <c r="Y370" s="28" t="s">
        <v>69</v>
      </c>
      <c r="Z370" s="108" t="s">
        <v>87</v>
      </c>
      <c r="AA370" s="28" t="s">
        <v>118</v>
      </c>
      <c r="AB370" s="28" t="s">
        <v>118</v>
      </c>
      <c r="AC370" s="28" t="s">
        <v>852</v>
      </c>
      <c r="AD370" s="28" t="s">
        <v>805</v>
      </c>
      <c r="AE370" s="28" t="s">
        <v>806</v>
      </c>
      <c r="AF370" s="28" t="s">
        <v>807</v>
      </c>
      <c r="AG370" s="28"/>
    </row>
    <row r="371" s="93" customFormat="1" ht="15" spans="1:33">
      <c r="A371" s="28" t="s">
        <v>115</v>
      </c>
      <c r="B371" s="28" t="s">
        <v>181</v>
      </c>
      <c r="C371" s="28">
        <v>129127</v>
      </c>
      <c r="D371" s="28" t="s">
        <v>799</v>
      </c>
      <c r="E371" s="28" t="s">
        <v>846</v>
      </c>
      <c r="F371" s="28" t="s">
        <v>56</v>
      </c>
      <c r="G371" s="28" t="s">
        <v>801</v>
      </c>
      <c r="H371" s="28" t="s">
        <v>58</v>
      </c>
      <c r="I371" s="28" t="s">
        <v>59</v>
      </c>
      <c r="J371" s="28" t="s">
        <v>802</v>
      </c>
      <c r="K371" s="32">
        <v>300110003005</v>
      </c>
      <c r="L371" s="28" t="s">
        <v>83</v>
      </c>
      <c r="M371" s="28" t="s">
        <v>84</v>
      </c>
      <c r="N371" s="28">
        <v>1</v>
      </c>
      <c r="O371" s="33">
        <v>0</v>
      </c>
      <c r="P371" s="33">
        <v>18</v>
      </c>
      <c r="Q371" s="33">
        <f>O371+P371</f>
        <v>18</v>
      </c>
      <c r="R371" s="33">
        <f>Q371/N371</f>
        <v>18</v>
      </c>
      <c r="S371" s="107" t="s">
        <v>853</v>
      </c>
      <c r="T371" s="28" t="s">
        <v>97</v>
      </c>
      <c r="U371" s="28" t="s">
        <v>65</v>
      </c>
      <c r="V371" s="28" t="s">
        <v>66</v>
      </c>
      <c r="W371" s="28" t="s">
        <v>68</v>
      </c>
      <c r="X371" s="28" t="s">
        <v>68</v>
      </c>
      <c r="Y371" s="28" t="s">
        <v>69</v>
      </c>
      <c r="Z371" s="108" t="s">
        <v>87</v>
      </c>
      <c r="AA371" s="28" t="s">
        <v>118</v>
      </c>
      <c r="AB371" s="28" t="s">
        <v>118</v>
      </c>
      <c r="AC371" s="28" t="s">
        <v>854</v>
      </c>
      <c r="AD371" s="28" t="s">
        <v>805</v>
      </c>
      <c r="AE371" s="28" t="s">
        <v>806</v>
      </c>
      <c r="AF371" s="28" t="s">
        <v>807</v>
      </c>
      <c r="AG371" s="28"/>
    </row>
    <row r="372" s="93" customFormat="1" ht="15" spans="1:33">
      <c r="A372" s="28" t="s">
        <v>115</v>
      </c>
      <c r="B372" s="28" t="s">
        <v>181</v>
      </c>
      <c r="C372" s="28">
        <v>129127</v>
      </c>
      <c r="D372" s="28" t="s">
        <v>799</v>
      </c>
      <c r="E372" s="28" t="s">
        <v>846</v>
      </c>
      <c r="F372" s="28" t="s">
        <v>56</v>
      </c>
      <c r="G372" s="28" t="s">
        <v>828</v>
      </c>
      <c r="H372" s="28" t="s">
        <v>58</v>
      </c>
      <c r="I372" s="28" t="s">
        <v>59</v>
      </c>
      <c r="J372" s="28" t="s">
        <v>829</v>
      </c>
      <c r="K372" s="32">
        <v>300110003006</v>
      </c>
      <c r="L372" s="28" t="s">
        <v>83</v>
      </c>
      <c r="M372" s="28" t="s">
        <v>84</v>
      </c>
      <c r="N372" s="28">
        <v>1</v>
      </c>
      <c r="O372" s="33">
        <v>0</v>
      </c>
      <c r="P372" s="33">
        <v>12</v>
      </c>
      <c r="Q372" s="33">
        <f>O372+P372</f>
        <v>12</v>
      </c>
      <c r="R372" s="33">
        <f>Q372/N372</f>
        <v>12</v>
      </c>
      <c r="S372" s="107" t="s">
        <v>830</v>
      </c>
      <c r="T372" s="28" t="s">
        <v>228</v>
      </c>
      <c r="U372" s="28" t="s">
        <v>229</v>
      </c>
      <c r="V372" s="28" t="s">
        <v>66</v>
      </c>
      <c r="W372" s="28" t="s">
        <v>68</v>
      </c>
      <c r="X372" s="28" t="s">
        <v>68</v>
      </c>
      <c r="Y372" s="28" t="s">
        <v>69</v>
      </c>
      <c r="Z372" s="108" t="s">
        <v>87</v>
      </c>
      <c r="AA372" s="28" t="s">
        <v>118</v>
      </c>
      <c r="AB372" s="28" t="s">
        <v>118</v>
      </c>
      <c r="AC372" s="28" t="s">
        <v>855</v>
      </c>
      <c r="AD372" s="28" t="s">
        <v>805</v>
      </c>
      <c r="AE372" s="28" t="s">
        <v>806</v>
      </c>
      <c r="AF372" s="28" t="s">
        <v>807</v>
      </c>
      <c r="AG372" s="28"/>
    </row>
    <row r="373" s="93" customFormat="1" ht="15" spans="1:33">
      <c r="A373" s="28" t="s">
        <v>115</v>
      </c>
      <c r="B373" s="28" t="s">
        <v>181</v>
      </c>
      <c r="C373" s="28">
        <v>129127</v>
      </c>
      <c r="D373" s="28" t="s">
        <v>799</v>
      </c>
      <c r="E373" s="28" t="s">
        <v>846</v>
      </c>
      <c r="F373" s="28" t="s">
        <v>56</v>
      </c>
      <c r="G373" s="28" t="s">
        <v>808</v>
      </c>
      <c r="H373" s="28" t="s">
        <v>58</v>
      </c>
      <c r="I373" s="28" t="s">
        <v>59</v>
      </c>
      <c r="J373" s="28" t="s">
        <v>802</v>
      </c>
      <c r="K373" s="32">
        <v>300110003007</v>
      </c>
      <c r="L373" s="28" t="s">
        <v>83</v>
      </c>
      <c r="M373" s="28" t="s">
        <v>84</v>
      </c>
      <c r="N373" s="28">
        <v>1</v>
      </c>
      <c r="O373" s="33">
        <v>0</v>
      </c>
      <c r="P373" s="33">
        <v>4</v>
      </c>
      <c r="Q373" s="33">
        <f>O373+P373</f>
        <v>4</v>
      </c>
      <c r="R373" s="33">
        <f>Q373/N373</f>
        <v>4</v>
      </c>
      <c r="S373" s="107" t="s">
        <v>856</v>
      </c>
      <c r="T373" s="28" t="s">
        <v>97</v>
      </c>
      <c r="U373" s="28" t="s">
        <v>65</v>
      </c>
      <c r="V373" s="28" t="s">
        <v>66</v>
      </c>
      <c r="W373" s="28" t="s">
        <v>68</v>
      </c>
      <c r="X373" s="28" t="s">
        <v>68</v>
      </c>
      <c r="Y373" s="28" t="s">
        <v>69</v>
      </c>
      <c r="Z373" s="108" t="s">
        <v>87</v>
      </c>
      <c r="AA373" s="28" t="s">
        <v>118</v>
      </c>
      <c r="AB373" s="28" t="s">
        <v>118</v>
      </c>
      <c r="AC373" s="28" t="s">
        <v>854</v>
      </c>
      <c r="AD373" s="28" t="s">
        <v>805</v>
      </c>
      <c r="AE373" s="28" t="s">
        <v>806</v>
      </c>
      <c r="AF373" s="28" t="s">
        <v>807</v>
      </c>
      <c r="AG373" s="28"/>
    </row>
    <row r="374" s="93" customFormat="1" ht="15" spans="1:33">
      <c r="A374" s="28" t="s">
        <v>115</v>
      </c>
      <c r="B374" s="28" t="s">
        <v>181</v>
      </c>
      <c r="C374" s="28">
        <v>129127</v>
      </c>
      <c r="D374" s="28" t="s">
        <v>799</v>
      </c>
      <c r="E374" s="28" t="s">
        <v>846</v>
      </c>
      <c r="F374" s="28" t="s">
        <v>56</v>
      </c>
      <c r="G374" s="28" t="s">
        <v>857</v>
      </c>
      <c r="H374" s="28" t="s">
        <v>58</v>
      </c>
      <c r="I374" s="28" t="s">
        <v>59</v>
      </c>
      <c r="J374" s="28" t="s">
        <v>858</v>
      </c>
      <c r="K374" s="32">
        <v>300110003008</v>
      </c>
      <c r="L374" s="28" t="s">
        <v>83</v>
      </c>
      <c r="M374" s="28" t="s">
        <v>84</v>
      </c>
      <c r="N374" s="28">
        <v>1</v>
      </c>
      <c r="O374" s="33">
        <v>1</v>
      </c>
      <c r="P374" s="33">
        <v>10</v>
      </c>
      <c r="Q374" s="33">
        <f>O374+P374</f>
        <v>11</v>
      </c>
      <c r="R374" s="33">
        <f>Q374/N374</f>
        <v>11</v>
      </c>
      <c r="S374" s="107" t="s">
        <v>859</v>
      </c>
      <c r="T374" s="28" t="s">
        <v>97</v>
      </c>
      <c r="U374" s="28" t="s">
        <v>65</v>
      </c>
      <c r="V374" s="28" t="s">
        <v>66</v>
      </c>
      <c r="W374" s="28" t="s">
        <v>68</v>
      </c>
      <c r="X374" s="28" t="s">
        <v>68</v>
      </c>
      <c r="Y374" s="28" t="s">
        <v>69</v>
      </c>
      <c r="Z374" s="108" t="s">
        <v>87</v>
      </c>
      <c r="AA374" s="28" t="s">
        <v>118</v>
      </c>
      <c r="AB374" s="28" t="s">
        <v>118</v>
      </c>
      <c r="AC374" s="28" t="s">
        <v>854</v>
      </c>
      <c r="AD374" s="28" t="s">
        <v>805</v>
      </c>
      <c r="AE374" s="28" t="s">
        <v>806</v>
      </c>
      <c r="AF374" s="28" t="s">
        <v>807</v>
      </c>
      <c r="AG374" s="28"/>
    </row>
    <row r="375" s="93" customFormat="1" ht="15" spans="1:33">
      <c r="A375" s="28" t="s">
        <v>115</v>
      </c>
      <c r="B375" s="28" t="s">
        <v>181</v>
      </c>
      <c r="C375" s="28">
        <v>129127</v>
      </c>
      <c r="D375" s="28" t="s">
        <v>799</v>
      </c>
      <c r="E375" s="28" t="s">
        <v>846</v>
      </c>
      <c r="F375" s="28" t="s">
        <v>56</v>
      </c>
      <c r="G375" s="28" t="s">
        <v>860</v>
      </c>
      <c r="H375" s="28" t="s">
        <v>58</v>
      </c>
      <c r="I375" s="28" t="s">
        <v>59</v>
      </c>
      <c r="J375" s="28" t="s">
        <v>802</v>
      </c>
      <c r="K375" s="32">
        <v>300110003009</v>
      </c>
      <c r="L375" s="28" t="s">
        <v>83</v>
      </c>
      <c r="M375" s="28" t="s">
        <v>84</v>
      </c>
      <c r="N375" s="28">
        <v>1</v>
      </c>
      <c r="O375" s="33">
        <v>0</v>
      </c>
      <c r="P375" s="33">
        <v>2</v>
      </c>
      <c r="Q375" s="33">
        <f>O375+P375</f>
        <v>2</v>
      </c>
      <c r="R375" s="33">
        <f>Q375/N375</f>
        <v>2</v>
      </c>
      <c r="S375" s="107" t="s">
        <v>861</v>
      </c>
      <c r="T375" s="28" t="s">
        <v>228</v>
      </c>
      <c r="U375" s="28" t="s">
        <v>229</v>
      </c>
      <c r="V375" s="28" t="s">
        <v>66</v>
      </c>
      <c r="W375" s="28" t="s">
        <v>67</v>
      </c>
      <c r="X375" s="28" t="s">
        <v>831</v>
      </c>
      <c r="Y375" s="28" t="s">
        <v>69</v>
      </c>
      <c r="Z375" s="108" t="s">
        <v>87</v>
      </c>
      <c r="AA375" s="28" t="s">
        <v>118</v>
      </c>
      <c r="AB375" s="28" t="s">
        <v>118</v>
      </c>
      <c r="AC375" s="28" t="s">
        <v>862</v>
      </c>
      <c r="AD375" s="28" t="s">
        <v>805</v>
      </c>
      <c r="AE375" s="28" t="s">
        <v>806</v>
      </c>
      <c r="AF375" s="28" t="s">
        <v>807</v>
      </c>
      <c r="AG375" s="28"/>
    </row>
    <row r="376" s="93" customFormat="1" ht="15" spans="1:33">
      <c r="A376" s="28" t="s">
        <v>115</v>
      </c>
      <c r="B376" s="28" t="s">
        <v>181</v>
      </c>
      <c r="C376" s="28">
        <v>129127</v>
      </c>
      <c r="D376" s="28" t="s">
        <v>799</v>
      </c>
      <c r="E376" s="28" t="s">
        <v>846</v>
      </c>
      <c r="F376" s="28" t="s">
        <v>56</v>
      </c>
      <c r="G376" s="28" t="s">
        <v>863</v>
      </c>
      <c r="H376" s="28" t="s">
        <v>58</v>
      </c>
      <c r="I376" s="28" t="s">
        <v>59</v>
      </c>
      <c r="J376" s="28" t="s">
        <v>864</v>
      </c>
      <c r="K376" s="32">
        <v>300110003010</v>
      </c>
      <c r="L376" s="28" t="s">
        <v>83</v>
      </c>
      <c r="M376" s="28" t="s">
        <v>84</v>
      </c>
      <c r="N376" s="28">
        <v>1</v>
      </c>
      <c r="O376" s="33">
        <v>0</v>
      </c>
      <c r="P376" s="33">
        <v>2</v>
      </c>
      <c r="Q376" s="33">
        <f>O376+P376</f>
        <v>2</v>
      </c>
      <c r="R376" s="33">
        <f>Q376/N376</f>
        <v>2</v>
      </c>
      <c r="S376" s="107" t="s">
        <v>865</v>
      </c>
      <c r="T376" s="28" t="s">
        <v>228</v>
      </c>
      <c r="U376" s="28" t="s">
        <v>229</v>
      </c>
      <c r="V376" s="28" t="s">
        <v>86</v>
      </c>
      <c r="W376" s="28" t="s">
        <v>67</v>
      </c>
      <c r="X376" s="28" t="s">
        <v>831</v>
      </c>
      <c r="Y376" s="28" t="s">
        <v>69</v>
      </c>
      <c r="Z376" s="108" t="s">
        <v>87</v>
      </c>
      <c r="AA376" s="28" t="s">
        <v>118</v>
      </c>
      <c r="AB376" s="28" t="s">
        <v>118</v>
      </c>
      <c r="AC376" s="28" t="s">
        <v>866</v>
      </c>
      <c r="AD376" s="28" t="s">
        <v>805</v>
      </c>
      <c r="AE376" s="28" t="s">
        <v>806</v>
      </c>
      <c r="AF376" s="28" t="s">
        <v>807</v>
      </c>
      <c r="AG376" s="28"/>
    </row>
    <row r="377" s="93" customFormat="1" ht="15" spans="1:33">
      <c r="A377" s="28" t="s">
        <v>52</v>
      </c>
      <c r="B377" s="28" t="s">
        <v>181</v>
      </c>
      <c r="C377" s="28">
        <v>129127</v>
      </c>
      <c r="D377" s="28" t="s">
        <v>799</v>
      </c>
      <c r="E377" s="28" t="s">
        <v>867</v>
      </c>
      <c r="F377" s="28" t="s">
        <v>56</v>
      </c>
      <c r="G377" s="28" t="s">
        <v>868</v>
      </c>
      <c r="H377" s="28" t="s">
        <v>58</v>
      </c>
      <c r="I377" s="28" t="s">
        <v>59</v>
      </c>
      <c r="J377" s="28" t="s">
        <v>869</v>
      </c>
      <c r="K377" s="32">
        <v>300110004001</v>
      </c>
      <c r="L377" s="28" t="s">
        <v>61</v>
      </c>
      <c r="M377" s="28" t="s">
        <v>62</v>
      </c>
      <c r="N377" s="28">
        <v>2</v>
      </c>
      <c r="O377" s="33">
        <v>1</v>
      </c>
      <c r="P377" s="33">
        <v>36</v>
      </c>
      <c r="Q377" s="33">
        <f>O377+P377</f>
        <v>37</v>
      </c>
      <c r="R377" s="33">
        <f>Q377/N377</f>
        <v>18.5</v>
      </c>
      <c r="S377" s="107" t="s">
        <v>870</v>
      </c>
      <c r="T377" s="28" t="s">
        <v>97</v>
      </c>
      <c r="U377" s="28" t="s">
        <v>65</v>
      </c>
      <c r="V377" s="28" t="s">
        <v>66</v>
      </c>
      <c r="W377" s="28" t="s">
        <v>67</v>
      </c>
      <c r="X377" s="28" t="s">
        <v>68</v>
      </c>
      <c r="Y377" s="28" t="s">
        <v>787</v>
      </c>
      <c r="Z377" s="108" t="s">
        <v>87</v>
      </c>
      <c r="AA377" s="28" t="s">
        <v>71</v>
      </c>
      <c r="AB377" s="28" t="s">
        <v>71</v>
      </c>
      <c r="AC377" s="28" t="s">
        <v>871</v>
      </c>
      <c r="AD377" s="28" t="s">
        <v>805</v>
      </c>
      <c r="AE377" s="28" t="s">
        <v>806</v>
      </c>
      <c r="AF377" s="28" t="s">
        <v>807</v>
      </c>
      <c r="AG377" s="28"/>
    </row>
    <row r="378" s="93" customFormat="1" ht="15" spans="1:33">
      <c r="A378" s="28" t="s">
        <v>52</v>
      </c>
      <c r="B378" s="28" t="s">
        <v>181</v>
      </c>
      <c r="C378" s="28">
        <v>129127</v>
      </c>
      <c r="D378" s="28" t="s">
        <v>799</v>
      </c>
      <c r="E378" s="28" t="s">
        <v>867</v>
      </c>
      <c r="F378" s="28" t="s">
        <v>56</v>
      </c>
      <c r="G378" s="28" t="s">
        <v>872</v>
      </c>
      <c r="H378" s="28" t="s">
        <v>58</v>
      </c>
      <c r="I378" s="28" t="s">
        <v>59</v>
      </c>
      <c r="J378" s="28" t="s">
        <v>873</v>
      </c>
      <c r="K378" s="32">
        <v>300110004002</v>
      </c>
      <c r="L378" s="28" t="s">
        <v>61</v>
      </c>
      <c r="M378" s="28" t="s">
        <v>62</v>
      </c>
      <c r="N378" s="28">
        <v>1</v>
      </c>
      <c r="O378" s="33">
        <v>0</v>
      </c>
      <c r="P378" s="33">
        <v>36</v>
      </c>
      <c r="Q378" s="33">
        <f>O378+P378</f>
        <v>36</v>
      </c>
      <c r="R378" s="33">
        <f>Q378/N378</f>
        <v>36</v>
      </c>
      <c r="S378" s="107" t="s">
        <v>874</v>
      </c>
      <c r="T378" s="28" t="s">
        <v>97</v>
      </c>
      <c r="U378" s="28" t="s">
        <v>65</v>
      </c>
      <c r="V378" s="28" t="s">
        <v>66</v>
      </c>
      <c r="W378" s="28" t="s">
        <v>67</v>
      </c>
      <c r="X378" s="28" t="s">
        <v>68</v>
      </c>
      <c r="Y378" s="28" t="s">
        <v>787</v>
      </c>
      <c r="Z378" s="108" t="s">
        <v>87</v>
      </c>
      <c r="AA378" s="28" t="s">
        <v>71</v>
      </c>
      <c r="AB378" s="28" t="s">
        <v>71</v>
      </c>
      <c r="AC378" s="28" t="s">
        <v>871</v>
      </c>
      <c r="AD378" s="28" t="s">
        <v>805</v>
      </c>
      <c r="AE378" s="28" t="s">
        <v>806</v>
      </c>
      <c r="AF378" s="28" t="s">
        <v>807</v>
      </c>
      <c r="AG378" s="28"/>
    </row>
    <row r="379" s="93" customFormat="1" ht="15" spans="1:33">
      <c r="A379" s="28" t="s">
        <v>52</v>
      </c>
      <c r="B379" s="28" t="s">
        <v>181</v>
      </c>
      <c r="C379" s="28">
        <v>129127</v>
      </c>
      <c r="D379" s="28" t="s">
        <v>799</v>
      </c>
      <c r="E379" s="28" t="s">
        <v>875</v>
      </c>
      <c r="F379" s="28" t="s">
        <v>56</v>
      </c>
      <c r="G379" s="28" t="s">
        <v>840</v>
      </c>
      <c r="H379" s="28" t="s">
        <v>58</v>
      </c>
      <c r="I379" s="28" t="s">
        <v>59</v>
      </c>
      <c r="J379" s="28" t="s">
        <v>802</v>
      </c>
      <c r="K379" s="32">
        <v>300110005001</v>
      </c>
      <c r="L379" s="28" t="s">
        <v>876</v>
      </c>
      <c r="M379" s="28" t="s">
        <v>84</v>
      </c>
      <c r="N379" s="28">
        <v>1</v>
      </c>
      <c r="O379" s="33">
        <v>0</v>
      </c>
      <c r="P379" s="33">
        <v>10</v>
      </c>
      <c r="Q379" s="33">
        <f>O379+P379</f>
        <v>10</v>
      </c>
      <c r="R379" s="33">
        <f>Q379/N379</f>
        <v>10</v>
      </c>
      <c r="S379" s="107" t="s">
        <v>877</v>
      </c>
      <c r="T379" s="28" t="s">
        <v>228</v>
      </c>
      <c r="U379" s="28" t="s">
        <v>229</v>
      </c>
      <c r="V379" s="28" t="s">
        <v>66</v>
      </c>
      <c r="W379" s="28" t="s">
        <v>68</v>
      </c>
      <c r="X379" s="28" t="s">
        <v>68</v>
      </c>
      <c r="Y379" s="28" t="s">
        <v>69</v>
      </c>
      <c r="Z379" s="108" t="s">
        <v>87</v>
      </c>
      <c r="AA379" s="28" t="s">
        <v>71</v>
      </c>
      <c r="AB379" s="28" t="s">
        <v>71</v>
      </c>
      <c r="AC379" s="28" t="s">
        <v>878</v>
      </c>
      <c r="AD379" s="28" t="s">
        <v>805</v>
      </c>
      <c r="AE379" s="28" t="s">
        <v>806</v>
      </c>
      <c r="AF379" s="28" t="s">
        <v>807</v>
      </c>
      <c r="AG379" s="28"/>
    </row>
    <row r="380" s="93" customFormat="1" ht="15" spans="1:33">
      <c r="A380" s="28" t="s">
        <v>52</v>
      </c>
      <c r="B380" s="28" t="s">
        <v>181</v>
      </c>
      <c r="C380" s="28">
        <v>129127</v>
      </c>
      <c r="D380" s="28" t="s">
        <v>799</v>
      </c>
      <c r="E380" s="28" t="s">
        <v>875</v>
      </c>
      <c r="F380" s="28" t="s">
        <v>56</v>
      </c>
      <c r="G380" s="28" t="s">
        <v>843</v>
      </c>
      <c r="H380" s="28" t="s">
        <v>58</v>
      </c>
      <c r="I380" s="28" t="s">
        <v>59</v>
      </c>
      <c r="J380" s="28" t="s">
        <v>802</v>
      </c>
      <c r="K380" s="32">
        <v>300110005002</v>
      </c>
      <c r="L380" s="28" t="s">
        <v>876</v>
      </c>
      <c r="M380" s="28" t="s">
        <v>84</v>
      </c>
      <c r="N380" s="28">
        <v>1</v>
      </c>
      <c r="O380" s="33">
        <v>0</v>
      </c>
      <c r="P380" s="33">
        <v>17</v>
      </c>
      <c r="Q380" s="33">
        <f>O380+P380</f>
        <v>17</v>
      </c>
      <c r="R380" s="33">
        <f>Q380/N380</f>
        <v>17</v>
      </c>
      <c r="S380" s="107" t="s">
        <v>879</v>
      </c>
      <c r="T380" s="28" t="s">
        <v>228</v>
      </c>
      <c r="U380" s="28" t="s">
        <v>229</v>
      </c>
      <c r="V380" s="28" t="s">
        <v>66</v>
      </c>
      <c r="W380" s="28" t="s">
        <v>68</v>
      </c>
      <c r="X380" s="28" t="s">
        <v>68</v>
      </c>
      <c r="Y380" s="28" t="s">
        <v>69</v>
      </c>
      <c r="Z380" s="108" t="s">
        <v>87</v>
      </c>
      <c r="AA380" s="28" t="s">
        <v>71</v>
      </c>
      <c r="AB380" s="28" t="s">
        <v>71</v>
      </c>
      <c r="AC380" s="28" t="s">
        <v>878</v>
      </c>
      <c r="AD380" s="28" t="s">
        <v>805</v>
      </c>
      <c r="AE380" s="28" t="s">
        <v>806</v>
      </c>
      <c r="AF380" s="28" t="s">
        <v>807</v>
      </c>
      <c r="AG380" s="28"/>
    </row>
    <row r="381" s="93" customFormat="1" ht="15" spans="1:33">
      <c r="A381" s="28" t="s">
        <v>52</v>
      </c>
      <c r="B381" s="28" t="s">
        <v>181</v>
      </c>
      <c r="C381" s="28">
        <v>129127</v>
      </c>
      <c r="D381" s="28" t="s">
        <v>799</v>
      </c>
      <c r="E381" s="28" t="s">
        <v>880</v>
      </c>
      <c r="F381" s="28" t="s">
        <v>56</v>
      </c>
      <c r="G381" s="28" t="s">
        <v>881</v>
      </c>
      <c r="H381" s="28" t="s">
        <v>58</v>
      </c>
      <c r="I381" s="28" t="s">
        <v>59</v>
      </c>
      <c r="J381" s="28" t="s">
        <v>882</v>
      </c>
      <c r="K381" s="32">
        <v>300110006001</v>
      </c>
      <c r="L381" s="28" t="s">
        <v>876</v>
      </c>
      <c r="M381" s="28" t="s">
        <v>84</v>
      </c>
      <c r="N381" s="28">
        <v>1</v>
      </c>
      <c r="O381" s="33">
        <v>0</v>
      </c>
      <c r="P381" s="33">
        <v>12</v>
      </c>
      <c r="Q381" s="33">
        <f>O381+P381</f>
        <v>12</v>
      </c>
      <c r="R381" s="33">
        <f>Q381/N381</f>
        <v>12</v>
      </c>
      <c r="S381" s="107" t="s">
        <v>883</v>
      </c>
      <c r="T381" s="28" t="s">
        <v>228</v>
      </c>
      <c r="U381" s="28" t="s">
        <v>229</v>
      </c>
      <c r="V381" s="28" t="s">
        <v>66</v>
      </c>
      <c r="W381" s="28" t="s">
        <v>68</v>
      </c>
      <c r="X381" s="28" t="s">
        <v>68</v>
      </c>
      <c r="Y381" s="28" t="s">
        <v>69</v>
      </c>
      <c r="Z381" s="108" t="s">
        <v>87</v>
      </c>
      <c r="AA381" s="28" t="s">
        <v>71</v>
      </c>
      <c r="AB381" s="28" t="s">
        <v>71</v>
      </c>
      <c r="AC381" s="28" t="s">
        <v>884</v>
      </c>
      <c r="AD381" s="28" t="s">
        <v>805</v>
      </c>
      <c r="AE381" s="28" t="s">
        <v>806</v>
      </c>
      <c r="AF381" s="28" t="s">
        <v>807</v>
      </c>
      <c r="AG381" s="28"/>
    </row>
    <row r="382" s="93" customFormat="1" ht="15" spans="1:33">
      <c r="A382" s="28" t="s">
        <v>52</v>
      </c>
      <c r="B382" s="28" t="s">
        <v>181</v>
      </c>
      <c r="C382" s="28">
        <v>129127</v>
      </c>
      <c r="D382" s="28" t="s">
        <v>799</v>
      </c>
      <c r="E382" s="28" t="s">
        <v>880</v>
      </c>
      <c r="F382" s="28" t="s">
        <v>56</v>
      </c>
      <c r="G382" s="28" t="s">
        <v>885</v>
      </c>
      <c r="H382" s="28" t="s">
        <v>58</v>
      </c>
      <c r="I382" s="28" t="s">
        <v>59</v>
      </c>
      <c r="J382" s="28" t="s">
        <v>882</v>
      </c>
      <c r="K382" s="32">
        <v>300110006002</v>
      </c>
      <c r="L382" s="28" t="s">
        <v>876</v>
      </c>
      <c r="M382" s="28" t="s">
        <v>84</v>
      </c>
      <c r="N382" s="28">
        <v>1</v>
      </c>
      <c r="O382" s="33">
        <v>0</v>
      </c>
      <c r="P382" s="33">
        <v>30</v>
      </c>
      <c r="Q382" s="33">
        <f>O382+P382</f>
        <v>30</v>
      </c>
      <c r="R382" s="33">
        <f>Q382/N382</f>
        <v>30</v>
      </c>
      <c r="S382" s="107" t="s">
        <v>883</v>
      </c>
      <c r="T382" s="28" t="s">
        <v>228</v>
      </c>
      <c r="U382" s="28" t="s">
        <v>229</v>
      </c>
      <c r="V382" s="28" t="s">
        <v>66</v>
      </c>
      <c r="W382" s="28" t="s">
        <v>68</v>
      </c>
      <c r="X382" s="28" t="s">
        <v>68</v>
      </c>
      <c r="Y382" s="28" t="s">
        <v>69</v>
      </c>
      <c r="Z382" s="108" t="s">
        <v>87</v>
      </c>
      <c r="AA382" s="28" t="s">
        <v>71</v>
      </c>
      <c r="AB382" s="28" t="s">
        <v>71</v>
      </c>
      <c r="AC382" s="28" t="s">
        <v>886</v>
      </c>
      <c r="AD382" s="28" t="s">
        <v>805</v>
      </c>
      <c r="AE382" s="28" t="s">
        <v>806</v>
      </c>
      <c r="AF382" s="28" t="s">
        <v>807</v>
      </c>
      <c r="AG382" s="28"/>
    </row>
    <row r="383" s="93" customFormat="1" ht="15" spans="1:33">
      <c r="A383" s="28" t="s">
        <v>52</v>
      </c>
      <c r="B383" s="28" t="s">
        <v>181</v>
      </c>
      <c r="C383" s="28">
        <v>129127</v>
      </c>
      <c r="D383" s="28" t="s">
        <v>799</v>
      </c>
      <c r="E383" s="28" t="s">
        <v>880</v>
      </c>
      <c r="F383" s="28" t="s">
        <v>56</v>
      </c>
      <c r="G383" s="28" t="s">
        <v>887</v>
      </c>
      <c r="H383" s="28" t="s">
        <v>58</v>
      </c>
      <c r="I383" s="28" t="s">
        <v>59</v>
      </c>
      <c r="J383" s="28" t="s">
        <v>811</v>
      </c>
      <c r="K383" s="32">
        <v>300110006003</v>
      </c>
      <c r="L383" s="28" t="s">
        <v>876</v>
      </c>
      <c r="M383" s="28" t="s">
        <v>84</v>
      </c>
      <c r="N383" s="28">
        <v>1</v>
      </c>
      <c r="O383" s="33">
        <v>0</v>
      </c>
      <c r="P383" s="33">
        <v>8</v>
      </c>
      <c r="Q383" s="33">
        <f>O383+P383</f>
        <v>8</v>
      </c>
      <c r="R383" s="33">
        <f>Q383/N383</f>
        <v>8</v>
      </c>
      <c r="S383" s="107" t="s">
        <v>888</v>
      </c>
      <c r="T383" s="28" t="s">
        <v>228</v>
      </c>
      <c r="U383" s="28" t="s">
        <v>229</v>
      </c>
      <c r="V383" s="28" t="s">
        <v>66</v>
      </c>
      <c r="W383" s="28" t="s">
        <v>68</v>
      </c>
      <c r="X383" s="28" t="s">
        <v>68</v>
      </c>
      <c r="Y383" s="28" t="s">
        <v>69</v>
      </c>
      <c r="Z383" s="108" t="s">
        <v>87</v>
      </c>
      <c r="AA383" s="28" t="s">
        <v>71</v>
      </c>
      <c r="AB383" s="28" t="s">
        <v>71</v>
      </c>
      <c r="AC383" s="28" t="s">
        <v>889</v>
      </c>
      <c r="AD383" s="28" t="s">
        <v>805</v>
      </c>
      <c r="AE383" s="28" t="s">
        <v>806</v>
      </c>
      <c r="AF383" s="28" t="s">
        <v>807</v>
      </c>
      <c r="AG383" s="28"/>
    </row>
    <row r="384" s="93" customFormat="1" ht="15" spans="1:33">
      <c r="A384" s="28" t="s">
        <v>52</v>
      </c>
      <c r="B384" s="28" t="s">
        <v>181</v>
      </c>
      <c r="C384" s="28">
        <v>129127</v>
      </c>
      <c r="D384" s="28" t="s">
        <v>799</v>
      </c>
      <c r="E384" s="28" t="s">
        <v>890</v>
      </c>
      <c r="F384" s="28" t="s">
        <v>56</v>
      </c>
      <c r="G384" s="28" t="s">
        <v>828</v>
      </c>
      <c r="H384" s="28" t="s">
        <v>58</v>
      </c>
      <c r="I384" s="28" t="s">
        <v>59</v>
      </c>
      <c r="J384" s="28" t="s">
        <v>829</v>
      </c>
      <c r="K384" s="32">
        <v>300110007001</v>
      </c>
      <c r="L384" s="28" t="s">
        <v>876</v>
      </c>
      <c r="M384" s="28" t="s">
        <v>84</v>
      </c>
      <c r="N384" s="28">
        <v>1</v>
      </c>
      <c r="O384" s="33">
        <v>0</v>
      </c>
      <c r="P384" s="33">
        <v>16</v>
      </c>
      <c r="Q384" s="33">
        <f>O384+P384</f>
        <v>16</v>
      </c>
      <c r="R384" s="33">
        <f>Q384/N384</f>
        <v>16</v>
      </c>
      <c r="S384" s="107" t="s">
        <v>830</v>
      </c>
      <c r="T384" s="28" t="s">
        <v>228</v>
      </c>
      <c r="U384" s="28" t="s">
        <v>229</v>
      </c>
      <c r="V384" s="28" t="s">
        <v>66</v>
      </c>
      <c r="W384" s="28" t="s">
        <v>68</v>
      </c>
      <c r="X384" s="28" t="s">
        <v>68</v>
      </c>
      <c r="Y384" s="28" t="s">
        <v>69</v>
      </c>
      <c r="Z384" s="108" t="s">
        <v>87</v>
      </c>
      <c r="AA384" s="28" t="s">
        <v>71</v>
      </c>
      <c r="AB384" s="28" t="s">
        <v>71</v>
      </c>
      <c r="AC384" s="28" t="s">
        <v>855</v>
      </c>
      <c r="AD384" s="28" t="s">
        <v>805</v>
      </c>
      <c r="AE384" s="28" t="s">
        <v>806</v>
      </c>
      <c r="AF384" s="28" t="s">
        <v>807</v>
      </c>
      <c r="AG384" s="28"/>
    </row>
    <row r="385" s="93" customFormat="1" ht="15" spans="1:33">
      <c r="A385" s="28" t="s">
        <v>52</v>
      </c>
      <c r="B385" s="28" t="s">
        <v>181</v>
      </c>
      <c r="C385" s="28">
        <v>129127</v>
      </c>
      <c r="D385" s="28" t="s">
        <v>799</v>
      </c>
      <c r="E385" s="28" t="s">
        <v>890</v>
      </c>
      <c r="F385" s="28" t="s">
        <v>56</v>
      </c>
      <c r="G385" s="28" t="s">
        <v>891</v>
      </c>
      <c r="H385" s="28" t="s">
        <v>58</v>
      </c>
      <c r="I385" s="28" t="s">
        <v>59</v>
      </c>
      <c r="J385" s="28" t="s">
        <v>892</v>
      </c>
      <c r="K385" s="32">
        <v>300110007002</v>
      </c>
      <c r="L385" s="28" t="s">
        <v>876</v>
      </c>
      <c r="M385" s="28" t="s">
        <v>84</v>
      </c>
      <c r="N385" s="28">
        <v>1</v>
      </c>
      <c r="O385" s="33">
        <v>0</v>
      </c>
      <c r="P385" s="33">
        <v>13</v>
      </c>
      <c r="Q385" s="33">
        <f>O385+P385</f>
        <v>13</v>
      </c>
      <c r="R385" s="33">
        <f>Q385/N385</f>
        <v>13</v>
      </c>
      <c r="S385" s="107" t="s">
        <v>893</v>
      </c>
      <c r="T385" s="28" t="s">
        <v>228</v>
      </c>
      <c r="U385" s="28" t="s">
        <v>229</v>
      </c>
      <c r="V385" s="28" t="s">
        <v>66</v>
      </c>
      <c r="W385" s="28" t="s">
        <v>68</v>
      </c>
      <c r="X385" s="28" t="s">
        <v>68</v>
      </c>
      <c r="Y385" s="28" t="s">
        <v>69</v>
      </c>
      <c r="Z385" s="108" t="s">
        <v>87</v>
      </c>
      <c r="AA385" s="28" t="s">
        <v>71</v>
      </c>
      <c r="AB385" s="28" t="s">
        <v>71</v>
      </c>
      <c r="AC385" s="28" t="s">
        <v>878</v>
      </c>
      <c r="AD385" s="28" t="s">
        <v>805</v>
      </c>
      <c r="AE385" s="28" t="s">
        <v>806</v>
      </c>
      <c r="AF385" s="28" t="s">
        <v>807</v>
      </c>
      <c r="AG385" s="28"/>
    </row>
    <row r="386" s="93" customFormat="1" ht="15" spans="1:33">
      <c r="A386" s="28" t="s">
        <v>52</v>
      </c>
      <c r="B386" s="28" t="s">
        <v>181</v>
      </c>
      <c r="C386" s="28">
        <v>129127</v>
      </c>
      <c r="D386" s="28" t="s">
        <v>799</v>
      </c>
      <c r="E386" s="28" t="s">
        <v>894</v>
      </c>
      <c r="F386" s="28" t="s">
        <v>56</v>
      </c>
      <c r="G386" s="28" t="s">
        <v>895</v>
      </c>
      <c r="H386" s="28" t="s">
        <v>58</v>
      </c>
      <c r="I386" s="28" t="s">
        <v>59</v>
      </c>
      <c r="J386" s="28" t="s">
        <v>811</v>
      </c>
      <c r="K386" s="32">
        <v>300110008001</v>
      </c>
      <c r="L386" s="28" t="s">
        <v>876</v>
      </c>
      <c r="M386" s="28" t="s">
        <v>84</v>
      </c>
      <c r="N386" s="28">
        <v>1</v>
      </c>
      <c r="O386" s="33">
        <v>0</v>
      </c>
      <c r="P386" s="33">
        <v>7</v>
      </c>
      <c r="Q386" s="33">
        <f>O386+P386</f>
        <v>7</v>
      </c>
      <c r="R386" s="33">
        <f>Q386/N386</f>
        <v>7</v>
      </c>
      <c r="S386" s="107" t="s">
        <v>812</v>
      </c>
      <c r="T386" s="28" t="s">
        <v>206</v>
      </c>
      <c r="U386" s="28" t="s">
        <v>65</v>
      </c>
      <c r="V386" s="28" t="s">
        <v>66</v>
      </c>
      <c r="W386" s="28" t="s">
        <v>68</v>
      </c>
      <c r="X386" s="28" t="s">
        <v>68</v>
      </c>
      <c r="Y386" s="28" t="s">
        <v>69</v>
      </c>
      <c r="Z386" s="108" t="s">
        <v>87</v>
      </c>
      <c r="AA386" s="28" t="s">
        <v>71</v>
      </c>
      <c r="AB386" s="28" t="s">
        <v>71</v>
      </c>
      <c r="AC386" s="28" t="s">
        <v>896</v>
      </c>
      <c r="AD386" s="28" t="s">
        <v>805</v>
      </c>
      <c r="AE386" s="28" t="s">
        <v>806</v>
      </c>
      <c r="AF386" s="28" t="s">
        <v>807</v>
      </c>
      <c r="AG386" s="28"/>
    </row>
    <row r="387" s="93" customFormat="1" ht="15" spans="1:33">
      <c r="A387" s="28" t="s">
        <v>52</v>
      </c>
      <c r="B387" s="28" t="s">
        <v>181</v>
      </c>
      <c r="C387" s="28">
        <v>129127</v>
      </c>
      <c r="D387" s="28" t="s">
        <v>799</v>
      </c>
      <c r="E387" s="28" t="s">
        <v>894</v>
      </c>
      <c r="F387" s="28" t="s">
        <v>56</v>
      </c>
      <c r="G387" s="28" t="s">
        <v>897</v>
      </c>
      <c r="H387" s="28" t="s">
        <v>58</v>
      </c>
      <c r="I387" s="28" t="s">
        <v>59</v>
      </c>
      <c r="J387" s="28" t="s">
        <v>829</v>
      </c>
      <c r="K387" s="32">
        <v>300110008002</v>
      </c>
      <c r="L387" s="28" t="s">
        <v>876</v>
      </c>
      <c r="M387" s="28" t="s">
        <v>84</v>
      </c>
      <c r="N387" s="28">
        <v>1</v>
      </c>
      <c r="O387" s="33">
        <v>2</v>
      </c>
      <c r="P387" s="33">
        <v>9</v>
      </c>
      <c r="Q387" s="33">
        <f>O387+P387</f>
        <v>11</v>
      </c>
      <c r="R387" s="33">
        <f>Q387/N387</f>
        <v>11</v>
      </c>
      <c r="S387" s="107" t="s">
        <v>898</v>
      </c>
      <c r="T387" s="28" t="s">
        <v>206</v>
      </c>
      <c r="U387" s="28" t="s">
        <v>65</v>
      </c>
      <c r="V387" s="28" t="s">
        <v>66</v>
      </c>
      <c r="W387" s="28" t="s">
        <v>68</v>
      </c>
      <c r="X387" s="28" t="s">
        <v>68</v>
      </c>
      <c r="Y387" s="28" t="s">
        <v>69</v>
      </c>
      <c r="Z387" s="108" t="s">
        <v>87</v>
      </c>
      <c r="AA387" s="28" t="s">
        <v>71</v>
      </c>
      <c r="AB387" s="28" t="s">
        <v>71</v>
      </c>
      <c r="AC387" s="28" t="s">
        <v>899</v>
      </c>
      <c r="AD387" s="28" t="s">
        <v>805</v>
      </c>
      <c r="AE387" s="28" t="s">
        <v>806</v>
      </c>
      <c r="AF387" s="28" t="s">
        <v>807</v>
      </c>
      <c r="AG387" s="28"/>
    </row>
    <row r="388" s="93" customFormat="1" ht="15" spans="1:33">
      <c r="A388" s="28" t="s">
        <v>52</v>
      </c>
      <c r="B388" s="28" t="s">
        <v>181</v>
      </c>
      <c r="C388" s="28">
        <v>129127</v>
      </c>
      <c r="D388" s="28" t="s">
        <v>799</v>
      </c>
      <c r="E388" s="28" t="s">
        <v>894</v>
      </c>
      <c r="F388" s="28" t="s">
        <v>56</v>
      </c>
      <c r="G388" s="28" t="s">
        <v>900</v>
      </c>
      <c r="H388" s="28" t="s">
        <v>58</v>
      </c>
      <c r="I388" s="28" t="s">
        <v>59</v>
      </c>
      <c r="J388" s="28" t="s">
        <v>802</v>
      </c>
      <c r="K388" s="32">
        <v>300110008003</v>
      </c>
      <c r="L388" s="28" t="s">
        <v>876</v>
      </c>
      <c r="M388" s="28" t="s">
        <v>84</v>
      </c>
      <c r="N388" s="28">
        <v>1</v>
      </c>
      <c r="O388" s="33">
        <v>0</v>
      </c>
      <c r="P388" s="33">
        <v>6</v>
      </c>
      <c r="Q388" s="33">
        <f>O388+P388</f>
        <v>6</v>
      </c>
      <c r="R388" s="33">
        <f>Q388/N388</f>
        <v>6</v>
      </c>
      <c r="S388" s="107" t="s">
        <v>803</v>
      </c>
      <c r="T388" s="28" t="s">
        <v>206</v>
      </c>
      <c r="U388" s="28" t="s">
        <v>65</v>
      </c>
      <c r="V388" s="28" t="s">
        <v>66</v>
      </c>
      <c r="W388" s="28" t="s">
        <v>68</v>
      </c>
      <c r="X388" s="28" t="s">
        <v>68</v>
      </c>
      <c r="Y388" s="28" t="s">
        <v>69</v>
      </c>
      <c r="Z388" s="108" t="s">
        <v>87</v>
      </c>
      <c r="AA388" s="28" t="s">
        <v>71</v>
      </c>
      <c r="AB388" s="28" t="s">
        <v>71</v>
      </c>
      <c r="AC388" s="28" t="s">
        <v>854</v>
      </c>
      <c r="AD388" s="28" t="s">
        <v>805</v>
      </c>
      <c r="AE388" s="28" t="s">
        <v>806</v>
      </c>
      <c r="AF388" s="28" t="s">
        <v>807</v>
      </c>
      <c r="AG388" s="28"/>
    </row>
    <row r="389" s="93" customFormat="1" ht="15" spans="1:33">
      <c r="A389" s="28" t="s">
        <v>52</v>
      </c>
      <c r="B389" s="28" t="s">
        <v>181</v>
      </c>
      <c r="C389" s="28">
        <v>129127</v>
      </c>
      <c r="D389" s="28" t="s">
        <v>799</v>
      </c>
      <c r="E389" s="28" t="s">
        <v>901</v>
      </c>
      <c r="F389" s="28" t="s">
        <v>56</v>
      </c>
      <c r="G389" s="28" t="s">
        <v>895</v>
      </c>
      <c r="H389" s="28" t="s">
        <v>58</v>
      </c>
      <c r="I389" s="28" t="s">
        <v>59</v>
      </c>
      <c r="J389" s="28" t="s">
        <v>811</v>
      </c>
      <c r="K389" s="32">
        <v>300110009001</v>
      </c>
      <c r="L389" s="28" t="s">
        <v>876</v>
      </c>
      <c r="M389" s="28" t="s">
        <v>84</v>
      </c>
      <c r="N389" s="28">
        <v>1</v>
      </c>
      <c r="O389" s="33">
        <v>0</v>
      </c>
      <c r="P389" s="33">
        <v>3</v>
      </c>
      <c r="Q389" s="33">
        <f>O389+P389</f>
        <v>3</v>
      </c>
      <c r="R389" s="33">
        <f>Q389/N389</f>
        <v>3</v>
      </c>
      <c r="S389" s="107" t="s">
        <v>812</v>
      </c>
      <c r="T389" s="28" t="s">
        <v>206</v>
      </c>
      <c r="U389" s="28" t="s">
        <v>65</v>
      </c>
      <c r="V389" s="28" t="s">
        <v>66</v>
      </c>
      <c r="W389" s="28" t="s">
        <v>68</v>
      </c>
      <c r="X389" s="28" t="s">
        <v>68</v>
      </c>
      <c r="Y389" s="28" t="s">
        <v>69</v>
      </c>
      <c r="Z389" s="108" t="s">
        <v>87</v>
      </c>
      <c r="AA389" s="28" t="s">
        <v>71</v>
      </c>
      <c r="AB389" s="28" t="s">
        <v>71</v>
      </c>
      <c r="AC389" s="28" t="s">
        <v>896</v>
      </c>
      <c r="AD389" s="28" t="s">
        <v>805</v>
      </c>
      <c r="AE389" s="28" t="s">
        <v>806</v>
      </c>
      <c r="AF389" s="28" t="s">
        <v>807</v>
      </c>
      <c r="AG389" s="28"/>
    </row>
    <row r="390" s="93" customFormat="1" ht="15" spans="1:33">
      <c r="A390" s="28" t="s">
        <v>52</v>
      </c>
      <c r="B390" s="28" t="s">
        <v>181</v>
      </c>
      <c r="C390" s="28">
        <v>129127</v>
      </c>
      <c r="D390" s="28" t="s">
        <v>799</v>
      </c>
      <c r="E390" s="28" t="s">
        <v>901</v>
      </c>
      <c r="F390" s="28" t="s">
        <v>56</v>
      </c>
      <c r="G390" s="28" t="s">
        <v>902</v>
      </c>
      <c r="H390" s="28" t="s">
        <v>58</v>
      </c>
      <c r="I390" s="28" t="s">
        <v>59</v>
      </c>
      <c r="J390" s="28" t="s">
        <v>823</v>
      </c>
      <c r="K390" s="32">
        <v>300110009002</v>
      </c>
      <c r="L390" s="28" t="s">
        <v>876</v>
      </c>
      <c r="M390" s="28" t="s">
        <v>84</v>
      </c>
      <c r="N390" s="28">
        <v>1</v>
      </c>
      <c r="O390" s="33">
        <v>3</v>
      </c>
      <c r="P390" s="33">
        <v>18</v>
      </c>
      <c r="Q390" s="33">
        <f>O390+P390</f>
        <v>21</v>
      </c>
      <c r="R390" s="33">
        <f>Q390/N390</f>
        <v>21</v>
      </c>
      <c r="S390" s="107" t="s">
        <v>903</v>
      </c>
      <c r="T390" s="28" t="s">
        <v>228</v>
      </c>
      <c r="U390" s="28" t="s">
        <v>229</v>
      </c>
      <c r="V390" s="28" t="s">
        <v>66</v>
      </c>
      <c r="W390" s="28" t="s">
        <v>67</v>
      </c>
      <c r="X390" s="28" t="s">
        <v>831</v>
      </c>
      <c r="Y390" s="28" t="s">
        <v>69</v>
      </c>
      <c r="Z390" s="108" t="s">
        <v>87</v>
      </c>
      <c r="AA390" s="28" t="s">
        <v>71</v>
      </c>
      <c r="AB390" s="28" t="s">
        <v>71</v>
      </c>
      <c r="AC390" s="28" t="s">
        <v>904</v>
      </c>
      <c r="AD390" s="28" t="s">
        <v>805</v>
      </c>
      <c r="AE390" s="28" t="s">
        <v>806</v>
      </c>
      <c r="AF390" s="28" t="s">
        <v>807</v>
      </c>
      <c r="AG390" s="28"/>
    </row>
    <row r="391" s="93" customFormat="1" ht="15" spans="1:33">
      <c r="A391" s="28" t="s">
        <v>52</v>
      </c>
      <c r="B391" s="28" t="s">
        <v>181</v>
      </c>
      <c r="C391" s="28">
        <v>129127</v>
      </c>
      <c r="D391" s="28" t="s">
        <v>799</v>
      </c>
      <c r="E391" s="28" t="s">
        <v>905</v>
      </c>
      <c r="F391" s="28" t="s">
        <v>56</v>
      </c>
      <c r="G391" s="28" t="s">
        <v>902</v>
      </c>
      <c r="H391" s="28" t="s">
        <v>58</v>
      </c>
      <c r="I391" s="28" t="s">
        <v>59</v>
      </c>
      <c r="J391" s="28" t="s">
        <v>823</v>
      </c>
      <c r="K391" s="32">
        <v>300110010001</v>
      </c>
      <c r="L391" s="28" t="s">
        <v>876</v>
      </c>
      <c r="M391" s="28" t="s">
        <v>84</v>
      </c>
      <c r="N391" s="28">
        <v>1</v>
      </c>
      <c r="O391" s="33">
        <v>0</v>
      </c>
      <c r="P391" s="33">
        <v>11</v>
      </c>
      <c r="Q391" s="33">
        <f>O391+P391</f>
        <v>11</v>
      </c>
      <c r="R391" s="33">
        <f>Q391/N391</f>
        <v>11</v>
      </c>
      <c r="S391" s="107" t="s">
        <v>906</v>
      </c>
      <c r="T391" s="28" t="s">
        <v>228</v>
      </c>
      <c r="U391" s="28" t="s">
        <v>229</v>
      </c>
      <c r="V391" s="28" t="s">
        <v>66</v>
      </c>
      <c r="W391" s="28" t="s">
        <v>68</v>
      </c>
      <c r="X391" s="28" t="s">
        <v>68</v>
      </c>
      <c r="Y391" s="28" t="s">
        <v>69</v>
      </c>
      <c r="Z391" s="108" t="s">
        <v>87</v>
      </c>
      <c r="AA391" s="28" t="s">
        <v>71</v>
      </c>
      <c r="AB391" s="28" t="s">
        <v>71</v>
      </c>
      <c r="AC391" s="28" t="s">
        <v>878</v>
      </c>
      <c r="AD391" s="28" t="s">
        <v>805</v>
      </c>
      <c r="AE391" s="28" t="s">
        <v>806</v>
      </c>
      <c r="AF391" s="28" t="s">
        <v>807</v>
      </c>
      <c r="AG391" s="28"/>
    </row>
    <row r="392" s="93" customFormat="1" ht="15" spans="1:33">
      <c r="A392" s="28" t="s">
        <v>52</v>
      </c>
      <c r="B392" s="28" t="s">
        <v>181</v>
      </c>
      <c r="C392" s="28">
        <v>129127</v>
      </c>
      <c r="D392" s="28" t="s">
        <v>799</v>
      </c>
      <c r="E392" s="28" t="s">
        <v>905</v>
      </c>
      <c r="F392" s="28" t="s">
        <v>56</v>
      </c>
      <c r="G392" s="28" t="s">
        <v>860</v>
      </c>
      <c r="H392" s="28" t="s">
        <v>58</v>
      </c>
      <c r="I392" s="28" t="s">
        <v>59</v>
      </c>
      <c r="J392" s="28" t="s">
        <v>802</v>
      </c>
      <c r="K392" s="32">
        <v>300110010002</v>
      </c>
      <c r="L392" s="28" t="s">
        <v>876</v>
      </c>
      <c r="M392" s="28" t="s">
        <v>84</v>
      </c>
      <c r="N392" s="28">
        <v>1</v>
      </c>
      <c r="O392" s="33">
        <v>1</v>
      </c>
      <c r="P392" s="33">
        <v>10</v>
      </c>
      <c r="Q392" s="33">
        <f>O392+P392</f>
        <v>11</v>
      </c>
      <c r="R392" s="33">
        <f>Q392/N392</f>
        <v>11</v>
      </c>
      <c r="S392" s="107" t="s">
        <v>877</v>
      </c>
      <c r="T392" s="28" t="s">
        <v>228</v>
      </c>
      <c r="U392" s="28" t="s">
        <v>229</v>
      </c>
      <c r="V392" s="28" t="s">
        <v>66</v>
      </c>
      <c r="W392" s="28" t="s">
        <v>68</v>
      </c>
      <c r="X392" s="28" t="s">
        <v>68</v>
      </c>
      <c r="Y392" s="28" t="s">
        <v>69</v>
      </c>
      <c r="Z392" s="108" t="s">
        <v>87</v>
      </c>
      <c r="AA392" s="28" t="s">
        <v>71</v>
      </c>
      <c r="AB392" s="28" t="s">
        <v>71</v>
      </c>
      <c r="AC392" s="28" t="s">
        <v>878</v>
      </c>
      <c r="AD392" s="28" t="s">
        <v>805</v>
      </c>
      <c r="AE392" s="28" t="s">
        <v>806</v>
      </c>
      <c r="AF392" s="28" t="s">
        <v>807</v>
      </c>
      <c r="AG392" s="28"/>
    </row>
    <row r="393" s="93" customFormat="1" ht="15" spans="1:33">
      <c r="A393" s="28" t="s">
        <v>52</v>
      </c>
      <c r="B393" s="28" t="s">
        <v>181</v>
      </c>
      <c r="C393" s="28">
        <v>129127</v>
      </c>
      <c r="D393" s="28" t="s">
        <v>799</v>
      </c>
      <c r="E393" s="28" t="s">
        <v>905</v>
      </c>
      <c r="F393" s="28" t="s">
        <v>56</v>
      </c>
      <c r="G393" s="28" t="s">
        <v>887</v>
      </c>
      <c r="H393" s="28" t="s">
        <v>58</v>
      </c>
      <c r="I393" s="28" t="s">
        <v>59</v>
      </c>
      <c r="J393" s="28" t="s">
        <v>811</v>
      </c>
      <c r="K393" s="32">
        <v>300110010003</v>
      </c>
      <c r="L393" s="28" t="s">
        <v>876</v>
      </c>
      <c r="M393" s="28" t="s">
        <v>84</v>
      </c>
      <c r="N393" s="28">
        <v>1</v>
      </c>
      <c r="O393" s="33">
        <v>0</v>
      </c>
      <c r="P393" s="33">
        <v>7</v>
      </c>
      <c r="Q393" s="33">
        <f>O393+P393</f>
        <v>7</v>
      </c>
      <c r="R393" s="33">
        <f>Q393/N393</f>
        <v>7</v>
      </c>
      <c r="S393" s="107" t="s">
        <v>888</v>
      </c>
      <c r="T393" s="28" t="s">
        <v>228</v>
      </c>
      <c r="U393" s="28" t="s">
        <v>229</v>
      </c>
      <c r="V393" s="28" t="s">
        <v>66</v>
      </c>
      <c r="W393" s="28" t="s">
        <v>68</v>
      </c>
      <c r="X393" s="28" t="s">
        <v>68</v>
      </c>
      <c r="Y393" s="28" t="s">
        <v>69</v>
      </c>
      <c r="Z393" s="108" t="s">
        <v>87</v>
      </c>
      <c r="AA393" s="28" t="s">
        <v>71</v>
      </c>
      <c r="AB393" s="28" t="s">
        <v>71</v>
      </c>
      <c r="AC393" s="28" t="s">
        <v>889</v>
      </c>
      <c r="AD393" s="28" t="s">
        <v>805</v>
      </c>
      <c r="AE393" s="28" t="s">
        <v>806</v>
      </c>
      <c r="AF393" s="28" t="s">
        <v>807</v>
      </c>
      <c r="AG393" s="28"/>
    </row>
    <row r="394" s="93" customFormat="1" ht="15" spans="1:33">
      <c r="A394" s="28" t="s">
        <v>52</v>
      </c>
      <c r="B394" s="28" t="s">
        <v>181</v>
      </c>
      <c r="C394" s="28">
        <v>129127</v>
      </c>
      <c r="D394" s="28" t="s">
        <v>799</v>
      </c>
      <c r="E394" s="28" t="s">
        <v>907</v>
      </c>
      <c r="F394" s="28" t="s">
        <v>56</v>
      </c>
      <c r="G394" s="28" t="s">
        <v>908</v>
      </c>
      <c r="H394" s="28" t="s">
        <v>58</v>
      </c>
      <c r="I394" s="28" t="s">
        <v>59</v>
      </c>
      <c r="J394" s="28" t="s">
        <v>817</v>
      </c>
      <c r="K394" s="32">
        <v>300110011002</v>
      </c>
      <c r="L394" s="28" t="s">
        <v>876</v>
      </c>
      <c r="M394" s="28" t="s">
        <v>84</v>
      </c>
      <c r="N394" s="28">
        <v>1</v>
      </c>
      <c r="O394" s="33">
        <v>0</v>
      </c>
      <c r="P394" s="33">
        <v>7</v>
      </c>
      <c r="Q394" s="33">
        <f>O394+P394</f>
        <v>7</v>
      </c>
      <c r="R394" s="33">
        <f>Q394/N394</f>
        <v>7</v>
      </c>
      <c r="S394" s="107" t="s">
        <v>909</v>
      </c>
      <c r="T394" s="28" t="s">
        <v>228</v>
      </c>
      <c r="U394" s="28" t="s">
        <v>229</v>
      </c>
      <c r="V394" s="28" t="s">
        <v>66</v>
      </c>
      <c r="W394" s="28" t="s">
        <v>68</v>
      </c>
      <c r="X394" s="28" t="s">
        <v>68</v>
      </c>
      <c r="Y394" s="28" t="s">
        <v>69</v>
      </c>
      <c r="Z394" s="108" t="s">
        <v>87</v>
      </c>
      <c r="AA394" s="28" t="s">
        <v>71</v>
      </c>
      <c r="AB394" s="28" t="s">
        <v>71</v>
      </c>
      <c r="AC394" s="28" t="s">
        <v>910</v>
      </c>
      <c r="AD394" s="28" t="s">
        <v>805</v>
      </c>
      <c r="AE394" s="28" t="s">
        <v>806</v>
      </c>
      <c r="AF394" s="28" t="s">
        <v>807</v>
      </c>
      <c r="AG394" s="28"/>
    </row>
    <row r="395" s="93" customFormat="1" ht="15" spans="1:33">
      <c r="A395" s="28" t="s">
        <v>52</v>
      </c>
      <c r="B395" s="28" t="s">
        <v>181</v>
      </c>
      <c r="C395" s="28">
        <v>129127</v>
      </c>
      <c r="D395" s="28" t="s">
        <v>799</v>
      </c>
      <c r="E395" s="28" t="s">
        <v>911</v>
      </c>
      <c r="F395" s="28" t="s">
        <v>56</v>
      </c>
      <c r="G395" s="28" t="s">
        <v>912</v>
      </c>
      <c r="H395" s="28" t="s">
        <v>58</v>
      </c>
      <c r="I395" s="28" t="s">
        <v>59</v>
      </c>
      <c r="J395" s="28" t="s">
        <v>823</v>
      </c>
      <c r="K395" s="32">
        <v>300110012001</v>
      </c>
      <c r="L395" s="28" t="s">
        <v>876</v>
      </c>
      <c r="M395" s="28" t="s">
        <v>84</v>
      </c>
      <c r="N395" s="28">
        <v>1</v>
      </c>
      <c r="O395" s="33">
        <v>0</v>
      </c>
      <c r="P395" s="33">
        <v>3</v>
      </c>
      <c r="Q395" s="33">
        <f>O395+P395</f>
        <v>3</v>
      </c>
      <c r="R395" s="33">
        <f>Q395/N395</f>
        <v>3</v>
      </c>
      <c r="S395" s="107" t="s">
        <v>913</v>
      </c>
      <c r="T395" s="28" t="s">
        <v>206</v>
      </c>
      <c r="U395" s="28" t="s">
        <v>65</v>
      </c>
      <c r="V395" s="28" t="s">
        <v>66</v>
      </c>
      <c r="W395" s="28" t="s">
        <v>68</v>
      </c>
      <c r="X395" s="28" t="s">
        <v>68</v>
      </c>
      <c r="Y395" s="28" t="s">
        <v>69</v>
      </c>
      <c r="Z395" s="108" t="s">
        <v>87</v>
      </c>
      <c r="AA395" s="28" t="s">
        <v>71</v>
      </c>
      <c r="AB395" s="28" t="s">
        <v>71</v>
      </c>
      <c r="AC395" s="28" t="s">
        <v>854</v>
      </c>
      <c r="AD395" s="28" t="s">
        <v>805</v>
      </c>
      <c r="AE395" s="28" t="s">
        <v>806</v>
      </c>
      <c r="AF395" s="28" t="s">
        <v>807</v>
      </c>
      <c r="AG395" s="28"/>
    </row>
    <row r="396" s="93" customFormat="1" ht="15" spans="1:33">
      <c r="A396" s="28" t="s">
        <v>52</v>
      </c>
      <c r="B396" s="28" t="s">
        <v>181</v>
      </c>
      <c r="C396" s="28">
        <v>129127</v>
      </c>
      <c r="D396" s="28" t="s">
        <v>799</v>
      </c>
      <c r="E396" s="28" t="s">
        <v>914</v>
      </c>
      <c r="F396" s="28" t="s">
        <v>56</v>
      </c>
      <c r="G396" s="28" t="s">
        <v>915</v>
      </c>
      <c r="H396" s="28" t="s">
        <v>58</v>
      </c>
      <c r="I396" s="28" t="s">
        <v>59</v>
      </c>
      <c r="J396" s="28" t="s">
        <v>811</v>
      </c>
      <c r="K396" s="32">
        <v>300110013001</v>
      </c>
      <c r="L396" s="28" t="s">
        <v>876</v>
      </c>
      <c r="M396" s="28" t="s">
        <v>84</v>
      </c>
      <c r="N396" s="28">
        <v>1</v>
      </c>
      <c r="O396" s="33">
        <v>0</v>
      </c>
      <c r="P396" s="33">
        <v>9</v>
      </c>
      <c r="Q396" s="33">
        <f>O396+P396</f>
        <v>9</v>
      </c>
      <c r="R396" s="33">
        <f>Q396/N396</f>
        <v>9</v>
      </c>
      <c r="S396" s="107" t="s">
        <v>888</v>
      </c>
      <c r="T396" s="28" t="s">
        <v>228</v>
      </c>
      <c r="U396" s="28" t="s">
        <v>229</v>
      </c>
      <c r="V396" s="28" t="s">
        <v>66</v>
      </c>
      <c r="W396" s="28" t="s">
        <v>68</v>
      </c>
      <c r="X396" s="28" t="s">
        <v>68</v>
      </c>
      <c r="Y396" s="28" t="s">
        <v>69</v>
      </c>
      <c r="Z396" s="108" t="s">
        <v>87</v>
      </c>
      <c r="AA396" s="28" t="s">
        <v>71</v>
      </c>
      <c r="AB396" s="28" t="s">
        <v>71</v>
      </c>
      <c r="AC396" s="28" t="s">
        <v>916</v>
      </c>
      <c r="AD396" s="28" t="s">
        <v>805</v>
      </c>
      <c r="AE396" s="28" t="s">
        <v>806</v>
      </c>
      <c r="AF396" s="28" t="s">
        <v>807</v>
      </c>
      <c r="AG396" s="28"/>
    </row>
    <row r="397" s="93" customFormat="1" ht="15" spans="1:33">
      <c r="A397" s="28" t="s">
        <v>52</v>
      </c>
      <c r="B397" s="28" t="s">
        <v>181</v>
      </c>
      <c r="C397" s="28">
        <v>129127</v>
      </c>
      <c r="D397" s="28" t="s">
        <v>799</v>
      </c>
      <c r="E397" s="28" t="s">
        <v>914</v>
      </c>
      <c r="F397" s="28" t="s">
        <v>56</v>
      </c>
      <c r="G397" s="28" t="s">
        <v>917</v>
      </c>
      <c r="H397" s="28" t="s">
        <v>58</v>
      </c>
      <c r="I397" s="28" t="s">
        <v>59</v>
      </c>
      <c r="J397" s="28" t="s">
        <v>811</v>
      </c>
      <c r="K397" s="32">
        <v>300110013002</v>
      </c>
      <c r="L397" s="28" t="s">
        <v>876</v>
      </c>
      <c r="M397" s="28" t="s">
        <v>84</v>
      </c>
      <c r="N397" s="28">
        <v>1</v>
      </c>
      <c r="O397" s="33">
        <v>0</v>
      </c>
      <c r="P397" s="33">
        <v>9</v>
      </c>
      <c r="Q397" s="33">
        <f>O397+P397</f>
        <v>9</v>
      </c>
      <c r="R397" s="33">
        <f>Q397/N397</f>
        <v>9</v>
      </c>
      <c r="S397" s="107" t="s">
        <v>888</v>
      </c>
      <c r="T397" s="28" t="s">
        <v>228</v>
      </c>
      <c r="U397" s="28" t="s">
        <v>229</v>
      </c>
      <c r="V397" s="28" t="s">
        <v>66</v>
      </c>
      <c r="W397" s="28" t="s">
        <v>68</v>
      </c>
      <c r="X397" s="28" t="s">
        <v>68</v>
      </c>
      <c r="Y397" s="28" t="s">
        <v>69</v>
      </c>
      <c r="Z397" s="108" t="s">
        <v>87</v>
      </c>
      <c r="AA397" s="28" t="s">
        <v>71</v>
      </c>
      <c r="AB397" s="28" t="s">
        <v>71</v>
      </c>
      <c r="AC397" s="28" t="s">
        <v>918</v>
      </c>
      <c r="AD397" s="28" t="s">
        <v>805</v>
      </c>
      <c r="AE397" s="28" t="s">
        <v>806</v>
      </c>
      <c r="AF397" s="28" t="s">
        <v>807</v>
      </c>
      <c r="AG397" s="28"/>
    </row>
    <row r="398" s="93" customFormat="1" ht="15" spans="1:33">
      <c r="A398" s="28" t="s">
        <v>52</v>
      </c>
      <c r="B398" s="28" t="s">
        <v>181</v>
      </c>
      <c r="C398" s="28">
        <v>129127</v>
      </c>
      <c r="D398" s="28" t="s">
        <v>799</v>
      </c>
      <c r="E398" s="28" t="s">
        <v>914</v>
      </c>
      <c r="F398" s="28" t="s">
        <v>56</v>
      </c>
      <c r="G398" s="28" t="s">
        <v>919</v>
      </c>
      <c r="H398" s="28" t="s">
        <v>58</v>
      </c>
      <c r="I398" s="28" t="s">
        <v>59</v>
      </c>
      <c r="J398" s="28" t="s">
        <v>823</v>
      </c>
      <c r="K398" s="32">
        <v>300110013003</v>
      </c>
      <c r="L398" s="28" t="s">
        <v>876</v>
      </c>
      <c r="M398" s="28" t="s">
        <v>84</v>
      </c>
      <c r="N398" s="28">
        <v>1</v>
      </c>
      <c r="O398" s="33">
        <v>0</v>
      </c>
      <c r="P398" s="33">
        <v>6</v>
      </c>
      <c r="Q398" s="33">
        <f>O398+P398</f>
        <v>6</v>
      </c>
      <c r="R398" s="33">
        <f>Q398/N398</f>
        <v>6</v>
      </c>
      <c r="S398" s="107" t="s">
        <v>920</v>
      </c>
      <c r="T398" s="28" t="s">
        <v>228</v>
      </c>
      <c r="U398" s="28" t="s">
        <v>229</v>
      </c>
      <c r="V398" s="28" t="s">
        <v>66</v>
      </c>
      <c r="W398" s="28" t="s">
        <v>68</v>
      </c>
      <c r="X398" s="28" t="s">
        <v>68</v>
      </c>
      <c r="Y398" s="28" t="s">
        <v>69</v>
      </c>
      <c r="Z398" s="108" t="s">
        <v>87</v>
      </c>
      <c r="AA398" s="28" t="s">
        <v>71</v>
      </c>
      <c r="AB398" s="28" t="s">
        <v>71</v>
      </c>
      <c r="AC398" s="28" t="s">
        <v>921</v>
      </c>
      <c r="AD398" s="28" t="s">
        <v>805</v>
      </c>
      <c r="AE398" s="28" t="s">
        <v>806</v>
      </c>
      <c r="AF398" s="28" t="s">
        <v>807</v>
      </c>
      <c r="AG398" s="28"/>
    </row>
    <row r="399" s="93" customFormat="1" ht="15" spans="1:33">
      <c r="A399" s="28" t="s">
        <v>52</v>
      </c>
      <c r="B399" s="28" t="s">
        <v>181</v>
      </c>
      <c r="C399" s="28">
        <v>129127</v>
      </c>
      <c r="D399" s="28" t="s">
        <v>799</v>
      </c>
      <c r="E399" s="28" t="s">
        <v>914</v>
      </c>
      <c r="F399" s="28" t="s">
        <v>56</v>
      </c>
      <c r="G399" s="28" t="s">
        <v>922</v>
      </c>
      <c r="H399" s="28" t="s">
        <v>58</v>
      </c>
      <c r="I399" s="28" t="s">
        <v>59</v>
      </c>
      <c r="J399" s="28" t="s">
        <v>823</v>
      </c>
      <c r="K399" s="32">
        <v>300110013004</v>
      </c>
      <c r="L399" s="28" t="s">
        <v>876</v>
      </c>
      <c r="M399" s="28" t="s">
        <v>84</v>
      </c>
      <c r="N399" s="28">
        <v>1</v>
      </c>
      <c r="O399" s="33">
        <v>0</v>
      </c>
      <c r="P399" s="33">
        <v>8</v>
      </c>
      <c r="Q399" s="33">
        <f>O399+P399</f>
        <v>8</v>
      </c>
      <c r="R399" s="33">
        <f>Q399/N399</f>
        <v>8</v>
      </c>
      <c r="S399" s="107" t="s">
        <v>920</v>
      </c>
      <c r="T399" s="28" t="s">
        <v>228</v>
      </c>
      <c r="U399" s="28" t="s">
        <v>229</v>
      </c>
      <c r="V399" s="28" t="s">
        <v>66</v>
      </c>
      <c r="W399" s="28" t="s">
        <v>68</v>
      </c>
      <c r="X399" s="28" t="s">
        <v>68</v>
      </c>
      <c r="Y399" s="28" t="s">
        <v>69</v>
      </c>
      <c r="Z399" s="108" t="s">
        <v>87</v>
      </c>
      <c r="AA399" s="28" t="s">
        <v>71</v>
      </c>
      <c r="AB399" s="28" t="s">
        <v>71</v>
      </c>
      <c r="AC399" s="28" t="s">
        <v>923</v>
      </c>
      <c r="AD399" s="28" t="s">
        <v>805</v>
      </c>
      <c r="AE399" s="28" t="s">
        <v>806</v>
      </c>
      <c r="AF399" s="28" t="s">
        <v>807</v>
      </c>
      <c r="AG399" s="28"/>
    </row>
    <row r="400" s="93" customFormat="1" ht="15" spans="1:33">
      <c r="A400" s="28" t="s">
        <v>52</v>
      </c>
      <c r="B400" s="28" t="s">
        <v>181</v>
      </c>
      <c r="C400" s="28">
        <v>129127</v>
      </c>
      <c r="D400" s="28" t="s">
        <v>799</v>
      </c>
      <c r="E400" s="28" t="s">
        <v>914</v>
      </c>
      <c r="F400" s="28" t="s">
        <v>56</v>
      </c>
      <c r="G400" s="28" t="s">
        <v>924</v>
      </c>
      <c r="H400" s="28" t="s">
        <v>58</v>
      </c>
      <c r="I400" s="28" t="s">
        <v>59</v>
      </c>
      <c r="J400" s="28" t="s">
        <v>817</v>
      </c>
      <c r="K400" s="32">
        <v>300110013005</v>
      </c>
      <c r="L400" s="28" t="s">
        <v>876</v>
      </c>
      <c r="M400" s="28" t="s">
        <v>84</v>
      </c>
      <c r="N400" s="28">
        <v>1</v>
      </c>
      <c r="O400" s="33">
        <v>0</v>
      </c>
      <c r="P400" s="33">
        <v>6</v>
      </c>
      <c r="Q400" s="33">
        <f>O400+P400</f>
        <v>6</v>
      </c>
      <c r="R400" s="33">
        <f>Q400/N400</f>
        <v>6</v>
      </c>
      <c r="S400" s="107" t="s">
        <v>925</v>
      </c>
      <c r="T400" s="28" t="s">
        <v>228</v>
      </c>
      <c r="U400" s="28" t="s">
        <v>229</v>
      </c>
      <c r="V400" s="28" t="s">
        <v>66</v>
      </c>
      <c r="W400" s="28" t="s">
        <v>68</v>
      </c>
      <c r="X400" s="28" t="s">
        <v>68</v>
      </c>
      <c r="Y400" s="28" t="s">
        <v>69</v>
      </c>
      <c r="Z400" s="108" t="s">
        <v>87</v>
      </c>
      <c r="AA400" s="28" t="s">
        <v>71</v>
      </c>
      <c r="AB400" s="28" t="s">
        <v>71</v>
      </c>
      <c r="AC400" s="28" t="s">
        <v>884</v>
      </c>
      <c r="AD400" s="28" t="s">
        <v>805</v>
      </c>
      <c r="AE400" s="28" t="s">
        <v>806</v>
      </c>
      <c r="AF400" s="28" t="s">
        <v>807</v>
      </c>
      <c r="AG400" s="28"/>
    </row>
    <row r="401" s="93" customFormat="1" ht="15" spans="1:33">
      <c r="A401" s="28" t="s">
        <v>52</v>
      </c>
      <c r="B401" s="28" t="s">
        <v>181</v>
      </c>
      <c r="C401" s="28">
        <v>129127</v>
      </c>
      <c r="D401" s="28" t="s">
        <v>799</v>
      </c>
      <c r="E401" s="28" t="s">
        <v>914</v>
      </c>
      <c r="F401" s="28" t="s">
        <v>56</v>
      </c>
      <c r="G401" s="28" t="s">
        <v>926</v>
      </c>
      <c r="H401" s="28" t="s">
        <v>58</v>
      </c>
      <c r="I401" s="28" t="s">
        <v>59</v>
      </c>
      <c r="J401" s="28" t="s">
        <v>817</v>
      </c>
      <c r="K401" s="32">
        <v>300110013006</v>
      </c>
      <c r="L401" s="28" t="s">
        <v>876</v>
      </c>
      <c r="M401" s="28" t="s">
        <v>84</v>
      </c>
      <c r="N401" s="28">
        <v>1</v>
      </c>
      <c r="O401" s="33">
        <v>0</v>
      </c>
      <c r="P401" s="33">
        <v>7</v>
      </c>
      <c r="Q401" s="33">
        <f>O401+P401</f>
        <v>7</v>
      </c>
      <c r="R401" s="33">
        <f>Q401/N401</f>
        <v>7</v>
      </c>
      <c r="S401" s="107" t="s">
        <v>925</v>
      </c>
      <c r="T401" s="28" t="s">
        <v>228</v>
      </c>
      <c r="U401" s="28" t="s">
        <v>229</v>
      </c>
      <c r="V401" s="28" t="s">
        <v>66</v>
      </c>
      <c r="W401" s="28" t="s">
        <v>68</v>
      </c>
      <c r="X401" s="28" t="s">
        <v>68</v>
      </c>
      <c r="Y401" s="28" t="s">
        <v>69</v>
      </c>
      <c r="Z401" s="108" t="s">
        <v>87</v>
      </c>
      <c r="AA401" s="28" t="s">
        <v>71</v>
      </c>
      <c r="AB401" s="28" t="s">
        <v>71</v>
      </c>
      <c r="AC401" s="28" t="s">
        <v>886</v>
      </c>
      <c r="AD401" s="28" t="s">
        <v>805</v>
      </c>
      <c r="AE401" s="28" t="s">
        <v>806</v>
      </c>
      <c r="AF401" s="28" t="s">
        <v>807</v>
      </c>
      <c r="AG401" s="28"/>
    </row>
    <row r="402" s="93" customFormat="1" ht="15" spans="1:33">
      <c r="A402" s="28" t="s">
        <v>52</v>
      </c>
      <c r="B402" s="28" t="s">
        <v>181</v>
      </c>
      <c r="C402" s="28">
        <v>129127</v>
      </c>
      <c r="D402" s="28" t="s">
        <v>799</v>
      </c>
      <c r="E402" s="28" t="s">
        <v>914</v>
      </c>
      <c r="F402" s="28" t="s">
        <v>56</v>
      </c>
      <c r="G402" s="28" t="s">
        <v>828</v>
      </c>
      <c r="H402" s="28" t="s">
        <v>58</v>
      </c>
      <c r="I402" s="28" t="s">
        <v>59</v>
      </c>
      <c r="J402" s="28" t="s">
        <v>927</v>
      </c>
      <c r="K402" s="32">
        <v>300110013007</v>
      </c>
      <c r="L402" s="28" t="s">
        <v>876</v>
      </c>
      <c r="M402" s="28" t="s">
        <v>84</v>
      </c>
      <c r="N402" s="28">
        <v>1</v>
      </c>
      <c r="O402" s="33">
        <v>0</v>
      </c>
      <c r="P402" s="33">
        <v>9</v>
      </c>
      <c r="Q402" s="33">
        <f>O402+P402</f>
        <v>9</v>
      </c>
      <c r="R402" s="33">
        <f>Q402/N402</f>
        <v>9</v>
      </c>
      <c r="S402" s="107" t="s">
        <v>928</v>
      </c>
      <c r="T402" s="28" t="s">
        <v>228</v>
      </c>
      <c r="U402" s="28" t="s">
        <v>229</v>
      </c>
      <c r="V402" s="28" t="s">
        <v>66</v>
      </c>
      <c r="W402" s="28" t="s">
        <v>68</v>
      </c>
      <c r="X402" s="28" t="s">
        <v>68</v>
      </c>
      <c r="Y402" s="28" t="s">
        <v>69</v>
      </c>
      <c r="Z402" s="108" t="s">
        <v>87</v>
      </c>
      <c r="AA402" s="28" t="s">
        <v>71</v>
      </c>
      <c r="AB402" s="28" t="s">
        <v>71</v>
      </c>
      <c r="AC402" s="28" t="s">
        <v>855</v>
      </c>
      <c r="AD402" s="28" t="s">
        <v>805</v>
      </c>
      <c r="AE402" s="28" t="s">
        <v>806</v>
      </c>
      <c r="AF402" s="28" t="s">
        <v>807</v>
      </c>
      <c r="AG402" s="28"/>
    </row>
    <row r="403" s="93" customFormat="1" ht="15" spans="1:33">
      <c r="A403" s="28" t="s">
        <v>52</v>
      </c>
      <c r="B403" s="28" t="s">
        <v>181</v>
      </c>
      <c r="C403" s="28">
        <v>129127</v>
      </c>
      <c r="D403" s="28" t="s">
        <v>799</v>
      </c>
      <c r="E403" s="28" t="s">
        <v>914</v>
      </c>
      <c r="F403" s="28" t="s">
        <v>56</v>
      </c>
      <c r="G403" s="28" t="s">
        <v>860</v>
      </c>
      <c r="H403" s="28" t="s">
        <v>58</v>
      </c>
      <c r="I403" s="28" t="s">
        <v>59</v>
      </c>
      <c r="J403" s="28" t="s">
        <v>929</v>
      </c>
      <c r="K403" s="32">
        <v>300110013008</v>
      </c>
      <c r="L403" s="28" t="s">
        <v>876</v>
      </c>
      <c r="M403" s="28" t="s">
        <v>84</v>
      </c>
      <c r="N403" s="28">
        <v>1</v>
      </c>
      <c r="O403" s="33">
        <v>0</v>
      </c>
      <c r="P403" s="33">
        <v>7</v>
      </c>
      <c r="Q403" s="33">
        <f>O403+P403</f>
        <v>7</v>
      </c>
      <c r="R403" s="33">
        <f>Q403/N403</f>
        <v>7</v>
      </c>
      <c r="S403" s="107" t="s">
        <v>930</v>
      </c>
      <c r="T403" s="28" t="s">
        <v>228</v>
      </c>
      <c r="U403" s="28" t="s">
        <v>229</v>
      </c>
      <c r="V403" s="28" t="s">
        <v>66</v>
      </c>
      <c r="W403" s="28" t="s">
        <v>67</v>
      </c>
      <c r="X403" s="28" t="s">
        <v>831</v>
      </c>
      <c r="Y403" s="28" t="s">
        <v>69</v>
      </c>
      <c r="Z403" s="108" t="s">
        <v>87</v>
      </c>
      <c r="AA403" s="28" t="s">
        <v>71</v>
      </c>
      <c r="AB403" s="28" t="s">
        <v>71</v>
      </c>
      <c r="AC403" s="28" t="s">
        <v>931</v>
      </c>
      <c r="AD403" s="28" t="s">
        <v>805</v>
      </c>
      <c r="AE403" s="28" t="s">
        <v>806</v>
      </c>
      <c r="AF403" s="28" t="s">
        <v>807</v>
      </c>
      <c r="AG403" s="28"/>
    </row>
    <row r="404" s="93" customFormat="1" ht="15" spans="1:33">
      <c r="A404" s="28" t="s">
        <v>52</v>
      </c>
      <c r="B404" s="28" t="s">
        <v>181</v>
      </c>
      <c r="C404" s="28">
        <v>129127</v>
      </c>
      <c r="D404" s="28" t="s">
        <v>799</v>
      </c>
      <c r="E404" s="28" t="s">
        <v>914</v>
      </c>
      <c r="F404" s="28" t="s">
        <v>56</v>
      </c>
      <c r="G404" s="28" t="s">
        <v>932</v>
      </c>
      <c r="H404" s="28" t="s">
        <v>58</v>
      </c>
      <c r="I404" s="28" t="s">
        <v>59</v>
      </c>
      <c r="J404" s="28" t="s">
        <v>933</v>
      </c>
      <c r="K404" s="32">
        <v>300110013009</v>
      </c>
      <c r="L404" s="28" t="s">
        <v>876</v>
      </c>
      <c r="M404" s="28" t="s">
        <v>84</v>
      </c>
      <c r="N404" s="28">
        <v>1</v>
      </c>
      <c r="O404" s="33">
        <v>0</v>
      </c>
      <c r="P404" s="33">
        <v>19</v>
      </c>
      <c r="Q404" s="33">
        <f>O404+P404</f>
        <v>19</v>
      </c>
      <c r="R404" s="33">
        <f>Q404/N404</f>
        <v>19</v>
      </c>
      <c r="S404" s="107" t="s">
        <v>934</v>
      </c>
      <c r="T404" s="28" t="s">
        <v>228</v>
      </c>
      <c r="U404" s="28" t="s">
        <v>229</v>
      </c>
      <c r="V404" s="28" t="s">
        <v>66</v>
      </c>
      <c r="W404" s="28" t="s">
        <v>68</v>
      </c>
      <c r="X404" s="28" t="s">
        <v>68</v>
      </c>
      <c r="Y404" s="28" t="s">
        <v>69</v>
      </c>
      <c r="Z404" s="108" t="s">
        <v>87</v>
      </c>
      <c r="AA404" s="28" t="s">
        <v>71</v>
      </c>
      <c r="AB404" s="28" t="s">
        <v>71</v>
      </c>
      <c r="AC404" s="28" t="s">
        <v>878</v>
      </c>
      <c r="AD404" s="28" t="s">
        <v>805</v>
      </c>
      <c r="AE404" s="28" t="s">
        <v>806</v>
      </c>
      <c r="AF404" s="28" t="s">
        <v>807</v>
      </c>
      <c r="AG404" s="28"/>
    </row>
    <row r="405" s="93" customFormat="1" ht="15" spans="1:33">
      <c r="A405" s="28" t="s">
        <v>52</v>
      </c>
      <c r="B405" s="28" t="s">
        <v>181</v>
      </c>
      <c r="C405" s="28">
        <v>129127</v>
      </c>
      <c r="D405" s="28" t="s">
        <v>799</v>
      </c>
      <c r="E405" s="28" t="s">
        <v>914</v>
      </c>
      <c r="F405" s="28" t="s">
        <v>56</v>
      </c>
      <c r="G405" s="28" t="s">
        <v>935</v>
      </c>
      <c r="H405" s="28" t="s">
        <v>58</v>
      </c>
      <c r="I405" s="28" t="s">
        <v>59</v>
      </c>
      <c r="J405" s="28" t="s">
        <v>936</v>
      </c>
      <c r="K405" s="32">
        <v>300110013010</v>
      </c>
      <c r="L405" s="28" t="s">
        <v>876</v>
      </c>
      <c r="M405" s="28" t="s">
        <v>84</v>
      </c>
      <c r="N405" s="28">
        <v>1</v>
      </c>
      <c r="O405" s="33">
        <v>1</v>
      </c>
      <c r="P405" s="33">
        <v>1</v>
      </c>
      <c r="Q405" s="33">
        <f>O405+P405</f>
        <v>2</v>
      </c>
      <c r="R405" s="33">
        <f>Q405/N405</f>
        <v>2</v>
      </c>
      <c r="S405" s="107" t="s">
        <v>937</v>
      </c>
      <c r="T405" s="28" t="s">
        <v>228</v>
      </c>
      <c r="U405" s="28" t="s">
        <v>229</v>
      </c>
      <c r="V405" s="28" t="s">
        <v>66</v>
      </c>
      <c r="W405" s="28" t="s">
        <v>67</v>
      </c>
      <c r="X405" s="28" t="s">
        <v>831</v>
      </c>
      <c r="Y405" s="28" t="s">
        <v>69</v>
      </c>
      <c r="Z405" s="108" t="s">
        <v>87</v>
      </c>
      <c r="AA405" s="28" t="s">
        <v>71</v>
      </c>
      <c r="AB405" s="28" t="s">
        <v>71</v>
      </c>
      <c r="AC405" s="28" t="s">
        <v>938</v>
      </c>
      <c r="AD405" s="28" t="s">
        <v>805</v>
      </c>
      <c r="AE405" s="28" t="s">
        <v>806</v>
      </c>
      <c r="AF405" s="28" t="s">
        <v>807</v>
      </c>
      <c r="AG405" s="28"/>
    </row>
    <row r="406" s="93" customFormat="1" ht="15" spans="1:33">
      <c r="A406" s="28" t="s">
        <v>52</v>
      </c>
      <c r="B406" s="28" t="s">
        <v>181</v>
      </c>
      <c r="C406" s="28">
        <v>129127</v>
      </c>
      <c r="D406" s="28" t="s">
        <v>799</v>
      </c>
      <c r="E406" s="28" t="s">
        <v>939</v>
      </c>
      <c r="F406" s="28" t="s">
        <v>56</v>
      </c>
      <c r="G406" s="28" t="s">
        <v>940</v>
      </c>
      <c r="H406" s="28" t="s">
        <v>58</v>
      </c>
      <c r="I406" s="28" t="s">
        <v>59</v>
      </c>
      <c r="J406" s="28" t="s">
        <v>817</v>
      </c>
      <c r="K406" s="32">
        <v>300110014001</v>
      </c>
      <c r="L406" s="28" t="s">
        <v>876</v>
      </c>
      <c r="M406" s="28" t="s">
        <v>84</v>
      </c>
      <c r="N406" s="28">
        <v>1</v>
      </c>
      <c r="O406" s="33">
        <v>0</v>
      </c>
      <c r="P406" s="33">
        <v>10</v>
      </c>
      <c r="Q406" s="33">
        <f>O406+P406</f>
        <v>10</v>
      </c>
      <c r="R406" s="33">
        <f>Q406/N406</f>
        <v>10</v>
      </c>
      <c r="S406" s="107" t="s">
        <v>941</v>
      </c>
      <c r="T406" s="28" t="s">
        <v>206</v>
      </c>
      <c r="U406" s="28" t="s">
        <v>65</v>
      </c>
      <c r="V406" s="28" t="s">
        <v>66</v>
      </c>
      <c r="W406" s="28" t="s">
        <v>68</v>
      </c>
      <c r="X406" s="28" t="s">
        <v>68</v>
      </c>
      <c r="Y406" s="28" t="s">
        <v>69</v>
      </c>
      <c r="Z406" s="108" t="s">
        <v>87</v>
      </c>
      <c r="AA406" s="28" t="s">
        <v>71</v>
      </c>
      <c r="AB406" s="28" t="s">
        <v>71</v>
      </c>
      <c r="AC406" s="28" t="s">
        <v>942</v>
      </c>
      <c r="AD406" s="28" t="s">
        <v>805</v>
      </c>
      <c r="AE406" s="28" t="s">
        <v>806</v>
      </c>
      <c r="AF406" s="28" t="s">
        <v>807</v>
      </c>
      <c r="AG406" s="28"/>
    </row>
    <row r="407" s="93" customFormat="1" ht="15" spans="1:33">
      <c r="A407" s="28" t="s">
        <v>52</v>
      </c>
      <c r="B407" s="28" t="s">
        <v>181</v>
      </c>
      <c r="C407" s="28">
        <v>129127</v>
      </c>
      <c r="D407" s="28" t="s">
        <v>799</v>
      </c>
      <c r="E407" s="28" t="s">
        <v>939</v>
      </c>
      <c r="F407" s="28" t="s">
        <v>56</v>
      </c>
      <c r="G407" s="28" t="s">
        <v>860</v>
      </c>
      <c r="H407" s="28" t="s">
        <v>58</v>
      </c>
      <c r="I407" s="28" t="s">
        <v>59</v>
      </c>
      <c r="J407" s="28" t="s">
        <v>929</v>
      </c>
      <c r="K407" s="32">
        <v>300110014002</v>
      </c>
      <c r="L407" s="28" t="s">
        <v>876</v>
      </c>
      <c r="M407" s="28" t="s">
        <v>84</v>
      </c>
      <c r="N407" s="28">
        <v>1</v>
      </c>
      <c r="O407" s="33">
        <v>0</v>
      </c>
      <c r="P407" s="33">
        <v>7</v>
      </c>
      <c r="Q407" s="33">
        <f>O407+P407</f>
        <v>7</v>
      </c>
      <c r="R407" s="33">
        <f>Q407/N407</f>
        <v>7</v>
      </c>
      <c r="S407" s="107" t="s">
        <v>372</v>
      </c>
      <c r="T407" s="28" t="s">
        <v>228</v>
      </c>
      <c r="U407" s="28" t="s">
        <v>229</v>
      </c>
      <c r="V407" s="28" t="s">
        <v>66</v>
      </c>
      <c r="W407" s="28" t="s">
        <v>67</v>
      </c>
      <c r="X407" s="28" t="s">
        <v>831</v>
      </c>
      <c r="Y407" s="28" t="s">
        <v>69</v>
      </c>
      <c r="Z407" s="108" t="s">
        <v>87</v>
      </c>
      <c r="AA407" s="28" t="s">
        <v>71</v>
      </c>
      <c r="AB407" s="28" t="s">
        <v>71</v>
      </c>
      <c r="AC407" s="28" t="s">
        <v>931</v>
      </c>
      <c r="AD407" s="28" t="s">
        <v>805</v>
      </c>
      <c r="AE407" s="28" t="s">
        <v>806</v>
      </c>
      <c r="AF407" s="28" t="s">
        <v>807</v>
      </c>
      <c r="AG407" s="28"/>
    </row>
    <row r="408" s="93" customFormat="1" ht="15" spans="1:33">
      <c r="A408" s="28" t="s">
        <v>178</v>
      </c>
      <c r="B408" s="28" t="s">
        <v>181</v>
      </c>
      <c r="C408" s="28">
        <v>129127</v>
      </c>
      <c r="D408" s="28" t="s">
        <v>799</v>
      </c>
      <c r="E408" s="28" t="s">
        <v>943</v>
      </c>
      <c r="F408" s="28" t="s">
        <v>56</v>
      </c>
      <c r="G408" s="28" t="s">
        <v>944</v>
      </c>
      <c r="H408" s="28" t="s">
        <v>58</v>
      </c>
      <c r="I408" s="28" t="s">
        <v>59</v>
      </c>
      <c r="J408" s="28" t="s">
        <v>882</v>
      </c>
      <c r="K408" s="32">
        <v>300110016001</v>
      </c>
      <c r="L408" s="28" t="s">
        <v>876</v>
      </c>
      <c r="M408" s="28" t="s">
        <v>84</v>
      </c>
      <c r="N408" s="28">
        <v>1</v>
      </c>
      <c r="O408" s="33">
        <v>0</v>
      </c>
      <c r="P408" s="33">
        <v>4</v>
      </c>
      <c r="Q408" s="33">
        <f>O408+P408</f>
        <v>4</v>
      </c>
      <c r="R408" s="33">
        <f>Q408/N408</f>
        <v>4</v>
      </c>
      <c r="S408" s="107" t="s">
        <v>945</v>
      </c>
      <c r="T408" s="28" t="s">
        <v>206</v>
      </c>
      <c r="U408" s="28" t="s">
        <v>65</v>
      </c>
      <c r="V408" s="28" t="s">
        <v>66</v>
      </c>
      <c r="W408" s="28" t="s">
        <v>68</v>
      </c>
      <c r="X408" s="28" t="s">
        <v>68</v>
      </c>
      <c r="Y408" s="28" t="s">
        <v>69</v>
      </c>
      <c r="Z408" s="108" t="s">
        <v>87</v>
      </c>
      <c r="AA408" s="28" t="s">
        <v>179</v>
      </c>
      <c r="AB408" s="28" t="s">
        <v>179</v>
      </c>
      <c r="AC408" s="28" t="s">
        <v>851</v>
      </c>
      <c r="AD408" s="28" t="s">
        <v>805</v>
      </c>
      <c r="AE408" s="28" t="s">
        <v>806</v>
      </c>
      <c r="AF408" s="28" t="s">
        <v>807</v>
      </c>
      <c r="AG408" s="28"/>
    </row>
    <row r="409" s="93" customFormat="1" ht="15" spans="1:33">
      <c r="A409" s="28" t="s">
        <v>178</v>
      </c>
      <c r="B409" s="28" t="s">
        <v>181</v>
      </c>
      <c r="C409" s="28">
        <v>129127</v>
      </c>
      <c r="D409" s="28" t="s">
        <v>799</v>
      </c>
      <c r="E409" s="28" t="s">
        <v>943</v>
      </c>
      <c r="F409" s="28" t="s">
        <v>56</v>
      </c>
      <c r="G409" s="28" t="s">
        <v>946</v>
      </c>
      <c r="H409" s="28" t="s">
        <v>58</v>
      </c>
      <c r="I409" s="28" t="s">
        <v>59</v>
      </c>
      <c r="J409" s="28" t="s">
        <v>882</v>
      </c>
      <c r="K409" s="32">
        <v>300110016002</v>
      </c>
      <c r="L409" s="28" t="s">
        <v>876</v>
      </c>
      <c r="M409" s="28" t="s">
        <v>84</v>
      </c>
      <c r="N409" s="28">
        <v>1</v>
      </c>
      <c r="O409" s="33">
        <v>0</v>
      </c>
      <c r="P409" s="33">
        <v>4</v>
      </c>
      <c r="Q409" s="33">
        <f>O409+P409</f>
        <v>4</v>
      </c>
      <c r="R409" s="33">
        <f>Q409/N409</f>
        <v>4</v>
      </c>
      <c r="S409" s="107" t="s">
        <v>945</v>
      </c>
      <c r="T409" s="28" t="s">
        <v>206</v>
      </c>
      <c r="U409" s="28" t="s">
        <v>65</v>
      </c>
      <c r="V409" s="28" t="s">
        <v>66</v>
      </c>
      <c r="W409" s="28" t="s">
        <v>68</v>
      </c>
      <c r="X409" s="28" t="s">
        <v>68</v>
      </c>
      <c r="Y409" s="28" t="s">
        <v>69</v>
      </c>
      <c r="Z409" s="108" t="s">
        <v>87</v>
      </c>
      <c r="AA409" s="28" t="s">
        <v>179</v>
      </c>
      <c r="AB409" s="28" t="s">
        <v>179</v>
      </c>
      <c r="AC409" s="28" t="s">
        <v>852</v>
      </c>
      <c r="AD409" s="28" t="s">
        <v>805</v>
      </c>
      <c r="AE409" s="28" t="s">
        <v>806</v>
      </c>
      <c r="AF409" s="28" t="s">
        <v>807</v>
      </c>
      <c r="AG409" s="28"/>
    </row>
    <row r="410" s="93" customFormat="1" ht="15" spans="1:33">
      <c r="A410" s="28" t="s">
        <v>178</v>
      </c>
      <c r="B410" s="28" t="s">
        <v>181</v>
      </c>
      <c r="C410" s="28">
        <v>129127</v>
      </c>
      <c r="D410" s="28" t="s">
        <v>799</v>
      </c>
      <c r="E410" s="28" t="s">
        <v>943</v>
      </c>
      <c r="F410" s="28" t="s">
        <v>56</v>
      </c>
      <c r="G410" s="28" t="s">
        <v>947</v>
      </c>
      <c r="H410" s="28" t="s">
        <v>58</v>
      </c>
      <c r="I410" s="28" t="s">
        <v>59</v>
      </c>
      <c r="J410" s="28" t="s">
        <v>933</v>
      </c>
      <c r="K410" s="32">
        <v>300110016003</v>
      </c>
      <c r="L410" s="28" t="s">
        <v>876</v>
      </c>
      <c r="M410" s="28" t="s">
        <v>84</v>
      </c>
      <c r="N410" s="28">
        <v>1</v>
      </c>
      <c r="O410" s="33">
        <v>1</v>
      </c>
      <c r="P410" s="33">
        <v>72</v>
      </c>
      <c r="Q410" s="33">
        <f>O410+P410</f>
        <v>73</v>
      </c>
      <c r="R410" s="33">
        <f>Q410/N410</f>
        <v>73</v>
      </c>
      <c r="S410" s="107" t="s">
        <v>948</v>
      </c>
      <c r="T410" s="28" t="s">
        <v>206</v>
      </c>
      <c r="U410" s="28" t="s">
        <v>65</v>
      </c>
      <c r="V410" s="28" t="s">
        <v>66</v>
      </c>
      <c r="W410" s="28" t="s">
        <v>68</v>
      </c>
      <c r="X410" s="28" t="s">
        <v>68</v>
      </c>
      <c r="Y410" s="28" t="s">
        <v>69</v>
      </c>
      <c r="Z410" s="108" t="s">
        <v>87</v>
      </c>
      <c r="AA410" s="28" t="s">
        <v>179</v>
      </c>
      <c r="AB410" s="28" t="s">
        <v>179</v>
      </c>
      <c r="AC410" s="28" t="s">
        <v>854</v>
      </c>
      <c r="AD410" s="28" t="s">
        <v>805</v>
      </c>
      <c r="AE410" s="28" t="s">
        <v>806</v>
      </c>
      <c r="AF410" s="28" t="s">
        <v>807</v>
      </c>
      <c r="AG410" s="28"/>
    </row>
    <row r="411" s="93" customFormat="1" ht="15" spans="1:33">
      <c r="A411" s="28" t="s">
        <v>178</v>
      </c>
      <c r="B411" s="28" t="s">
        <v>181</v>
      </c>
      <c r="C411" s="28">
        <v>129127</v>
      </c>
      <c r="D411" s="28" t="s">
        <v>799</v>
      </c>
      <c r="E411" s="28" t="s">
        <v>943</v>
      </c>
      <c r="F411" s="28" t="s">
        <v>56</v>
      </c>
      <c r="G411" s="28" t="s">
        <v>949</v>
      </c>
      <c r="H411" s="28" t="s">
        <v>58</v>
      </c>
      <c r="I411" s="28" t="s">
        <v>59</v>
      </c>
      <c r="J411" s="28" t="s">
        <v>802</v>
      </c>
      <c r="K411" s="32">
        <v>300110016004</v>
      </c>
      <c r="L411" s="28" t="s">
        <v>876</v>
      </c>
      <c r="M411" s="28" t="s">
        <v>84</v>
      </c>
      <c r="N411" s="28">
        <v>1</v>
      </c>
      <c r="O411" s="33">
        <v>0</v>
      </c>
      <c r="P411" s="33">
        <v>0</v>
      </c>
      <c r="Q411" s="33">
        <f>O411+P411</f>
        <v>0</v>
      </c>
      <c r="R411" s="33">
        <f>Q411/N411</f>
        <v>0</v>
      </c>
      <c r="S411" s="107" t="s">
        <v>856</v>
      </c>
      <c r="T411" s="28" t="s">
        <v>206</v>
      </c>
      <c r="U411" s="28" t="s">
        <v>65</v>
      </c>
      <c r="V411" s="28" t="s">
        <v>66</v>
      </c>
      <c r="W411" s="28" t="s">
        <v>68</v>
      </c>
      <c r="X411" s="28" t="s">
        <v>68</v>
      </c>
      <c r="Y411" s="28" t="s">
        <v>69</v>
      </c>
      <c r="Z411" s="108" t="s">
        <v>87</v>
      </c>
      <c r="AA411" s="28" t="s">
        <v>179</v>
      </c>
      <c r="AB411" s="28" t="s">
        <v>179</v>
      </c>
      <c r="AC411" s="28" t="s">
        <v>854</v>
      </c>
      <c r="AD411" s="28" t="s">
        <v>805</v>
      </c>
      <c r="AE411" s="28" t="s">
        <v>806</v>
      </c>
      <c r="AF411" s="28" t="s">
        <v>807</v>
      </c>
      <c r="AG411" s="28"/>
    </row>
    <row r="412" s="93" customFormat="1" ht="15" spans="1:33">
      <c r="A412" s="28" t="s">
        <v>178</v>
      </c>
      <c r="B412" s="28" t="s">
        <v>181</v>
      </c>
      <c r="C412" s="28">
        <v>129127</v>
      </c>
      <c r="D412" s="28" t="s">
        <v>799</v>
      </c>
      <c r="E412" s="28" t="s">
        <v>943</v>
      </c>
      <c r="F412" s="28" t="s">
        <v>56</v>
      </c>
      <c r="G412" s="28" t="s">
        <v>950</v>
      </c>
      <c r="H412" s="28" t="s">
        <v>58</v>
      </c>
      <c r="I412" s="28" t="s">
        <v>59</v>
      </c>
      <c r="J412" s="28" t="s">
        <v>802</v>
      </c>
      <c r="K412" s="32">
        <v>300110016005</v>
      </c>
      <c r="L412" s="28" t="s">
        <v>876</v>
      </c>
      <c r="M412" s="28" t="s">
        <v>84</v>
      </c>
      <c r="N412" s="28">
        <v>1</v>
      </c>
      <c r="O412" s="33">
        <v>1</v>
      </c>
      <c r="P412" s="33">
        <v>10</v>
      </c>
      <c r="Q412" s="33">
        <f>O412+P412</f>
        <v>11</v>
      </c>
      <c r="R412" s="33">
        <f>Q412/N412</f>
        <v>11</v>
      </c>
      <c r="S412" s="107" t="s">
        <v>951</v>
      </c>
      <c r="T412" s="28" t="s">
        <v>206</v>
      </c>
      <c r="U412" s="28" t="s">
        <v>65</v>
      </c>
      <c r="V412" s="28" t="s">
        <v>66</v>
      </c>
      <c r="W412" s="28" t="s">
        <v>68</v>
      </c>
      <c r="X412" s="28" t="s">
        <v>68</v>
      </c>
      <c r="Y412" s="28" t="s">
        <v>69</v>
      </c>
      <c r="Z412" s="108" t="s">
        <v>87</v>
      </c>
      <c r="AA412" s="28" t="s">
        <v>179</v>
      </c>
      <c r="AB412" s="28" t="s">
        <v>179</v>
      </c>
      <c r="AC412" s="28" t="s">
        <v>952</v>
      </c>
      <c r="AD412" s="28" t="s">
        <v>805</v>
      </c>
      <c r="AE412" s="28" t="s">
        <v>806</v>
      </c>
      <c r="AF412" s="28" t="s">
        <v>807</v>
      </c>
      <c r="AG412" s="28"/>
    </row>
    <row r="413" s="93" customFormat="1" ht="15" spans="1:33">
      <c r="A413" s="28" t="s">
        <v>104</v>
      </c>
      <c r="B413" s="28" t="s">
        <v>181</v>
      </c>
      <c r="C413" s="28">
        <v>129127</v>
      </c>
      <c r="D413" s="28" t="s">
        <v>799</v>
      </c>
      <c r="E413" s="28" t="s">
        <v>953</v>
      </c>
      <c r="F413" s="28" t="s">
        <v>56</v>
      </c>
      <c r="G413" s="28" t="s">
        <v>863</v>
      </c>
      <c r="H413" s="28" t="s">
        <v>58</v>
      </c>
      <c r="I413" s="28" t="s">
        <v>59</v>
      </c>
      <c r="J413" s="28" t="s">
        <v>864</v>
      </c>
      <c r="K413" s="32">
        <v>300110017001</v>
      </c>
      <c r="L413" s="28" t="s">
        <v>876</v>
      </c>
      <c r="M413" s="28" t="s">
        <v>84</v>
      </c>
      <c r="N413" s="28">
        <v>1</v>
      </c>
      <c r="O413" s="33">
        <v>0</v>
      </c>
      <c r="P413" s="33">
        <v>10</v>
      </c>
      <c r="Q413" s="33">
        <f>O413+P413</f>
        <v>10</v>
      </c>
      <c r="R413" s="33">
        <f>Q413/N413</f>
        <v>10</v>
      </c>
      <c r="S413" s="107" t="s">
        <v>954</v>
      </c>
      <c r="T413" s="28" t="s">
        <v>228</v>
      </c>
      <c r="U413" s="28" t="s">
        <v>229</v>
      </c>
      <c r="V413" s="28" t="s">
        <v>86</v>
      </c>
      <c r="W413" s="28" t="s">
        <v>68</v>
      </c>
      <c r="X413" s="28" t="s">
        <v>68</v>
      </c>
      <c r="Y413" s="28" t="s">
        <v>69</v>
      </c>
      <c r="Z413" s="108" t="s">
        <v>87</v>
      </c>
      <c r="AA413" s="28" t="s">
        <v>105</v>
      </c>
      <c r="AB413" s="28" t="s">
        <v>105</v>
      </c>
      <c r="AC413" s="28" t="s">
        <v>955</v>
      </c>
      <c r="AD413" s="28" t="s">
        <v>805</v>
      </c>
      <c r="AE413" s="28" t="s">
        <v>806</v>
      </c>
      <c r="AF413" s="28" t="s">
        <v>807</v>
      </c>
      <c r="AG413" s="28"/>
    </row>
    <row r="414" s="93" customFormat="1" ht="15" spans="1:33">
      <c r="A414" s="28" t="s">
        <v>104</v>
      </c>
      <c r="B414" s="28" t="s">
        <v>181</v>
      </c>
      <c r="C414" s="28">
        <v>129127</v>
      </c>
      <c r="D414" s="28" t="s">
        <v>799</v>
      </c>
      <c r="E414" s="28" t="s">
        <v>953</v>
      </c>
      <c r="F414" s="28" t="s">
        <v>56</v>
      </c>
      <c r="G414" s="28" t="s">
        <v>902</v>
      </c>
      <c r="H414" s="28" t="s">
        <v>58</v>
      </c>
      <c r="I414" s="28" t="s">
        <v>59</v>
      </c>
      <c r="J414" s="28" t="s">
        <v>823</v>
      </c>
      <c r="K414" s="32">
        <v>300110017002</v>
      </c>
      <c r="L414" s="28" t="s">
        <v>876</v>
      </c>
      <c r="M414" s="28" t="s">
        <v>84</v>
      </c>
      <c r="N414" s="28">
        <v>1</v>
      </c>
      <c r="O414" s="33">
        <v>0</v>
      </c>
      <c r="P414" s="33">
        <v>19</v>
      </c>
      <c r="Q414" s="33">
        <f>O414+P414</f>
        <v>19</v>
      </c>
      <c r="R414" s="33">
        <f>Q414/N414</f>
        <v>19</v>
      </c>
      <c r="S414" s="107" t="s">
        <v>956</v>
      </c>
      <c r="T414" s="28" t="s">
        <v>228</v>
      </c>
      <c r="U414" s="28" t="s">
        <v>229</v>
      </c>
      <c r="V414" s="28" t="s">
        <v>66</v>
      </c>
      <c r="W414" s="28" t="s">
        <v>68</v>
      </c>
      <c r="X414" s="28" t="s">
        <v>68</v>
      </c>
      <c r="Y414" s="28" t="s">
        <v>69</v>
      </c>
      <c r="Z414" s="108" t="s">
        <v>87</v>
      </c>
      <c r="AA414" s="28" t="s">
        <v>105</v>
      </c>
      <c r="AB414" s="28" t="s">
        <v>105</v>
      </c>
      <c r="AC414" s="28" t="s">
        <v>957</v>
      </c>
      <c r="AD414" s="28" t="s">
        <v>805</v>
      </c>
      <c r="AE414" s="28" t="s">
        <v>806</v>
      </c>
      <c r="AF414" s="28" t="s">
        <v>807</v>
      </c>
      <c r="AG414" s="28"/>
    </row>
    <row r="415" s="93" customFormat="1" ht="15" spans="1:33">
      <c r="A415" s="28" t="s">
        <v>104</v>
      </c>
      <c r="B415" s="28" t="s">
        <v>181</v>
      </c>
      <c r="C415" s="28">
        <v>129127</v>
      </c>
      <c r="D415" s="28" t="s">
        <v>799</v>
      </c>
      <c r="E415" s="28" t="s">
        <v>953</v>
      </c>
      <c r="F415" s="28" t="s">
        <v>56</v>
      </c>
      <c r="G415" s="28" t="s">
        <v>828</v>
      </c>
      <c r="H415" s="28" t="s">
        <v>58</v>
      </c>
      <c r="I415" s="28" t="s">
        <v>59</v>
      </c>
      <c r="J415" s="28" t="s">
        <v>829</v>
      </c>
      <c r="K415" s="32">
        <v>300110017003</v>
      </c>
      <c r="L415" s="28" t="s">
        <v>876</v>
      </c>
      <c r="M415" s="28" t="s">
        <v>84</v>
      </c>
      <c r="N415" s="28">
        <v>1</v>
      </c>
      <c r="O415" s="33">
        <v>0</v>
      </c>
      <c r="P415" s="33">
        <v>13</v>
      </c>
      <c r="Q415" s="33">
        <f>O415+P415</f>
        <v>13</v>
      </c>
      <c r="R415" s="33">
        <f>Q415/N415</f>
        <v>13</v>
      </c>
      <c r="S415" s="107" t="s">
        <v>830</v>
      </c>
      <c r="T415" s="28" t="s">
        <v>228</v>
      </c>
      <c r="U415" s="28" t="s">
        <v>229</v>
      </c>
      <c r="V415" s="28" t="s">
        <v>66</v>
      </c>
      <c r="W415" s="28" t="s">
        <v>68</v>
      </c>
      <c r="X415" s="28" t="s">
        <v>68</v>
      </c>
      <c r="Y415" s="28" t="s">
        <v>69</v>
      </c>
      <c r="Z415" s="108" t="s">
        <v>87</v>
      </c>
      <c r="AA415" s="28" t="s">
        <v>105</v>
      </c>
      <c r="AB415" s="28" t="s">
        <v>105</v>
      </c>
      <c r="AC415" s="28" t="s">
        <v>958</v>
      </c>
      <c r="AD415" s="28" t="s">
        <v>805</v>
      </c>
      <c r="AE415" s="28" t="s">
        <v>806</v>
      </c>
      <c r="AF415" s="28" t="s">
        <v>807</v>
      </c>
      <c r="AG415" s="28"/>
    </row>
    <row r="416" s="93" customFormat="1" ht="15" spans="1:33">
      <c r="A416" s="28" t="s">
        <v>102</v>
      </c>
      <c r="B416" s="28" t="s">
        <v>181</v>
      </c>
      <c r="C416" s="28">
        <v>129127</v>
      </c>
      <c r="D416" s="28" t="s">
        <v>799</v>
      </c>
      <c r="E416" s="28" t="s">
        <v>959</v>
      </c>
      <c r="F416" s="28" t="s">
        <v>56</v>
      </c>
      <c r="G416" s="28" t="s">
        <v>902</v>
      </c>
      <c r="H416" s="28" t="s">
        <v>58</v>
      </c>
      <c r="I416" s="28" t="s">
        <v>59</v>
      </c>
      <c r="J416" s="28" t="s">
        <v>823</v>
      </c>
      <c r="K416" s="32">
        <v>300110018001</v>
      </c>
      <c r="L416" s="28" t="s">
        <v>876</v>
      </c>
      <c r="M416" s="28" t="s">
        <v>84</v>
      </c>
      <c r="N416" s="28">
        <v>1</v>
      </c>
      <c r="O416" s="33">
        <v>0</v>
      </c>
      <c r="P416" s="33">
        <v>21</v>
      </c>
      <c r="Q416" s="33">
        <f>O416+P416</f>
        <v>21</v>
      </c>
      <c r="R416" s="33">
        <f>Q416/N416</f>
        <v>21</v>
      </c>
      <c r="S416" s="107" t="s">
        <v>956</v>
      </c>
      <c r="T416" s="28" t="s">
        <v>228</v>
      </c>
      <c r="U416" s="28" t="s">
        <v>229</v>
      </c>
      <c r="V416" s="28" t="s">
        <v>66</v>
      </c>
      <c r="W416" s="28" t="s">
        <v>68</v>
      </c>
      <c r="X416" s="28" t="s">
        <v>68</v>
      </c>
      <c r="Y416" s="28" t="s">
        <v>69</v>
      </c>
      <c r="Z416" s="108" t="s">
        <v>87</v>
      </c>
      <c r="AA416" s="28" t="s">
        <v>103</v>
      </c>
      <c r="AB416" s="28" t="s">
        <v>103</v>
      </c>
      <c r="AC416" s="28" t="s">
        <v>957</v>
      </c>
      <c r="AD416" s="28" t="s">
        <v>805</v>
      </c>
      <c r="AE416" s="28" t="s">
        <v>806</v>
      </c>
      <c r="AF416" s="28" t="s">
        <v>807</v>
      </c>
      <c r="AG416" s="28"/>
    </row>
    <row r="417" s="93" customFormat="1" ht="15" spans="1:33">
      <c r="A417" s="28" t="s">
        <v>76</v>
      </c>
      <c r="B417" s="28" t="s">
        <v>181</v>
      </c>
      <c r="C417" s="28">
        <v>129127</v>
      </c>
      <c r="D417" s="28" t="s">
        <v>799</v>
      </c>
      <c r="E417" s="28" t="s">
        <v>960</v>
      </c>
      <c r="F417" s="28" t="s">
        <v>56</v>
      </c>
      <c r="G417" s="28" t="s">
        <v>961</v>
      </c>
      <c r="H417" s="28" t="s">
        <v>58</v>
      </c>
      <c r="I417" s="28" t="s">
        <v>59</v>
      </c>
      <c r="J417" s="28" t="s">
        <v>962</v>
      </c>
      <c r="K417" s="32">
        <v>300110019001</v>
      </c>
      <c r="L417" s="28" t="s">
        <v>876</v>
      </c>
      <c r="M417" s="28" t="s">
        <v>84</v>
      </c>
      <c r="N417" s="28">
        <v>1</v>
      </c>
      <c r="O417" s="33">
        <v>0</v>
      </c>
      <c r="P417" s="33">
        <v>65</v>
      </c>
      <c r="Q417" s="33">
        <f>O417+P417</f>
        <v>65</v>
      </c>
      <c r="R417" s="33">
        <f>Q417/N417</f>
        <v>65</v>
      </c>
      <c r="S417" s="107" t="s">
        <v>963</v>
      </c>
      <c r="T417" s="28" t="s">
        <v>228</v>
      </c>
      <c r="U417" s="28" t="s">
        <v>229</v>
      </c>
      <c r="V417" s="28" t="s">
        <v>66</v>
      </c>
      <c r="W417" s="28" t="s">
        <v>68</v>
      </c>
      <c r="X417" s="28" t="s">
        <v>68</v>
      </c>
      <c r="Y417" s="28" t="s">
        <v>69</v>
      </c>
      <c r="Z417" s="108" t="s">
        <v>87</v>
      </c>
      <c r="AA417" s="28" t="s">
        <v>88</v>
      </c>
      <c r="AB417" s="28" t="s">
        <v>71</v>
      </c>
      <c r="AC417" s="28" t="s">
        <v>855</v>
      </c>
      <c r="AD417" s="28" t="s">
        <v>805</v>
      </c>
      <c r="AE417" s="28" t="s">
        <v>806</v>
      </c>
      <c r="AF417" s="28" t="s">
        <v>807</v>
      </c>
      <c r="AG417" s="28"/>
    </row>
    <row r="418" s="93" customFormat="1" ht="15" spans="1:33">
      <c r="A418" s="28" t="s">
        <v>76</v>
      </c>
      <c r="B418" s="28" t="s">
        <v>181</v>
      </c>
      <c r="C418" s="28">
        <v>129127</v>
      </c>
      <c r="D418" s="28" t="s">
        <v>799</v>
      </c>
      <c r="E418" s="28" t="s">
        <v>960</v>
      </c>
      <c r="F418" s="28" t="s">
        <v>56</v>
      </c>
      <c r="G418" s="28" t="s">
        <v>840</v>
      </c>
      <c r="H418" s="28" t="s">
        <v>58</v>
      </c>
      <c r="I418" s="28" t="s">
        <v>59</v>
      </c>
      <c r="J418" s="28" t="s">
        <v>802</v>
      </c>
      <c r="K418" s="32">
        <v>300110019002</v>
      </c>
      <c r="L418" s="28" t="s">
        <v>876</v>
      </c>
      <c r="M418" s="28" t="s">
        <v>84</v>
      </c>
      <c r="N418" s="28">
        <v>1</v>
      </c>
      <c r="O418" s="33">
        <v>0</v>
      </c>
      <c r="P418" s="33">
        <v>4</v>
      </c>
      <c r="Q418" s="33">
        <f>O418+P418</f>
        <v>4</v>
      </c>
      <c r="R418" s="33">
        <f>Q418/N418</f>
        <v>4</v>
      </c>
      <c r="S418" s="107" t="s">
        <v>964</v>
      </c>
      <c r="T418" s="28" t="s">
        <v>228</v>
      </c>
      <c r="U418" s="28" t="s">
        <v>229</v>
      </c>
      <c r="V418" s="28" t="s">
        <v>66</v>
      </c>
      <c r="W418" s="28" t="s">
        <v>68</v>
      </c>
      <c r="X418" s="28" t="s">
        <v>68</v>
      </c>
      <c r="Y418" s="28" t="s">
        <v>69</v>
      </c>
      <c r="Z418" s="108" t="s">
        <v>87</v>
      </c>
      <c r="AA418" s="28" t="s">
        <v>88</v>
      </c>
      <c r="AB418" s="28" t="s">
        <v>71</v>
      </c>
      <c r="AC418" s="28" t="s">
        <v>957</v>
      </c>
      <c r="AD418" s="28" t="s">
        <v>805</v>
      </c>
      <c r="AE418" s="28" t="s">
        <v>806</v>
      </c>
      <c r="AF418" s="28" t="s">
        <v>807</v>
      </c>
      <c r="AG418" s="28"/>
    </row>
    <row r="419" s="93" customFormat="1" ht="15" spans="1:33">
      <c r="A419" s="28" t="s">
        <v>76</v>
      </c>
      <c r="B419" s="28" t="s">
        <v>181</v>
      </c>
      <c r="C419" s="28">
        <v>129127</v>
      </c>
      <c r="D419" s="28" t="s">
        <v>799</v>
      </c>
      <c r="E419" s="28" t="s">
        <v>960</v>
      </c>
      <c r="F419" s="28" t="s">
        <v>56</v>
      </c>
      <c r="G419" s="28" t="s">
        <v>843</v>
      </c>
      <c r="H419" s="28" t="s">
        <v>58</v>
      </c>
      <c r="I419" s="28" t="s">
        <v>59</v>
      </c>
      <c r="J419" s="28" t="s">
        <v>929</v>
      </c>
      <c r="K419" s="32">
        <v>300110019003</v>
      </c>
      <c r="L419" s="28" t="s">
        <v>876</v>
      </c>
      <c r="M419" s="28" t="s">
        <v>84</v>
      </c>
      <c r="N419" s="28">
        <v>1</v>
      </c>
      <c r="O419" s="33">
        <v>1</v>
      </c>
      <c r="P419" s="33">
        <v>4</v>
      </c>
      <c r="Q419" s="33">
        <f>O419+P419</f>
        <v>5</v>
      </c>
      <c r="R419" s="33">
        <f>Q419/N419</f>
        <v>5</v>
      </c>
      <c r="S419" s="107" t="s">
        <v>965</v>
      </c>
      <c r="T419" s="28" t="s">
        <v>228</v>
      </c>
      <c r="U419" s="28" t="s">
        <v>229</v>
      </c>
      <c r="V419" s="28" t="s">
        <v>66</v>
      </c>
      <c r="W419" s="28" t="s">
        <v>68</v>
      </c>
      <c r="X419" s="28" t="s">
        <v>68</v>
      </c>
      <c r="Y419" s="28" t="s">
        <v>69</v>
      </c>
      <c r="Z419" s="108" t="s">
        <v>87</v>
      </c>
      <c r="AA419" s="28" t="s">
        <v>88</v>
      </c>
      <c r="AB419" s="28" t="s">
        <v>71</v>
      </c>
      <c r="AC419" s="28" t="s">
        <v>957</v>
      </c>
      <c r="AD419" s="28" t="s">
        <v>805</v>
      </c>
      <c r="AE419" s="28" t="s">
        <v>806</v>
      </c>
      <c r="AF419" s="28" t="s">
        <v>807</v>
      </c>
      <c r="AG419" s="28"/>
    </row>
    <row r="420" s="93" customFormat="1" ht="15" spans="1:33">
      <c r="A420" s="28" t="s">
        <v>162</v>
      </c>
      <c r="B420" s="28" t="s">
        <v>181</v>
      </c>
      <c r="C420" s="28">
        <v>129127</v>
      </c>
      <c r="D420" s="28" t="s">
        <v>799</v>
      </c>
      <c r="E420" s="28" t="s">
        <v>966</v>
      </c>
      <c r="F420" s="28" t="s">
        <v>56</v>
      </c>
      <c r="G420" s="28" t="s">
        <v>828</v>
      </c>
      <c r="H420" s="28" t="s">
        <v>58</v>
      </c>
      <c r="I420" s="28" t="s">
        <v>59</v>
      </c>
      <c r="J420" s="28" t="s">
        <v>829</v>
      </c>
      <c r="K420" s="32">
        <v>300110020001</v>
      </c>
      <c r="L420" s="28" t="s">
        <v>876</v>
      </c>
      <c r="M420" s="28" t="s">
        <v>84</v>
      </c>
      <c r="N420" s="28">
        <v>1</v>
      </c>
      <c r="O420" s="33">
        <v>0</v>
      </c>
      <c r="P420" s="33">
        <v>7</v>
      </c>
      <c r="Q420" s="33">
        <f>O420+P420</f>
        <v>7</v>
      </c>
      <c r="R420" s="33">
        <f>Q420/N420</f>
        <v>7</v>
      </c>
      <c r="S420" s="107" t="s">
        <v>830</v>
      </c>
      <c r="T420" s="28" t="s">
        <v>228</v>
      </c>
      <c r="U420" s="28" t="s">
        <v>229</v>
      </c>
      <c r="V420" s="28" t="s">
        <v>66</v>
      </c>
      <c r="W420" s="28" t="s">
        <v>68</v>
      </c>
      <c r="X420" s="28" t="s">
        <v>68</v>
      </c>
      <c r="Y420" s="28" t="s">
        <v>69</v>
      </c>
      <c r="Z420" s="108" t="s">
        <v>87</v>
      </c>
      <c r="AA420" s="28" t="s">
        <v>163</v>
      </c>
      <c r="AB420" s="28" t="s">
        <v>163</v>
      </c>
      <c r="AC420" s="28" t="s">
        <v>958</v>
      </c>
      <c r="AD420" s="28" t="s">
        <v>805</v>
      </c>
      <c r="AE420" s="28" t="s">
        <v>806</v>
      </c>
      <c r="AF420" s="28" t="s">
        <v>807</v>
      </c>
      <c r="AG420" s="28"/>
    </row>
    <row r="421" s="93" customFormat="1" ht="15" spans="1:33">
      <c r="A421" s="28" t="s">
        <v>162</v>
      </c>
      <c r="B421" s="28" t="s">
        <v>181</v>
      </c>
      <c r="C421" s="28">
        <v>129127</v>
      </c>
      <c r="D421" s="28" t="s">
        <v>799</v>
      </c>
      <c r="E421" s="28" t="s">
        <v>966</v>
      </c>
      <c r="F421" s="28" t="s">
        <v>56</v>
      </c>
      <c r="G421" s="28" t="s">
        <v>887</v>
      </c>
      <c r="H421" s="28" t="s">
        <v>58</v>
      </c>
      <c r="I421" s="28" t="s">
        <v>59</v>
      </c>
      <c r="J421" s="28" t="s">
        <v>811</v>
      </c>
      <c r="K421" s="32">
        <v>300110020002</v>
      </c>
      <c r="L421" s="28" t="s">
        <v>876</v>
      </c>
      <c r="M421" s="28" t="s">
        <v>84</v>
      </c>
      <c r="N421" s="28">
        <v>1</v>
      </c>
      <c r="O421" s="33">
        <v>0</v>
      </c>
      <c r="P421" s="33">
        <v>7</v>
      </c>
      <c r="Q421" s="33">
        <f>O421+P421</f>
        <v>7</v>
      </c>
      <c r="R421" s="33">
        <f>Q421/N421</f>
        <v>7</v>
      </c>
      <c r="S421" s="107" t="s">
        <v>888</v>
      </c>
      <c r="T421" s="28" t="s">
        <v>228</v>
      </c>
      <c r="U421" s="28" t="s">
        <v>229</v>
      </c>
      <c r="V421" s="28" t="s">
        <v>66</v>
      </c>
      <c r="W421" s="28" t="s">
        <v>68</v>
      </c>
      <c r="X421" s="28" t="s">
        <v>68</v>
      </c>
      <c r="Y421" s="28" t="s">
        <v>69</v>
      </c>
      <c r="Z421" s="108" t="s">
        <v>87</v>
      </c>
      <c r="AA421" s="28" t="s">
        <v>163</v>
      </c>
      <c r="AB421" s="28" t="s">
        <v>163</v>
      </c>
      <c r="AC421" s="28" t="s">
        <v>889</v>
      </c>
      <c r="AD421" s="28" t="s">
        <v>805</v>
      </c>
      <c r="AE421" s="28" t="s">
        <v>806</v>
      </c>
      <c r="AF421" s="28" t="s">
        <v>807</v>
      </c>
      <c r="AG421" s="28"/>
    </row>
    <row r="422" s="93" customFormat="1" ht="15" spans="1:33">
      <c r="A422" s="28" t="s">
        <v>162</v>
      </c>
      <c r="B422" s="28" t="s">
        <v>181</v>
      </c>
      <c r="C422" s="28">
        <v>129127</v>
      </c>
      <c r="D422" s="28" t="s">
        <v>799</v>
      </c>
      <c r="E422" s="28" t="s">
        <v>967</v>
      </c>
      <c r="F422" s="28" t="s">
        <v>56</v>
      </c>
      <c r="G422" s="28" t="s">
        <v>837</v>
      </c>
      <c r="H422" s="28" t="s">
        <v>58</v>
      </c>
      <c r="I422" s="28" t="s">
        <v>59</v>
      </c>
      <c r="J422" s="28" t="s">
        <v>838</v>
      </c>
      <c r="K422" s="32">
        <v>300110021001</v>
      </c>
      <c r="L422" s="28" t="s">
        <v>876</v>
      </c>
      <c r="M422" s="28" t="s">
        <v>84</v>
      </c>
      <c r="N422" s="28">
        <v>1</v>
      </c>
      <c r="O422" s="33">
        <v>0</v>
      </c>
      <c r="P422" s="33">
        <v>15</v>
      </c>
      <c r="Q422" s="33">
        <f>O422+P422</f>
        <v>15</v>
      </c>
      <c r="R422" s="33">
        <f>Q422/N422</f>
        <v>15</v>
      </c>
      <c r="S422" s="107" t="s">
        <v>839</v>
      </c>
      <c r="T422" s="28" t="s">
        <v>228</v>
      </c>
      <c r="U422" s="28" t="s">
        <v>229</v>
      </c>
      <c r="V422" s="28" t="s">
        <v>66</v>
      </c>
      <c r="W422" s="28" t="s">
        <v>68</v>
      </c>
      <c r="X422" s="28" t="s">
        <v>68</v>
      </c>
      <c r="Y422" s="28" t="s">
        <v>69</v>
      </c>
      <c r="Z422" s="108" t="s">
        <v>87</v>
      </c>
      <c r="AA422" s="28" t="s">
        <v>968</v>
      </c>
      <c r="AB422" s="28" t="s">
        <v>968</v>
      </c>
      <c r="AC422" s="28" t="s">
        <v>855</v>
      </c>
      <c r="AD422" s="28" t="s">
        <v>805</v>
      </c>
      <c r="AE422" s="28" t="s">
        <v>806</v>
      </c>
      <c r="AF422" s="28" t="s">
        <v>807</v>
      </c>
      <c r="AG422" s="28"/>
    </row>
    <row r="423" s="93" customFormat="1" ht="15" spans="1:33">
      <c r="A423" s="28" t="s">
        <v>162</v>
      </c>
      <c r="B423" s="28" t="s">
        <v>181</v>
      </c>
      <c r="C423" s="28">
        <v>129127</v>
      </c>
      <c r="D423" s="28" t="s">
        <v>799</v>
      </c>
      <c r="E423" s="28" t="s">
        <v>967</v>
      </c>
      <c r="F423" s="28" t="s">
        <v>56</v>
      </c>
      <c r="G423" s="28" t="s">
        <v>860</v>
      </c>
      <c r="H423" s="28" t="s">
        <v>58</v>
      </c>
      <c r="I423" s="28" t="s">
        <v>59</v>
      </c>
      <c r="J423" s="28" t="s">
        <v>802</v>
      </c>
      <c r="K423" s="32">
        <v>300110021002</v>
      </c>
      <c r="L423" s="28" t="s">
        <v>876</v>
      </c>
      <c r="M423" s="28" t="s">
        <v>84</v>
      </c>
      <c r="N423" s="28">
        <v>1</v>
      </c>
      <c r="O423" s="33">
        <v>0</v>
      </c>
      <c r="P423" s="33">
        <v>4</v>
      </c>
      <c r="Q423" s="33">
        <f>O423+P423</f>
        <v>4</v>
      </c>
      <c r="R423" s="33">
        <f>Q423/N423</f>
        <v>4</v>
      </c>
      <c r="S423" s="107" t="s">
        <v>969</v>
      </c>
      <c r="T423" s="28" t="s">
        <v>228</v>
      </c>
      <c r="U423" s="28" t="s">
        <v>229</v>
      </c>
      <c r="V423" s="28" t="s">
        <v>66</v>
      </c>
      <c r="W423" s="28" t="s">
        <v>68</v>
      </c>
      <c r="X423" s="28" t="s">
        <v>68</v>
      </c>
      <c r="Y423" s="28" t="s">
        <v>69</v>
      </c>
      <c r="Z423" s="108" t="s">
        <v>87</v>
      </c>
      <c r="AA423" s="28" t="s">
        <v>968</v>
      </c>
      <c r="AB423" s="28" t="s">
        <v>968</v>
      </c>
      <c r="AC423" s="28" t="s">
        <v>957</v>
      </c>
      <c r="AD423" s="28" t="s">
        <v>805</v>
      </c>
      <c r="AE423" s="28" t="s">
        <v>806</v>
      </c>
      <c r="AF423" s="28" t="s">
        <v>807</v>
      </c>
      <c r="AG423" s="28"/>
    </row>
    <row r="424" s="93" customFormat="1" ht="15" spans="1:33">
      <c r="A424" s="28" t="s">
        <v>162</v>
      </c>
      <c r="B424" s="28" t="s">
        <v>181</v>
      </c>
      <c r="C424" s="28">
        <v>129127</v>
      </c>
      <c r="D424" s="28" t="s">
        <v>799</v>
      </c>
      <c r="E424" s="28" t="s">
        <v>967</v>
      </c>
      <c r="F424" s="28" t="s">
        <v>56</v>
      </c>
      <c r="G424" s="28" t="s">
        <v>924</v>
      </c>
      <c r="H424" s="28" t="s">
        <v>58</v>
      </c>
      <c r="I424" s="28" t="s">
        <v>59</v>
      </c>
      <c r="J424" s="28" t="s">
        <v>817</v>
      </c>
      <c r="K424" s="32">
        <v>300110021003</v>
      </c>
      <c r="L424" s="28" t="s">
        <v>876</v>
      </c>
      <c r="M424" s="28" t="s">
        <v>84</v>
      </c>
      <c r="N424" s="28">
        <v>1</v>
      </c>
      <c r="O424" s="33">
        <v>0</v>
      </c>
      <c r="P424" s="33">
        <v>1</v>
      </c>
      <c r="Q424" s="33">
        <f>O424+P424</f>
        <v>1</v>
      </c>
      <c r="R424" s="33">
        <f>Q424/N424</f>
        <v>1</v>
      </c>
      <c r="S424" s="107" t="s">
        <v>970</v>
      </c>
      <c r="T424" s="28" t="s">
        <v>228</v>
      </c>
      <c r="U424" s="28" t="s">
        <v>229</v>
      </c>
      <c r="V424" s="28" t="s">
        <v>66</v>
      </c>
      <c r="W424" s="28" t="s">
        <v>68</v>
      </c>
      <c r="X424" s="28" t="s">
        <v>68</v>
      </c>
      <c r="Y424" s="28" t="s">
        <v>69</v>
      </c>
      <c r="Z424" s="108" t="s">
        <v>87</v>
      </c>
      <c r="AA424" s="28" t="s">
        <v>968</v>
      </c>
      <c r="AB424" s="28" t="s">
        <v>968</v>
      </c>
      <c r="AC424" s="28" t="s">
        <v>971</v>
      </c>
      <c r="AD424" s="28" t="s">
        <v>805</v>
      </c>
      <c r="AE424" s="28" t="s">
        <v>806</v>
      </c>
      <c r="AF424" s="28" t="s">
        <v>807</v>
      </c>
      <c r="AG424" s="28"/>
    </row>
    <row r="425" s="93" customFormat="1" ht="15" spans="1:33">
      <c r="A425" s="28" t="s">
        <v>162</v>
      </c>
      <c r="B425" s="28" t="s">
        <v>181</v>
      </c>
      <c r="C425" s="28">
        <v>129127</v>
      </c>
      <c r="D425" s="28" t="s">
        <v>799</v>
      </c>
      <c r="E425" s="28" t="s">
        <v>967</v>
      </c>
      <c r="F425" s="28" t="s">
        <v>56</v>
      </c>
      <c r="G425" s="28" t="s">
        <v>926</v>
      </c>
      <c r="H425" s="28" t="s">
        <v>58</v>
      </c>
      <c r="I425" s="28" t="s">
        <v>59</v>
      </c>
      <c r="J425" s="28" t="s">
        <v>817</v>
      </c>
      <c r="K425" s="32">
        <v>300110021004</v>
      </c>
      <c r="L425" s="28" t="s">
        <v>876</v>
      </c>
      <c r="M425" s="28" t="s">
        <v>84</v>
      </c>
      <c r="N425" s="28">
        <v>1</v>
      </c>
      <c r="O425" s="33">
        <v>0</v>
      </c>
      <c r="P425" s="33">
        <v>4</v>
      </c>
      <c r="Q425" s="33">
        <f>O425+P425</f>
        <v>4</v>
      </c>
      <c r="R425" s="33">
        <f>Q425/N425</f>
        <v>4</v>
      </c>
      <c r="S425" s="107" t="s">
        <v>970</v>
      </c>
      <c r="T425" s="28" t="s">
        <v>228</v>
      </c>
      <c r="U425" s="28" t="s">
        <v>229</v>
      </c>
      <c r="V425" s="28" t="s">
        <v>66</v>
      </c>
      <c r="W425" s="28" t="s">
        <v>68</v>
      </c>
      <c r="X425" s="28" t="s">
        <v>68</v>
      </c>
      <c r="Y425" s="28" t="s">
        <v>69</v>
      </c>
      <c r="Z425" s="108" t="s">
        <v>87</v>
      </c>
      <c r="AA425" s="28" t="s">
        <v>968</v>
      </c>
      <c r="AB425" s="28" t="s">
        <v>968</v>
      </c>
      <c r="AC425" s="28" t="s">
        <v>972</v>
      </c>
      <c r="AD425" s="28" t="s">
        <v>805</v>
      </c>
      <c r="AE425" s="28" t="s">
        <v>806</v>
      </c>
      <c r="AF425" s="28" t="s">
        <v>807</v>
      </c>
      <c r="AG425" s="28"/>
    </row>
    <row r="426" s="93" customFormat="1" ht="15" spans="1:33">
      <c r="A426" s="28" t="s">
        <v>162</v>
      </c>
      <c r="B426" s="28" t="s">
        <v>181</v>
      </c>
      <c r="C426" s="28">
        <v>129127</v>
      </c>
      <c r="D426" s="28" t="s">
        <v>799</v>
      </c>
      <c r="E426" s="28" t="s">
        <v>967</v>
      </c>
      <c r="F426" s="28" t="s">
        <v>56</v>
      </c>
      <c r="G426" s="28" t="s">
        <v>932</v>
      </c>
      <c r="H426" s="28" t="s">
        <v>58</v>
      </c>
      <c r="I426" s="28" t="s">
        <v>59</v>
      </c>
      <c r="J426" s="28" t="s">
        <v>933</v>
      </c>
      <c r="K426" s="32">
        <v>300110021005</v>
      </c>
      <c r="L426" s="28" t="s">
        <v>876</v>
      </c>
      <c r="M426" s="28" t="s">
        <v>84</v>
      </c>
      <c r="N426" s="28">
        <v>1</v>
      </c>
      <c r="O426" s="33">
        <v>1</v>
      </c>
      <c r="P426" s="33">
        <v>9</v>
      </c>
      <c r="Q426" s="33">
        <f>O426+P426</f>
        <v>10</v>
      </c>
      <c r="R426" s="33">
        <f>Q426/N426</f>
        <v>10</v>
      </c>
      <c r="S426" s="107" t="s">
        <v>973</v>
      </c>
      <c r="T426" s="28" t="s">
        <v>228</v>
      </c>
      <c r="U426" s="28" t="s">
        <v>229</v>
      </c>
      <c r="V426" s="28" t="s">
        <v>66</v>
      </c>
      <c r="W426" s="28" t="s">
        <v>67</v>
      </c>
      <c r="X426" s="28" t="s">
        <v>831</v>
      </c>
      <c r="Y426" s="28" t="s">
        <v>69</v>
      </c>
      <c r="Z426" s="108" t="s">
        <v>87</v>
      </c>
      <c r="AA426" s="28" t="s">
        <v>968</v>
      </c>
      <c r="AB426" s="28" t="s">
        <v>968</v>
      </c>
      <c r="AC426" s="28" t="s">
        <v>904</v>
      </c>
      <c r="AD426" s="28" t="s">
        <v>805</v>
      </c>
      <c r="AE426" s="28" t="s">
        <v>806</v>
      </c>
      <c r="AF426" s="28" t="s">
        <v>807</v>
      </c>
      <c r="AG426" s="28"/>
    </row>
    <row r="427" s="93" customFormat="1" ht="15" spans="1:33">
      <c r="A427" s="28" t="s">
        <v>52</v>
      </c>
      <c r="B427" s="28" t="s">
        <v>181</v>
      </c>
      <c r="C427" s="28">
        <v>129127</v>
      </c>
      <c r="D427" s="28" t="s">
        <v>799</v>
      </c>
      <c r="E427" s="28" t="s">
        <v>974</v>
      </c>
      <c r="F427" s="28" t="s">
        <v>56</v>
      </c>
      <c r="G427" s="28" t="s">
        <v>975</v>
      </c>
      <c r="H427" s="28" t="s">
        <v>58</v>
      </c>
      <c r="I427" s="28" t="s">
        <v>59</v>
      </c>
      <c r="J427" s="28" t="s">
        <v>976</v>
      </c>
      <c r="K427" s="32">
        <v>300110023001</v>
      </c>
      <c r="L427" s="28" t="s">
        <v>61</v>
      </c>
      <c r="M427" s="28" t="s">
        <v>62</v>
      </c>
      <c r="N427" s="28">
        <v>2</v>
      </c>
      <c r="O427" s="33">
        <v>0</v>
      </c>
      <c r="P427" s="33">
        <v>40</v>
      </c>
      <c r="Q427" s="33">
        <f>O427+P427</f>
        <v>40</v>
      </c>
      <c r="R427" s="33">
        <f>Q427/N427</f>
        <v>20</v>
      </c>
      <c r="S427" s="107" t="s">
        <v>977</v>
      </c>
      <c r="T427" s="28" t="s">
        <v>97</v>
      </c>
      <c r="U427" s="28" t="s">
        <v>65</v>
      </c>
      <c r="V427" s="28" t="s">
        <v>66</v>
      </c>
      <c r="W427" s="28" t="s">
        <v>67</v>
      </c>
      <c r="X427" s="28" t="s">
        <v>68</v>
      </c>
      <c r="Y427" s="28" t="s">
        <v>787</v>
      </c>
      <c r="Z427" s="108" t="s">
        <v>87</v>
      </c>
      <c r="AA427" s="28" t="s">
        <v>71</v>
      </c>
      <c r="AB427" s="28" t="s">
        <v>71</v>
      </c>
      <c r="AC427" s="28" t="s">
        <v>871</v>
      </c>
      <c r="AD427" s="28" t="s">
        <v>805</v>
      </c>
      <c r="AE427" s="28" t="s">
        <v>806</v>
      </c>
      <c r="AF427" s="28" t="s">
        <v>807</v>
      </c>
      <c r="AG427" s="28"/>
    </row>
    <row r="428" s="93" customFormat="1" ht="15" spans="1:33">
      <c r="A428" s="28" t="s">
        <v>52</v>
      </c>
      <c r="B428" s="28" t="s">
        <v>181</v>
      </c>
      <c r="C428" s="28">
        <v>129127</v>
      </c>
      <c r="D428" s="28" t="s">
        <v>799</v>
      </c>
      <c r="E428" s="28" t="s">
        <v>978</v>
      </c>
      <c r="F428" s="28" t="s">
        <v>56</v>
      </c>
      <c r="G428" s="28" t="s">
        <v>979</v>
      </c>
      <c r="H428" s="28" t="s">
        <v>58</v>
      </c>
      <c r="I428" s="28" t="s">
        <v>59</v>
      </c>
      <c r="J428" s="28" t="s">
        <v>980</v>
      </c>
      <c r="K428" s="32">
        <v>300110024001</v>
      </c>
      <c r="L428" s="28" t="s">
        <v>876</v>
      </c>
      <c r="M428" s="28" t="s">
        <v>84</v>
      </c>
      <c r="N428" s="28">
        <v>12</v>
      </c>
      <c r="O428" s="33">
        <v>0</v>
      </c>
      <c r="P428" s="33">
        <v>7</v>
      </c>
      <c r="Q428" s="33">
        <f>O428+P428</f>
        <v>7</v>
      </c>
      <c r="R428" s="33">
        <f>Q428/N428</f>
        <v>0.583333333333333</v>
      </c>
      <c r="S428" s="107" t="s">
        <v>981</v>
      </c>
      <c r="T428" s="28" t="s">
        <v>97</v>
      </c>
      <c r="U428" s="28" t="s">
        <v>65</v>
      </c>
      <c r="V428" s="28" t="s">
        <v>66</v>
      </c>
      <c r="W428" s="28" t="s">
        <v>68</v>
      </c>
      <c r="X428" s="28" t="s">
        <v>68</v>
      </c>
      <c r="Y428" s="28" t="s">
        <v>69</v>
      </c>
      <c r="Z428" s="108" t="s">
        <v>87</v>
      </c>
      <c r="AA428" s="28" t="s">
        <v>982</v>
      </c>
      <c r="AB428" s="28" t="s">
        <v>982</v>
      </c>
      <c r="AC428" s="28" t="s">
        <v>983</v>
      </c>
      <c r="AD428" s="28" t="s">
        <v>805</v>
      </c>
      <c r="AE428" s="28" t="s">
        <v>806</v>
      </c>
      <c r="AF428" s="28" t="s">
        <v>807</v>
      </c>
      <c r="AG428" s="28"/>
    </row>
    <row r="429" s="93" customFormat="1" ht="15" spans="1:33">
      <c r="A429" s="28" t="s">
        <v>52</v>
      </c>
      <c r="B429" s="28" t="s">
        <v>181</v>
      </c>
      <c r="C429" s="28">
        <v>129127</v>
      </c>
      <c r="D429" s="28" t="s">
        <v>799</v>
      </c>
      <c r="E429" s="28" t="s">
        <v>978</v>
      </c>
      <c r="F429" s="28" t="s">
        <v>56</v>
      </c>
      <c r="G429" s="28" t="s">
        <v>984</v>
      </c>
      <c r="H429" s="28" t="s">
        <v>58</v>
      </c>
      <c r="I429" s="28" t="s">
        <v>59</v>
      </c>
      <c r="J429" s="28" t="s">
        <v>980</v>
      </c>
      <c r="K429" s="32">
        <v>300110024002</v>
      </c>
      <c r="L429" s="28" t="s">
        <v>876</v>
      </c>
      <c r="M429" s="28" t="s">
        <v>84</v>
      </c>
      <c r="N429" s="28">
        <v>11</v>
      </c>
      <c r="O429" s="33">
        <v>0</v>
      </c>
      <c r="P429" s="33">
        <v>4</v>
      </c>
      <c r="Q429" s="33">
        <f>O429+P429</f>
        <v>4</v>
      </c>
      <c r="R429" s="33">
        <f>Q429/N429</f>
        <v>0.363636363636364</v>
      </c>
      <c r="S429" s="107" t="s">
        <v>981</v>
      </c>
      <c r="T429" s="28" t="s">
        <v>97</v>
      </c>
      <c r="U429" s="28" t="s">
        <v>65</v>
      </c>
      <c r="V429" s="28" t="s">
        <v>66</v>
      </c>
      <c r="W429" s="28" t="s">
        <v>68</v>
      </c>
      <c r="X429" s="28" t="s">
        <v>68</v>
      </c>
      <c r="Y429" s="28" t="s">
        <v>69</v>
      </c>
      <c r="Z429" s="108" t="s">
        <v>87</v>
      </c>
      <c r="AA429" s="28" t="s">
        <v>982</v>
      </c>
      <c r="AB429" s="28" t="s">
        <v>982</v>
      </c>
      <c r="AC429" s="28" t="s">
        <v>983</v>
      </c>
      <c r="AD429" s="28" t="s">
        <v>805</v>
      </c>
      <c r="AE429" s="28" t="s">
        <v>806</v>
      </c>
      <c r="AF429" s="28" t="s">
        <v>807</v>
      </c>
      <c r="AG429" s="28"/>
    </row>
    <row r="430" s="93" customFormat="1" ht="15" spans="1:33">
      <c r="A430" s="28" t="s">
        <v>52</v>
      </c>
      <c r="B430" s="28" t="s">
        <v>181</v>
      </c>
      <c r="C430" s="28">
        <v>129127</v>
      </c>
      <c r="D430" s="28" t="s">
        <v>799</v>
      </c>
      <c r="E430" s="28" t="s">
        <v>800</v>
      </c>
      <c r="F430" s="28" t="s">
        <v>56</v>
      </c>
      <c r="G430" s="28" t="s">
        <v>985</v>
      </c>
      <c r="H430" s="28" t="s">
        <v>986</v>
      </c>
      <c r="I430" s="28" t="s">
        <v>59</v>
      </c>
      <c r="J430" s="28" t="s">
        <v>834</v>
      </c>
      <c r="K430" s="32">
        <v>300129002001</v>
      </c>
      <c r="L430" s="28" t="s">
        <v>83</v>
      </c>
      <c r="M430" s="28" t="s">
        <v>84</v>
      </c>
      <c r="N430" s="28">
        <v>1</v>
      </c>
      <c r="O430" s="33">
        <v>0</v>
      </c>
      <c r="P430" s="33">
        <v>15</v>
      </c>
      <c r="Q430" s="33">
        <f>O430+P430</f>
        <v>15</v>
      </c>
      <c r="R430" s="33">
        <f>Q430/N430</f>
        <v>15</v>
      </c>
      <c r="S430" s="107" t="s">
        <v>987</v>
      </c>
      <c r="T430" s="28" t="s">
        <v>97</v>
      </c>
      <c r="U430" s="28" t="s">
        <v>65</v>
      </c>
      <c r="V430" s="28" t="s">
        <v>66</v>
      </c>
      <c r="W430" s="28" t="s">
        <v>68</v>
      </c>
      <c r="X430" s="28" t="s">
        <v>68</v>
      </c>
      <c r="Y430" s="28" t="s">
        <v>69</v>
      </c>
      <c r="Z430" s="108" t="s">
        <v>87</v>
      </c>
      <c r="AA430" s="28" t="s">
        <v>71</v>
      </c>
      <c r="AB430" s="28" t="s">
        <v>71</v>
      </c>
      <c r="AC430" s="28" t="s">
        <v>804</v>
      </c>
      <c r="AD430" s="28" t="s">
        <v>805</v>
      </c>
      <c r="AE430" s="28" t="s">
        <v>806</v>
      </c>
      <c r="AF430" s="28" t="s">
        <v>807</v>
      </c>
      <c r="AG430" s="28"/>
    </row>
    <row r="431" s="93" customFormat="1" ht="15" spans="1:33">
      <c r="A431" s="28" t="s">
        <v>76</v>
      </c>
      <c r="B431" s="28" t="s">
        <v>181</v>
      </c>
      <c r="C431" s="28">
        <v>129128</v>
      </c>
      <c r="D431" s="28" t="s">
        <v>988</v>
      </c>
      <c r="E431" s="28" t="s">
        <v>978</v>
      </c>
      <c r="F431" s="28" t="s">
        <v>56</v>
      </c>
      <c r="G431" s="28" t="s">
        <v>840</v>
      </c>
      <c r="H431" s="28" t="s">
        <v>58</v>
      </c>
      <c r="I431" s="28" t="s">
        <v>59</v>
      </c>
      <c r="J431" s="28" t="s">
        <v>989</v>
      </c>
      <c r="K431" s="32">
        <v>300110001001</v>
      </c>
      <c r="L431" s="28" t="s">
        <v>876</v>
      </c>
      <c r="M431" s="28" t="s">
        <v>84</v>
      </c>
      <c r="N431" s="28">
        <v>9</v>
      </c>
      <c r="O431" s="33">
        <v>3</v>
      </c>
      <c r="P431" s="33">
        <v>8</v>
      </c>
      <c r="Q431" s="33">
        <f>O431+P431</f>
        <v>11</v>
      </c>
      <c r="R431" s="33">
        <f>Q431/N431</f>
        <v>1.22222222222222</v>
      </c>
      <c r="S431" s="107" t="s">
        <v>990</v>
      </c>
      <c r="T431" s="28" t="s">
        <v>228</v>
      </c>
      <c r="U431" s="28" t="s">
        <v>229</v>
      </c>
      <c r="V431" s="28" t="s">
        <v>66</v>
      </c>
      <c r="W431" s="28" t="s">
        <v>67</v>
      </c>
      <c r="X431" s="28" t="s">
        <v>192</v>
      </c>
      <c r="Y431" s="28" t="s">
        <v>69</v>
      </c>
      <c r="Z431" s="108" t="s">
        <v>87</v>
      </c>
      <c r="AA431" s="28" t="s">
        <v>88</v>
      </c>
      <c r="AB431" s="28" t="s">
        <v>88</v>
      </c>
      <c r="AC431" s="28" t="s">
        <v>991</v>
      </c>
      <c r="AD431" s="28" t="s">
        <v>992</v>
      </c>
      <c r="AE431" s="28" t="s">
        <v>993</v>
      </c>
      <c r="AF431" s="28" t="s">
        <v>994</v>
      </c>
      <c r="AG431" s="28"/>
    </row>
    <row r="432" s="93" customFormat="1" ht="15" spans="1:33">
      <c r="A432" s="28" t="s">
        <v>76</v>
      </c>
      <c r="B432" s="28" t="s">
        <v>181</v>
      </c>
      <c r="C432" s="28">
        <v>129128</v>
      </c>
      <c r="D432" s="28" t="s">
        <v>988</v>
      </c>
      <c r="E432" s="28" t="s">
        <v>978</v>
      </c>
      <c r="F432" s="28" t="s">
        <v>56</v>
      </c>
      <c r="G432" s="28" t="s">
        <v>843</v>
      </c>
      <c r="H432" s="28" t="s">
        <v>58</v>
      </c>
      <c r="I432" s="28" t="s">
        <v>59</v>
      </c>
      <c r="J432" s="28" t="s">
        <v>989</v>
      </c>
      <c r="K432" s="32">
        <v>300110001002</v>
      </c>
      <c r="L432" s="28" t="s">
        <v>876</v>
      </c>
      <c r="M432" s="28" t="s">
        <v>84</v>
      </c>
      <c r="N432" s="28">
        <v>8</v>
      </c>
      <c r="O432" s="33">
        <v>0</v>
      </c>
      <c r="P432" s="33">
        <v>8</v>
      </c>
      <c r="Q432" s="33">
        <f>O432+P432</f>
        <v>8</v>
      </c>
      <c r="R432" s="33">
        <f>Q432/N432</f>
        <v>1</v>
      </c>
      <c r="S432" s="107" t="s">
        <v>990</v>
      </c>
      <c r="T432" s="28" t="s">
        <v>228</v>
      </c>
      <c r="U432" s="28" t="s">
        <v>229</v>
      </c>
      <c r="V432" s="28" t="s">
        <v>66</v>
      </c>
      <c r="W432" s="28" t="s">
        <v>67</v>
      </c>
      <c r="X432" s="28" t="s">
        <v>192</v>
      </c>
      <c r="Y432" s="28" t="s">
        <v>69</v>
      </c>
      <c r="Z432" s="108" t="s">
        <v>87</v>
      </c>
      <c r="AA432" s="28" t="s">
        <v>88</v>
      </c>
      <c r="AB432" s="28" t="s">
        <v>88</v>
      </c>
      <c r="AC432" s="28" t="s">
        <v>991</v>
      </c>
      <c r="AD432" s="28" t="s">
        <v>992</v>
      </c>
      <c r="AE432" s="28" t="s">
        <v>993</v>
      </c>
      <c r="AF432" s="28" t="s">
        <v>994</v>
      </c>
      <c r="AG432" s="28"/>
    </row>
    <row r="433" s="93" customFormat="1" ht="15" spans="1:33">
      <c r="A433" s="28" t="s">
        <v>76</v>
      </c>
      <c r="B433" s="28" t="s">
        <v>181</v>
      </c>
      <c r="C433" s="28">
        <v>129128</v>
      </c>
      <c r="D433" s="28" t="s">
        <v>988</v>
      </c>
      <c r="E433" s="28" t="s">
        <v>978</v>
      </c>
      <c r="F433" s="28" t="s">
        <v>56</v>
      </c>
      <c r="G433" s="28" t="s">
        <v>995</v>
      </c>
      <c r="H433" s="28" t="s">
        <v>58</v>
      </c>
      <c r="I433" s="28" t="s">
        <v>59</v>
      </c>
      <c r="J433" s="28" t="s">
        <v>989</v>
      </c>
      <c r="K433" s="32">
        <v>300110001003</v>
      </c>
      <c r="L433" s="28" t="s">
        <v>876</v>
      </c>
      <c r="M433" s="28" t="s">
        <v>84</v>
      </c>
      <c r="N433" s="28">
        <v>8</v>
      </c>
      <c r="O433" s="33">
        <v>2</v>
      </c>
      <c r="P433" s="33">
        <v>5</v>
      </c>
      <c r="Q433" s="33">
        <f>O433+P433</f>
        <v>7</v>
      </c>
      <c r="R433" s="33">
        <f>Q433/N433</f>
        <v>0.875</v>
      </c>
      <c r="S433" s="107" t="s">
        <v>990</v>
      </c>
      <c r="T433" s="28" t="s">
        <v>228</v>
      </c>
      <c r="U433" s="28" t="s">
        <v>229</v>
      </c>
      <c r="V433" s="28" t="s">
        <v>66</v>
      </c>
      <c r="W433" s="28" t="s">
        <v>67</v>
      </c>
      <c r="X433" s="28" t="s">
        <v>192</v>
      </c>
      <c r="Y433" s="28" t="s">
        <v>69</v>
      </c>
      <c r="Z433" s="108" t="s">
        <v>87</v>
      </c>
      <c r="AA433" s="28" t="s">
        <v>88</v>
      </c>
      <c r="AB433" s="28" t="s">
        <v>88</v>
      </c>
      <c r="AC433" s="28" t="s">
        <v>991</v>
      </c>
      <c r="AD433" s="28" t="s">
        <v>992</v>
      </c>
      <c r="AE433" s="28" t="s">
        <v>993</v>
      </c>
      <c r="AF433" s="28" t="s">
        <v>994</v>
      </c>
      <c r="AG433" s="28"/>
    </row>
    <row r="434" s="93" customFormat="1" ht="15" spans="1:33">
      <c r="A434" s="28" t="s">
        <v>76</v>
      </c>
      <c r="B434" s="28" t="s">
        <v>181</v>
      </c>
      <c r="C434" s="28">
        <v>129128</v>
      </c>
      <c r="D434" s="28" t="s">
        <v>988</v>
      </c>
      <c r="E434" s="28" t="s">
        <v>978</v>
      </c>
      <c r="F434" s="28" t="s">
        <v>56</v>
      </c>
      <c r="G434" s="28" t="s">
        <v>979</v>
      </c>
      <c r="H434" s="28" t="s">
        <v>58</v>
      </c>
      <c r="I434" s="28" t="s">
        <v>59</v>
      </c>
      <c r="J434" s="28" t="s">
        <v>996</v>
      </c>
      <c r="K434" s="32">
        <v>300110001004</v>
      </c>
      <c r="L434" s="28" t="s">
        <v>876</v>
      </c>
      <c r="M434" s="28" t="s">
        <v>84</v>
      </c>
      <c r="N434" s="28">
        <v>12</v>
      </c>
      <c r="O434" s="33">
        <v>5</v>
      </c>
      <c r="P434" s="33">
        <v>0</v>
      </c>
      <c r="Q434" s="33">
        <f>O434+P434</f>
        <v>5</v>
      </c>
      <c r="R434" s="33">
        <f>Q434/N434</f>
        <v>0.416666666666667</v>
      </c>
      <c r="S434" s="107" t="s">
        <v>981</v>
      </c>
      <c r="T434" s="28" t="s">
        <v>97</v>
      </c>
      <c r="U434" s="28" t="s">
        <v>65</v>
      </c>
      <c r="V434" s="28" t="s">
        <v>66</v>
      </c>
      <c r="W434" s="28" t="s">
        <v>68</v>
      </c>
      <c r="X434" s="28" t="s">
        <v>68</v>
      </c>
      <c r="Y434" s="28" t="s">
        <v>69</v>
      </c>
      <c r="Z434" s="108" t="s">
        <v>87</v>
      </c>
      <c r="AA434" s="28" t="s">
        <v>88</v>
      </c>
      <c r="AB434" s="28" t="s">
        <v>88</v>
      </c>
      <c r="AC434" s="28" t="s">
        <v>997</v>
      </c>
      <c r="AD434" s="28" t="s">
        <v>992</v>
      </c>
      <c r="AE434" s="28" t="s">
        <v>993</v>
      </c>
      <c r="AF434" s="28" t="s">
        <v>994</v>
      </c>
      <c r="AG434" s="28"/>
    </row>
    <row r="435" s="93" customFormat="1" ht="15" spans="1:33">
      <c r="A435" s="28" t="s">
        <v>76</v>
      </c>
      <c r="B435" s="28" t="s">
        <v>181</v>
      </c>
      <c r="C435" s="28">
        <v>129128</v>
      </c>
      <c r="D435" s="28" t="s">
        <v>988</v>
      </c>
      <c r="E435" s="28" t="s">
        <v>978</v>
      </c>
      <c r="F435" s="28" t="s">
        <v>56</v>
      </c>
      <c r="G435" s="28" t="s">
        <v>984</v>
      </c>
      <c r="H435" s="28" t="s">
        <v>58</v>
      </c>
      <c r="I435" s="28" t="s">
        <v>59</v>
      </c>
      <c r="J435" s="28" t="s">
        <v>996</v>
      </c>
      <c r="K435" s="32">
        <v>300110001005</v>
      </c>
      <c r="L435" s="28" t="s">
        <v>876</v>
      </c>
      <c r="M435" s="28" t="s">
        <v>84</v>
      </c>
      <c r="N435" s="28">
        <v>12</v>
      </c>
      <c r="O435" s="33">
        <v>2</v>
      </c>
      <c r="P435" s="33">
        <v>2</v>
      </c>
      <c r="Q435" s="33">
        <f>O435+P435</f>
        <v>4</v>
      </c>
      <c r="R435" s="33">
        <f>Q435/N435</f>
        <v>0.333333333333333</v>
      </c>
      <c r="S435" s="107" t="s">
        <v>981</v>
      </c>
      <c r="T435" s="28" t="s">
        <v>97</v>
      </c>
      <c r="U435" s="28" t="s">
        <v>65</v>
      </c>
      <c r="V435" s="28" t="s">
        <v>66</v>
      </c>
      <c r="W435" s="28" t="s">
        <v>68</v>
      </c>
      <c r="X435" s="28" t="s">
        <v>68</v>
      </c>
      <c r="Y435" s="28" t="s">
        <v>69</v>
      </c>
      <c r="Z435" s="108" t="s">
        <v>87</v>
      </c>
      <c r="AA435" s="28" t="s">
        <v>88</v>
      </c>
      <c r="AB435" s="28" t="s">
        <v>88</v>
      </c>
      <c r="AC435" s="28" t="s">
        <v>997</v>
      </c>
      <c r="AD435" s="28" t="s">
        <v>992</v>
      </c>
      <c r="AE435" s="28" t="s">
        <v>993</v>
      </c>
      <c r="AF435" s="28" t="s">
        <v>994</v>
      </c>
      <c r="AG435" s="28"/>
    </row>
    <row r="436" s="93" customFormat="1" ht="15" spans="1:33">
      <c r="A436" s="28" t="s">
        <v>76</v>
      </c>
      <c r="B436" s="28" t="s">
        <v>181</v>
      </c>
      <c r="C436" s="28">
        <v>129128</v>
      </c>
      <c r="D436" s="28" t="s">
        <v>988</v>
      </c>
      <c r="E436" s="28" t="s">
        <v>978</v>
      </c>
      <c r="F436" s="28" t="s">
        <v>56</v>
      </c>
      <c r="G436" s="28" t="s">
        <v>998</v>
      </c>
      <c r="H436" s="28" t="s">
        <v>58</v>
      </c>
      <c r="I436" s="28" t="s">
        <v>59</v>
      </c>
      <c r="J436" s="28" t="s">
        <v>996</v>
      </c>
      <c r="K436" s="32">
        <v>300110001006</v>
      </c>
      <c r="L436" s="28" t="s">
        <v>876</v>
      </c>
      <c r="M436" s="28" t="s">
        <v>84</v>
      </c>
      <c r="N436" s="28">
        <v>12</v>
      </c>
      <c r="O436" s="33">
        <v>4</v>
      </c>
      <c r="P436" s="33">
        <v>2</v>
      </c>
      <c r="Q436" s="33">
        <f>O436+P436</f>
        <v>6</v>
      </c>
      <c r="R436" s="33">
        <f>Q436/N436</f>
        <v>0.5</v>
      </c>
      <c r="S436" s="107" t="s">
        <v>981</v>
      </c>
      <c r="T436" s="28" t="s">
        <v>97</v>
      </c>
      <c r="U436" s="28" t="s">
        <v>65</v>
      </c>
      <c r="V436" s="28" t="s">
        <v>66</v>
      </c>
      <c r="W436" s="28" t="s">
        <v>68</v>
      </c>
      <c r="X436" s="28" t="s">
        <v>68</v>
      </c>
      <c r="Y436" s="28" t="s">
        <v>69</v>
      </c>
      <c r="Z436" s="108" t="s">
        <v>87</v>
      </c>
      <c r="AA436" s="28" t="s">
        <v>88</v>
      </c>
      <c r="AB436" s="28" t="s">
        <v>88</v>
      </c>
      <c r="AC436" s="28" t="s">
        <v>997</v>
      </c>
      <c r="AD436" s="28" t="s">
        <v>992</v>
      </c>
      <c r="AE436" s="28" t="s">
        <v>993</v>
      </c>
      <c r="AF436" s="28" t="s">
        <v>994</v>
      </c>
      <c r="AG436" s="28"/>
    </row>
    <row r="437" s="93" customFormat="1" ht="15" spans="1:33">
      <c r="A437" s="28" t="s">
        <v>76</v>
      </c>
      <c r="B437" s="28" t="s">
        <v>181</v>
      </c>
      <c r="C437" s="28">
        <v>129128</v>
      </c>
      <c r="D437" s="28" t="s">
        <v>988</v>
      </c>
      <c r="E437" s="28" t="s">
        <v>978</v>
      </c>
      <c r="F437" s="28" t="s">
        <v>56</v>
      </c>
      <c r="G437" s="28" t="s">
        <v>999</v>
      </c>
      <c r="H437" s="28" t="s">
        <v>58</v>
      </c>
      <c r="I437" s="28" t="s">
        <v>59</v>
      </c>
      <c r="J437" s="28" t="s">
        <v>1000</v>
      </c>
      <c r="K437" s="32">
        <v>300110001007</v>
      </c>
      <c r="L437" s="28" t="s">
        <v>876</v>
      </c>
      <c r="M437" s="28" t="s">
        <v>84</v>
      </c>
      <c r="N437" s="28">
        <v>10</v>
      </c>
      <c r="O437" s="33">
        <v>4</v>
      </c>
      <c r="P437" s="33">
        <v>239</v>
      </c>
      <c r="Q437" s="33">
        <f>O437+P437</f>
        <v>243</v>
      </c>
      <c r="R437" s="33">
        <f>Q437/N437</f>
        <v>24.3</v>
      </c>
      <c r="S437" s="107" t="s">
        <v>1001</v>
      </c>
      <c r="T437" s="28" t="s">
        <v>228</v>
      </c>
      <c r="U437" s="28" t="s">
        <v>229</v>
      </c>
      <c r="V437" s="28" t="s">
        <v>66</v>
      </c>
      <c r="W437" s="28" t="s">
        <v>68</v>
      </c>
      <c r="X437" s="28" t="s">
        <v>68</v>
      </c>
      <c r="Y437" s="28" t="s">
        <v>69</v>
      </c>
      <c r="Z437" s="108" t="s">
        <v>87</v>
      </c>
      <c r="AA437" s="28" t="s">
        <v>88</v>
      </c>
      <c r="AB437" s="28" t="s">
        <v>88</v>
      </c>
      <c r="AC437" s="28" t="s">
        <v>1002</v>
      </c>
      <c r="AD437" s="28" t="s">
        <v>992</v>
      </c>
      <c r="AE437" s="28" t="s">
        <v>993</v>
      </c>
      <c r="AF437" s="28" t="s">
        <v>994</v>
      </c>
      <c r="AG437" s="28"/>
    </row>
    <row r="438" s="93" customFormat="1" ht="15" spans="1:33">
      <c r="A438" s="28" t="s">
        <v>76</v>
      </c>
      <c r="B438" s="28" t="s">
        <v>181</v>
      </c>
      <c r="C438" s="28">
        <v>129128</v>
      </c>
      <c r="D438" s="28" t="s">
        <v>988</v>
      </c>
      <c r="E438" s="28" t="s">
        <v>978</v>
      </c>
      <c r="F438" s="28" t="s">
        <v>56</v>
      </c>
      <c r="G438" s="28" t="s">
        <v>1003</v>
      </c>
      <c r="H438" s="28" t="s">
        <v>58</v>
      </c>
      <c r="I438" s="28" t="s">
        <v>59</v>
      </c>
      <c r="J438" s="28" t="s">
        <v>1000</v>
      </c>
      <c r="K438" s="32">
        <v>300110001008</v>
      </c>
      <c r="L438" s="28" t="s">
        <v>876</v>
      </c>
      <c r="M438" s="28" t="s">
        <v>84</v>
      </c>
      <c r="N438" s="28">
        <v>10</v>
      </c>
      <c r="O438" s="33">
        <v>0</v>
      </c>
      <c r="P438" s="33">
        <v>550</v>
      </c>
      <c r="Q438" s="33">
        <f>O438+P438</f>
        <v>550</v>
      </c>
      <c r="R438" s="33">
        <f>Q438/N438</f>
        <v>55</v>
      </c>
      <c r="S438" s="107" t="s">
        <v>1001</v>
      </c>
      <c r="T438" s="28" t="s">
        <v>228</v>
      </c>
      <c r="U438" s="28" t="s">
        <v>229</v>
      </c>
      <c r="V438" s="28" t="s">
        <v>66</v>
      </c>
      <c r="W438" s="28" t="s">
        <v>68</v>
      </c>
      <c r="X438" s="28" t="s">
        <v>68</v>
      </c>
      <c r="Y438" s="28" t="s">
        <v>69</v>
      </c>
      <c r="Z438" s="108" t="s">
        <v>87</v>
      </c>
      <c r="AA438" s="28" t="s">
        <v>88</v>
      </c>
      <c r="AB438" s="28" t="s">
        <v>88</v>
      </c>
      <c r="AC438" s="28" t="s">
        <v>1004</v>
      </c>
      <c r="AD438" s="28" t="s">
        <v>992</v>
      </c>
      <c r="AE438" s="28" t="s">
        <v>993</v>
      </c>
      <c r="AF438" s="28" t="s">
        <v>994</v>
      </c>
      <c r="AG438" s="28"/>
    </row>
    <row r="439" s="93" customFormat="1" ht="15" spans="1:33">
      <c r="A439" s="28" t="s">
        <v>76</v>
      </c>
      <c r="B439" s="28" t="s">
        <v>181</v>
      </c>
      <c r="C439" s="28">
        <v>129128</v>
      </c>
      <c r="D439" s="28" t="s">
        <v>988</v>
      </c>
      <c r="E439" s="28" t="s">
        <v>978</v>
      </c>
      <c r="F439" s="28" t="s">
        <v>56</v>
      </c>
      <c r="G439" s="28" t="s">
        <v>1005</v>
      </c>
      <c r="H439" s="28" t="s">
        <v>58</v>
      </c>
      <c r="I439" s="28" t="s">
        <v>59</v>
      </c>
      <c r="J439" s="28" t="s">
        <v>1006</v>
      </c>
      <c r="K439" s="32">
        <v>300110001009</v>
      </c>
      <c r="L439" s="28" t="s">
        <v>876</v>
      </c>
      <c r="M439" s="28" t="s">
        <v>84</v>
      </c>
      <c r="N439" s="28">
        <v>6</v>
      </c>
      <c r="O439" s="33">
        <v>0</v>
      </c>
      <c r="P439" s="33">
        <v>44</v>
      </c>
      <c r="Q439" s="33">
        <f>O439+P439</f>
        <v>44</v>
      </c>
      <c r="R439" s="33">
        <f>Q439/N439</f>
        <v>7.33333333333333</v>
      </c>
      <c r="S439" s="107" t="s">
        <v>1007</v>
      </c>
      <c r="T439" s="28" t="s">
        <v>206</v>
      </c>
      <c r="U439" s="28" t="s">
        <v>65</v>
      </c>
      <c r="V439" s="28" t="s">
        <v>66</v>
      </c>
      <c r="W439" s="28" t="s">
        <v>68</v>
      </c>
      <c r="X439" s="28" t="s">
        <v>68</v>
      </c>
      <c r="Y439" s="28" t="s">
        <v>69</v>
      </c>
      <c r="Z439" s="108" t="s">
        <v>87</v>
      </c>
      <c r="AA439" s="28" t="s">
        <v>88</v>
      </c>
      <c r="AB439" s="28" t="s">
        <v>88</v>
      </c>
      <c r="AC439" s="28" t="s">
        <v>1008</v>
      </c>
      <c r="AD439" s="28" t="s">
        <v>992</v>
      </c>
      <c r="AE439" s="28" t="s">
        <v>993</v>
      </c>
      <c r="AF439" s="28" t="s">
        <v>994</v>
      </c>
      <c r="AG439" s="28"/>
    </row>
    <row r="440" s="93" customFormat="1" ht="15" spans="1:33">
      <c r="A440" s="28" t="s">
        <v>76</v>
      </c>
      <c r="B440" s="28" t="s">
        <v>181</v>
      </c>
      <c r="C440" s="28">
        <v>129128</v>
      </c>
      <c r="D440" s="28" t="s">
        <v>988</v>
      </c>
      <c r="E440" s="28" t="s">
        <v>978</v>
      </c>
      <c r="F440" s="28" t="s">
        <v>56</v>
      </c>
      <c r="G440" s="28" t="s">
        <v>1009</v>
      </c>
      <c r="H440" s="28" t="s">
        <v>58</v>
      </c>
      <c r="I440" s="28" t="s">
        <v>59</v>
      </c>
      <c r="J440" s="28" t="s">
        <v>1006</v>
      </c>
      <c r="K440" s="32">
        <v>300110001010</v>
      </c>
      <c r="L440" s="28" t="s">
        <v>876</v>
      </c>
      <c r="M440" s="28" t="s">
        <v>84</v>
      </c>
      <c r="N440" s="28">
        <v>6</v>
      </c>
      <c r="O440" s="33">
        <v>1</v>
      </c>
      <c r="P440" s="33">
        <v>55</v>
      </c>
      <c r="Q440" s="33">
        <f>O440+P440</f>
        <v>56</v>
      </c>
      <c r="R440" s="33">
        <f>Q440/N440</f>
        <v>9.33333333333333</v>
      </c>
      <c r="S440" s="107" t="s">
        <v>1007</v>
      </c>
      <c r="T440" s="28" t="s">
        <v>206</v>
      </c>
      <c r="U440" s="28" t="s">
        <v>65</v>
      </c>
      <c r="V440" s="28" t="s">
        <v>66</v>
      </c>
      <c r="W440" s="28" t="s">
        <v>68</v>
      </c>
      <c r="X440" s="28" t="s">
        <v>68</v>
      </c>
      <c r="Y440" s="28" t="s">
        <v>69</v>
      </c>
      <c r="Z440" s="108" t="s">
        <v>87</v>
      </c>
      <c r="AA440" s="28" t="s">
        <v>88</v>
      </c>
      <c r="AB440" s="28" t="s">
        <v>88</v>
      </c>
      <c r="AC440" s="28" t="s">
        <v>1010</v>
      </c>
      <c r="AD440" s="28" t="s">
        <v>992</v>
      </c>
      <c r="AE440" s="28" t="s">
        <v>993</v>
      </c>
      <c r="AF440" s="28" t="s">
        <v>994</v>
      </c>
      <c r="AG440" s="28"/>
    </row>
    <row r="441" s="93" customFormat="1" ht="15" spans="1:33">
      <c r="A441" s="28" t="s">
        <v>495</v>
      </c>
      <c r="B441" s="28" t="s">
        <v>181</v>
      </c>
      <c r="C441" s="28">
        <v>129128</v>
      </c>
      <c r="D441" s="28" t="s">
        <v>988</v>
      </c>
      <c r="E441" s="28" t="s">
        <v>978</v>
      </c>
      <c r="F441" s="28" t="s">
        <v>56</v>
      </c>
      <c r="G441" s="28" t="s">
        <v>1011</v>
      </c>
      <c r="H441" s="28" t="s">
        <v>58</v>
      </c>
      <c r="I441" s="28" t="s">
        <v>59</v>
      </c>
      <c r="J441" s="28" t="s">
        <v>1006</v>
      </c>
      <c r="K441" s="32">
        <v>300110001011</v>
      </c>
      <c r="L441" s="28" t="s">
        <v>876</v>
      </c>
      <c r="M441" s="28" t="s">
        <v>84</v>
      </c>
      <c r="N441" s="28">
        <v>3</v>
      </c>
      <c r="O441" s="33">
        <v>0</v>
      </c>
      <c r="P441" s="33">
        <v>17</v>
      </c>
      <c r="Q441" s="33">
        <f>O441+P441</f>
        <v>17</v>
      </c>
      <c r="R441" s="33">
        <f>Q441/N441</f>
        <v>5.66666666666667</v>
      </c>
      <c r="S441" s="107" t="s">
        <v>1007</v>
      </c>
      <c r="T441" s="28" t="s">
        <v>206</v>
      </c>
      <c r="U441" s="28" t="s">
        <v>65</v>
      </c>
      <c r="V441" s="28" t="s">
        <v>66</v>
      </c>
      <c r="W441" s="28" t="s">
        <v>68</v>
      </c>
      <c r="X441" s="28" t="s">
        <v>68</v>
      </c>
      <c r="Y441" s="28" t="s">
        <v>69</v>
      </c>
      <c r="Z441" s="108" t="s">
        <v>87</v>
      </c>
      <c r="AA441" s="28" t="s">
        <v>151</v>
      </c>
      <c r="AB441" s="28" t="s">
        <v>151</v>
      </c>
      <c r="AC441" s="28" t="s">
        <v>1012</v>
      </c>
      <c r="AD441" s="28" t="s">
        <v>992</v>
      </c>
      <c r="AE441" s="28" t="s">
        <v>993</v>
      </c>
      <c r="AF441" s="28" t="s">
        <v>994</v>
      </c>
      <c r="AG441" s="28"/>
    </row>
    <row r="442" s="93" customFormat="1" ht="15" spans="1:33">
      <c r="A442" s="28" t="s">
        <v>76</v>
      </c>
      <c r="B442" s="28" t="s">
        <v>181</v>
      </c>
      <c r="C442" s="28">
        <v>129128</v>
      </c>
      <c r="D442" s="28" t="s">
        <v>988</v>
      </c>
      <c r="E442" s="28" t="s">
        <v>978</v>
      </c>
      <c r="F442" s="28" t="s">
        <v>56</v>
      </c>
      <c r="G442" s="28" t="s">
        <v>1013</v>
      </c>
      <c r="H442" s="28" t="s">
        <v>58</v>
      </c>
      <c r="I442" s="28" t="s">
        <v>59</v>
      </c>
      <c r="J442" s="28" t="s">
        <v>1014</v>
      </c>
      <c r="K442" s="32">
        <v>300110001012</v>
      </c>
      <c r="L442" s="28" t="s">
        <v>876</v>
      </c>
      <c r="M442" s="28" t="s">
        <v>84</v>
      </c>
      <c r="N442" s="28">
        <v>6</v>
      </c>
      <c r="O442" s="33">
        <v>1</v>
      </c>
      <c r="P442" s="33">
        <v>44</v>
      </c>
      <c r="Q442" s="33">
        <f>O442+P442</f>
        <v>45</v>
      </c>
      <c r="R442" s="33">
        <f>Q442/N442</f>
        <v>7.5</v>
      </c>
      <c r="S442" s="107" t="s">
        <v>1015</v>
      </c>
      <c r="T442" s="28" t="s">
        <v>206</v>
      </c>
      <c r="U442" s="28" t="s">
        <v>65</v>
      </c>
      <c r="V442" s="28" t="s">
        <v>66</v>
      </c>
      <c r="W442" s="28" t="s">
        <v>68</v>
      </c>
      <c r="X442" s="28" t="s">
        <v>68</v>
      </c>
      <c r="Y442" s="28" t="s">
        <v>69</v>
      </c>
      <c r="Z442" s="108" t="s">
        <v>87</v>
      </c>
      <c r="AA442" s="28" t="s">
        <v>88</v>
      </c>
      <c r="AB442" s="28" t="s">
        <v>88</v>
      </c>
      <c r="AC442" s="28" t="s">
        <v>1016</v>
      </c>
      <c r="AD442" s="28" t="s">
        <v>992</v>
      </c>
      <c r="AE442" s="28" t="s">
        <v>993</v>
      </c>
      <c r="AF442" s="28" t="s">
        <v>994</v>
      </c>
      <c r="AG442" s="28"/>
    </row>
    <row r="443" s="93" customFormat="1" ht="15" spans="1:33">
      <c r="A443" s="28" t="s">
        <v>76</v>
      </c>
      <c r="B443" s="28" t="s">
        <v>181</v>
      </c>
      <c r="C443" s="28">
        <v>129128</v>
      </c>
      <c r="D443" s="28" t="s">
        <v>988</v>
      </c>
      <c r="E443" s="28" t="s">
        <v>978</v>
      </c>
      <c r="F443" s="28" t="s">
        <v>56</v>
      </c>
      <c r="G443" s="28" t="s">
        <v>1017</v>
      </c>
      <c r="H443" s="28" t="s">
        <v>58</v>
      </c>
      <c r="I443" s="28" t="s">
        <v>59</v>
      </c>
      <c r="J443" s="28" t="s">
        <v>1014</v>
      </c>
      <c r="K443" s="32">
        <v>300110001013</v>
      </c>
      <c r="L443" s="28" t="s">
        <v>876</v>
      </c>
      <c r="M443" s="28" t="s">
        <v>84</v>
      </c>
      <c r="N443" s="28">
        <v>6</v>
      </c>
      <c r="O443" s="33">
        <v>4</v>
      </c>
      <c r="P443" s="33">
        <v>104</v>
      </c>
      <c r="Q443" s="33">
        <f>O443+P443</f>
        <v>108</v>
      </c>
      <c r="R443" s="33">
        <f>Q443/N443</f>
        <v>18</v>
      </c>
      <c r="S443" s="107" t="s">
        <v>1015</v>
      </c>
      <c r="T443" s="28" t="s">
        <v>206</v>
      </c>
      <c r="U443" s="28" t="s">
        <v>65</v>
      </c>
      <c r="V443" s="28" t="s">
        <v>66</v>
      </c>
      <c r="W443" s="28" t="s">
        <v>68</v>
      </c>
      <c r="X443" s="28" t="s">
        <v>68</v>
      </c>
      <c r="Y443" s="28" t="s">
        <v>69</v>
      </c>
      <c r="Z443" s="108" t="s">
        <v>87</v>
      </c>
      <c r="AA443" s="28" t="s">
        <v>88</v>
      </c>
      <c r="AB443" s="28" t="s">
        <v>88</v>
      </c>
      <c r="AC443" s="28" t="s">
        <v>1018</v>
      </c>
      <c r="AD443" s="28" t="s">
        <v>992</v>
      </c>
      <c r="AE443" s="28" t="s">
        <v>993</v>
      </c>
      <c r="AF443" s="28" t="s">
        <v>994</v>
      </c>
      <c r="AG443" s="28"/>
    </row>
    <row r="444" s="93" customFormat="1" ht="15" spans="1:33">
      <c r="A444" s="28" t="s">
        <v>495</v>
      </c>
      <c r="B444" s="28" t="s">
        <v>181</v>
      </c>
      <c r="C444" s="28">
        <v>129128</v>
      </c>
      <c r="D444" s="28" t="s">
        <v>988</v>
      </c>
      <c r="E444" s="28" t="s">
        <v>978</v>
      </c>
      <c r="F444" s="28" t="s">
        <v>56</v>
      </c>
      <c r="G444" s="28" t="s">
        <v>1019</v>
      </c>
      <c r="H444" s="28" t="s">
        <v>58</v>
      </c>
      <c r="I444" s="28" t="s">
        <v>59</v>
      </c>
      <c r="J444" s="28" t="s">
        <v>1014</v>
      </c>
      <c r="K444" s="32">
        <v>300110001014</v>
      </c>
      <c r="L444" s="28" t="s">
        <v>876</v>
      </c>
      <c r="M444" s="28" t="s">
        <v>84</v>
      </c>
      <c r="N444" s="28">
        <v>2</v>
      </c>
      <c r="O444" s="33">
        <v>21</v>
      </c>
      <c r="P444" s="33">
        <v>34</v>
      </c>
      <c r="Q444" s="33">
        <f>O444+P444</f>
        <v>55</v>
      </c>
      <c r="R444" s="33">
        <f>Q444/N444</f>
        <v>27.5</v>
      </c>
      <c r="S444" s="107" t="s">
        <v>1015</v>
      </c>
      <c r="T444" s="28" t="s">
        <v>206</v>
      </c>
      <c r="U444" s="28" t="s">
        <v>65</v>
      </c>
      <c r="V444" s="28" t="s">
        <v>66</v>
      </c>
      <c r="W444" s="28" t="s">
        <v>68</v>
      </c>
      <c r="X444" s="28" t="s">
        <v>68</v>
      </c>
      <c r="Y444" s="28" t="s">
        <v>69</v>
      </c>
      <c r="Z444" s="108" t="s">
        <v>87</v>
      </c>
      <c r="AA444" s="28" t="s">
        <v>151</v>
      </c>
      <c r="AB444" s="28" t="s">
        <v>151</v>
      </c>
      <c r="AC444" s="28" t="s">
        <v>1012</v>
      </c>
      <c r="AD444" s="28" t="s">
        <v>992</v>
      </c>
      <c r="AE444" s="28" t="s">
        <v>993</v>
      </c>
      <c r="AF444" s="28" t="s">
        <v>994</v>
      </c>
      <c r="AG444" s="28"/>
    </row>
    <row r="445" s="93" customFormat="1" ht="15" spans="1:33">
      <c r="A445" s="28" t="s">
        <v>76</v>
      </c>
      <c r="B445" s="28" t="s">
        <v>181</v>
      </c>
      <c r="C445" s="28">
        <v>129128</v>
      </c>
      <c r="D445" s="28" t="s">
        <v>988</v>
      </c>
      <c r="E445" s="28" t="s">
        <v>978</v>
      </c>
      <c r="F445" s="28" t="s">
        <v>56</v>
      </c>
      <c r="G445" s="28" t="s">
        <v>1020</v>
      </c>
      <c r="H445" s="28" t="s">
        <v>58</v>
      </c>
      <c r="I445" s="28" t="s">
        <v>59</v>
      </c>
      <c r="J445" s="28" t="s">
        <v>1014</v>
      </c>
      <c r="K445" s="32">
        <v>300110001015</v>
      </c>
      <c r="L445" s="28" t="s">
        <v>876</v>
      </c>
      <c r="M445" s="28" t="s">
        <v>84</v>
      </c>
      <c r="N445" s="28">
        <v>1</v>
      </c>
      <c r="O445" s="33">
        <v>8</v>
      </c>
      <c r="P445" s="33">
        <v>0</v>
      </c>
      <c r="Q445" s="33">
        <f>O445+P445</f>
        <v>8</v>
      </c>
      <c r="R445" s="33">
        <f>Q445/N445</f>
        <v>8</v>
      </c>
      <c r="S445" s="107" t="s">
        <v>1015</v>
      </c>
      <c r="T445" s="28" t="s">
        <v>206</v>
      </c>
      <c r="U445" s="28" t="s">
        <v>65</v>
      </c>
      <c r="V445" s="28" t="s">
        <v>66</v>
      </c>
      <c r="W445" s="28" t="s">
        <v>68</v>
      </c>
      <c r="X445" s="28" t="s">
        <v>68</v>
      </c>
      <c r="Y445" s="28" t="s">
        <v>69</v>
      </c>
      <c r="Z445" s="108" t="s">
        <v>87</v>
      </c>
      <c r="AA445" s="28" t="s">
        <v>88</v>
      </c>
      <c r="AB445" s="28" t="s">
        <v>88</v>
      </c>
      <c r="AC445" s="28" t="s">
        <v>1021</v>
      </c>
      <c r="AD445" s="28" t="s">
        <v>992</v>
      </c>
      <c r="AE445" s="28" t="s">
        <v>993</v>
      </c>
      <c r="AF445" s="28" t="s">
        <v>994</v>
      </c>
      <c r="AG445" s="28"/>
    </row>
    <row r="446" s="93" customFormat="1" ht="15" spans="1:33">
      <c r="A446" s="28" t="s">
        <v>76</v>
      </c>
      <c r="B446" s="28" t="s">
        <v>181</v>
      </c>
      <c r="C446" s="28">
        <v>129128</v>
      </c>
      <c r="D446" s="28" t="s">
        <v>988</v>
      </c>
      <c r="E446" s="28" t="s">
        <v>978</v>
      </c>
      <c r="F446" s="28" t="s">
        <v>56</v>
      </c>
      <c r="G446" s="28" t="s">
        <v>1022</v>
      </c>
      <c r="H446" s="28" t="s">
        <v>58</v>
      </c>
      <c r="I446" s="28" t="s">
        <v>59</v>
      </c>
      <c r="J446" s="28" t="s">
        <v>1023</v>
      </c>
      <c r="K446" s="32">
        <v>300110001016</v>
      </c>
      <c r="L446" s="28" t="s">
        <v>876</v>
      </c>
      <c r="M446" s="28" t="s">
        <v>84</v>
      </c>
      <c r="N446" s="28">
        <v>4</v>
      </c>
      <c r="O446" s="33">
        <v>1</v>
      </c>
      <c r="P446" s="33">
        <v>22</v>
      </c>
      <c r="Q446" s="33">
        <f>O446+P446</f>
        <v>23</v>
      </c>
      <c r="R446" s="33">
        <f>Q446/N446</f>
        <v>5.75</v>
      </c>
      <c r="S446" s="107" t="s">
        <v>1024</v>
      </c>
      <c r="T446" s="28" t="s">
        <v>228</v>
      </c>
      <c r="U446" s="28" t="s">
        <v>229</v>
      </c>
      <c r="V446" s="28" t="s">
        <v>66</v>
      </c>
      <c r="W446" s="28" t="s">
        <v>68</v>
      </c>
      <c r="X446" s="28" t="s">
        <v>68</v>
      </c>
      <c r="Y446" s="28" t="s">
        <v>69</v>
      </c>
      <c r="Z446" s="108" t="s">
        <v>87</v>
      </c>
      <c r="AA446" s="28" t="s">
        <v>88</v>
      </c>
      <c r="AB446" s="28" t="s">
        <v>88</v>
      </c>
      <c r="AC446" s="28" t="s">
        <v>1002</v>
      </c>
      <c r="AD446" s="28" t="s">
        <v>992</v>
      </c>
      <c r="AE446" s="28" t="s">
        <v>993</v>
      </c>
      <c r="AF446" s="28" t="s">
        <v>994</v>
      </c>
      <c r="AG446" s="28"/>
    </row>
    <row r="447" s="93" customFormat="1" ht="15" spans="1:33">
      <c r="A447" s="28" t="s">
        <v>76</v>
      </c>
      <c r="B447" s="28" t="s">
        <v>181</v>
      </c>
      <c r="C447" s="28">
        <v>129128</v>
      </c>
      <c r="D447" s="28" t="s">
        <v>988</v>
      </c>
      <c r="E447" s="28" t="s">
        <v>978</v>
      </c>
      <c r="F447" s="28" t="s">
        <v>56</v>
      </c>
      <c r="G447" s="28" t="s">
        <v>1025</v>
      </c>
      <c r="H447" s="28" t="s">
        <v>58</v>
      </c>
      <c r="I447" s="28" t="s">
        <v>59</v>
      </c>
      <c r="J447" s="28" t="s">
        <v>1023</v>
      </c>
      <c r="K447" s="32">
        <v>300110001017</v>
      </c>
      <c r="L447" s="28" t="s">
        <v>876</v>
      </c>
      <c r="M447" s="28" t="s">
        <v>84</v>
      </c>
      <c r="N447" s="28">
        <v>4</v>
      </c>
      <c r="O447" s="33">
        <v>2</v>
      </c>
      <c r="P447" s="33">
        <v>47</v>
      </c>
      <c r="Q447" s="33">
        <f>O447+P447</f>
        <v>49</v>
      </c>
      <c r="R447" s="33">
        <f>Q447/N447</f>
        <v>12.25</v>
      </c>
      <c r="S447" s="107" t="s">
        <v>1024</v>
      </c>
      <c r="T447" s="28" t="s">
        <v>228</v>
      </c>
      <c r="U447" s="28" t="s">
        <v>229</v>
      </c>
      <c r="V447" s="28" t="s">
        <v>66</v>
      </c>
      <c r="W447" s="28" t="s">
        <v>68</v>
      </c>
      <c r="X447" s="28" t="s">
        <v>68</v>
      </c>
      <c r="Y447" s="28" t="s">
        <v>69</v>
      </c>
      <c r="Z447" s="108" t="s">
        <v>87</v>
      </c>
      <c r="AA447" s="28" t="s">
        <v>88</v>
      </c>
      <c r="AB447" s="28" t="s">
        <v>88</v>
      </c>
      <c r="AC447" s="28" t="s">
        <v>1004</v>
      </c>
      <c r="AD447" s="28" t="s">
        <v>992</v>
      </c>
      <c r="AE447" s="28" t="s">
        <v>993</v>
      </c>
      <c r="AF447" s="28" t="s">
        <v>994</v>
      </c>
      <c r="AG447" s="28"/>
    </row>
    <row r="448" s="93" customFormat="1" ht="15" spans="1:33">
      <c r="A448" s="28" t="s">
        <v>76</v>
      </c>
      <c r="B448" s="28" t="s">
        <v>181</v>
      </c>
      <c r="C448" s="28">
        <v>129128</v>
      </c>
      <c r="D448" s="28" t="s">
        <v>988</v>
      </c>
      <c r="E448" s="28" t="s">
        <v>978</v>
      </c>
      <c r="F448" s="28" t="s">
        <v>56</v>
      </c>
      <c r="G448" s="28" t="s">
        <v>1026</v>
      </c>
      <c r="H448" s="28" t="s">
        <v>58</v>
      </c>
      <c r="I448" s="28" t="s">
        <v>59</v>
      </c>
      <c r="J448" s="28" t="s">
        <v>1027</v>
      </c>
      <c r="K448" s="32">
        <v>300110001018</v>
      </c>
      <c r="L448" s="28" t="s">
        <v>876</v>
      </c>
      <c r="M448" s="28" t="s">
        <v>84</v>
      </c>
      <c r="N448" s="28">
        <v>8</v>
      </c>
      <c r="O448" s="33">
        <v>0</v>
      </c>
      <c r="P448" s="33">
        <v>35</v>
      </c>
      <c r="Q448" s="33">
        <f>O448+P448</f>
        <v>35</v>
      </c>
      <c r="R448" s="33">
        <f>Q448/N448</f>
        <v>4.375</v>
      </c>
      <c r="S448" s="107" t="s">
        <v>372</v>
      </c>
      <c r="T448" s="28" t="s">
        <v>228</v>
      </c>
      <c r="U448" s="28" t="s">
        <v>229</v>
      </c>
      <c r="V448" s="28" t="s">
        <v>66</v>
      </c>
      <c r="W448" s="28" t="s">
        <v>68</v>
      </c>
      <c r="X448" s="28" t="s">
        <v>68</v>
      </c>
      <c r="Y448" s="28" t="s">
        <v>69</v>
      </c>
      <c r="Z448" s="108" t="s">
        <v>87</v>
      </c>
      <c r="AA448" s="28" t="s">
        <v>88</v>
      </c>
      <c r="AB448" s="28" t="s">
        <v>88</v>
      </c>
      <c r="AC448" s="28" t="s">
        <v>1028</v>
      </c>
      <c r="AD448" s="28" t="s">
        <v>992</v>
      </c>
      <c r="AE448" s="28" t="s">
        <v>993</v>
      </c>
      <c r="AF448" s="28" t="s">
        <v>994</v>
      </c>
      <c r="AG448" s="28"/>
    </row>
    <row r="449" s="93" customFormat="1" ht="15" spans="1:33">
      <c r="A449" s="28" t="s">
        <v>76</v>
      </c>
      <c r="B449" s="28" t="s">
        <v>181</v>
      </c>
      <c r="C449" s="28">
        <v>129128</v>
      </c>
      <c r="D449" s="28" t="s">
        <v>988</v>
      </c>
      <c r="E449" s="28" t="s">
        <v>978</v>
      </c>
      <c r="F449" s="28" t="s">
        <v>56</v>
      </c>
      <c r="G449" s="28" t="s">
        <v>1029</v>
      </c>
      <c r="H449" s="28" t="s">
        <v>58</v>
      </c>
      <c r="I449" s="28" t="s">
        <v>59</v>
      </c>
      <c r="J449" s="28" t="s">
        <v>1030</v>
      </c>
      <c r="K449" s="32">
        <v>300110001019</v>
      </c>
      <c r="L449" s="28" t="s">
        <v>876</v>
      </c>
      <c r="M449" s="28" t="s">
        <v>84</v>
      </c>
      <c r="N449" s="28">
        <v>8</v>
      </c>
      <c r="O449" s="33">
        <v>1</v>
      </c>
      <c r="P449" s="33">
        <v>28</v>
      </c>
      <c r="Q449" s="33">
        <f>O449+P449</f>
        <v>29</v>
      </c>
      <c r="R449" s="33">
        <f>Q449/N449</f>
        <v>3.625</v>
      </c>
      <c r="S449" s="107" t="s">
        <v>467</v>
      </c>
      <c r="T449" s="28" t="s">
        <v>206</v>
      </c>
      <c r="U449" s="28" t="s">
        <v>65</v>
      </c>
      <c r="V449" s="28" t="s">
        <v>66</v>
      </c>
      <c r="W449" s="28" t="s">
        <v>68</v>
      </c>
      <c r="X449" s="28" t="s">
        <v>68</v>
      </c>
      <c r="Y449" s="28" t="s">
        <v>69</v>
      </c>
      <c r="Z449" s="108" t="s">
        <v>87</v>
      </c>
      <c r="AA449" s="28" t="s">
        <v>88</v>
      </c>
      <c r="AB449" s="28" t="s">
        <v>88</v>
      </c>
      <c r="AC449" s="28" t="s">
        <v>1031</v>
      </c>
      <c r="AD449" s="28" t="s">
        <v>992</v>
      </c>
      <c r="AE449" s="28" t="s">
        <v>993</v>
      </c>
      <c r="AF449" s="28" t="s">
        <v>994</v>
      </c>
      <c r="AG449" s="28"/>
    </row>
    <row r="450" s="93" customFormat="1" ht="15" spans="1:33">
      <c r="A450" s="28" t="s">
        <v>76</v>
      </c>
      <c r="B450" s="28" t="s">
        <v>181</v>
      </c>
      <c r="C450" s="28">
        <v>129128</v>
      </c>
      <c r="D450" s="28" t="s">
        <v>988</v>
      </c>
      <c r="E450" s="28" t="s">
        <v>978</v>
      </c>
      <c r="F450" s="28" t="s">
        <v>56</v>
      </c>
      <c r="G450" s="28" t="s">
        <v>1032</v>
      </c>
      <c r="H450" s="28" t="s">
        <v>58</v>
      </c>
      <c r="I450" s="28" t="s">
        <v>59</v>
      </c>
      <c r="J450" s="28" t="s">
        <v>1030</v>
      </c>
      <c r="K450" s="32">
        <v>300110001020</v>
      </c>
      <c r="L450" s="28" t="s">
        <v>876</v>
      </c>
      <c r="M450" s="28" t="s">
        <v>84</v>
      </c>
      <c r="N450" s="28">
        <v>8</v>
      </c>
      <c r="O450" s="33">
        <v>4</v>
      </c>
      <c r="P450" s="33">
        <v>57</v>
      </c>
      <c r="Q450" s="33">
        <f>O450+P450</f>
        <v>61</v>
      </c>
      <c r="R450" s="33">
        <f>Q450/N450</f>
        <v>7.625</v>
      </c>
      <c r="S450" s="107" t="s">
        <v>467</v>
      </c>
      <c r="T450" s="28" t="s">
        <v>206</v>
      </c>
      <c r="U450" s="28" t="s">
        <v>65</v>
      </c>
      <c r="V450" s="28" t="s">
        <v>66</v>
      </c>
      <c r="W450" s="28" t="s">
        <v>68</v>
      </c>
      <c r="X450" s="28" t="s">
        <v>68</v>
      </c>
      <c r="Y450" s="28" t="s">
        <v>69</v>
      </c>
      <c r="Z450" s="108" t="s">
        <v>87</v>
      </c>
      <c r="AA450" s="28" t="s">
        <v>88</v>
      </c>
      <c r="AB450" s="28" t="s">
        <v>88</v>
      </c>
      <c r="AC450" s="28" t="s">
        <v>1033</v>
      </c>
      <c r="AD450" s="28" t="s">
        <v>992</v>
      </c>
      <c r="AE450" s="28" t="s">
        <v>993</v>
      </c>
      <c r="AF450" s="28" t="s">
        <v>994</v>
      </c>
      <c r="AG450" s="28"/>
    </row>
    <row r="451" s="93" customFormat="1" ht="15" spans="1:33">
      <c r="A451" s="28" t="s">
        <v>495</v>
      </c>
      <c r="B451" s="28" t="s">
        <v>181</v>
      </c>
      <c r="C451" s="28">
        <v>129128</v>
      </c>
      <c r="D451" s="28" t="s">
        <v>988</v>
      </c>
      <c r="E451" s="28" t="s">
        <v>978</v>
      </c>
      <c r="F451" s="28" t="s">
        <v>56</v>
      </c>
      <c r="G451" s="28" t="s">
        <v>1034</v>
      </c>
      <c r="H451" s="28" t="s">
        <v>58</v>
      </c>
      <c r="I451" s="28" t="s">
        <v>59</v>
      </c>
      <c r="J451" s="28" t="s">
        <v>1030</v>
      </c>
      <c r="K451" s="32">
        <v>300110001021</v>
      </c>
      <c r="L451" s="28" t="s">
        <v>876</v>
      </c>
      <c r="M451" s="28" t="s">
        <v>84</v>
      </c>
      <c r="N451" s="28">
        <v>4</v>
      </c>
      <c r="O451" s="33">
        <v>2</v>
      </c>
      <c r="P451" s="33">
        <v>12</v>
      </c>
      <c r="Q451" s="33">
        <f>O451+P451</f>
        <v>14</v>
      </c>
      <c r="R451" s="33">
        <f>Q451/N451</f>
        <v>3.5</v>
      </c>
      <c r="S451" s="107" t="s">
        <v>467</v>
      </c>
      <c r="T451" s="28" t="s">
        <v>206</v>
      </c>
      <c r="U451" s="28" t="s">
        <v>65</v>
      </c>
      <c r="V451" s="28" t="s">
        <v>66</v>
      </c>
      <c r="W451" s="28" t="s">
        <v>68</v>
      </c>
      <c r="X451" s="28" t="s">
        <v>68</v>
      </c>
      <c r="Y451" s="28" t="s">
        <v>69</v>
      </c>
      <c r="Z451" s="108" t="s">
        <v>87</v>
      </c>
      <c r="AA451" s="28" t="s">
        <v>151</v>
      </c>
      <c r="AB451" s="28" t="s">
        <v>151</v>
      </c>
      <c r="AC451" s="28" t="s">
        <v>1035</v>
      </c>
      <c r="AD451" s="28" t="s">
        <v>992</v>
      </c>
      <c r="AE451" s="28" t="s">
        <v>993</v>
      </c>
      <c r="AF451" s="28" t="s">
        <v>994</v>
      </c>
      <c r="AG451" s="28"/>
    </row>
    <row r="452" s="93" customFormat="1" ht="15" spans="1:33">
      <c r="A452" s="28" t="s">
        <v>76</v>
      </c>
      <c r="B452" s="28" t="s">
        <v>181</v>
      </c>
      <c r="C452" s="28">
        <v>129128</v>
      </c>
      <c r="D452" s="28" t="s">
        <v>988</v>
      </c>
      <c r="E452" s="28" t="s">
        <v>978</v>
      </c>
      <c r="F452" s="28" t="s">
        <v>56</v>
      </c>
      <c r="G452" s="28" t="s">
        <v>1036</v>
      </c>
      <c r="H452" s="28" t="s">
        <v>58</v>
      </c>
      <c r="I452" s="28" t="s">
        <v>59</v>
      </c>
      <c r="J452" s="28" t="s">
        <v>1037</v>
      </c>
      <c r="K452" s="32">
        <v>300110001022</v>
      </c>
      <c r="L452" s="28" t="s">
        <v>876</v>
      </c>
      <c r="M452" s="28" t="s">
        <v>84</v>
      </c>
      <c r="N452" s="28">
        <v>5</v>
      </c>
      <c r="O452" s="33">
        <v>2</v>
      </c>
      <c r="P452" s="33">
        <v>21</v>
      </c>
      <c r="Q452" s="33">
        <f>O452+P452</f>
        <v>23</v>
      </c>
      <c r="R452" s="33">
        <f>Q452/N452</f>
        <v>4.6</v>
      </c>
      <c r="S452" s="107" t="s">
        <v>1038</v>
      </c>
      <c r="T452" s="28" t="s">
        <v>206</v>
      </c>
      <c r="U452" s="28" t="s">
        <v>65</v>
      </c>
      <c r="V452" s="28" t="s">
        <v>66</v>
      </c>
      <c r="W452" s="28" t="s">
        <v>68</v>
      </c>
      <c r="X452" s="28" t="s">
        <v>68</v>
      </c>
      <c r="Y452" s="28" t="s">
        <v>69</v>
      </c>
      <c r="Z452" s="108" t="s">
        <v>87</v>
      </c>
      <c r="AA452" s="28" t="s">
        <v>88</v>
      </c>
      <c r="AB452" s="28" t="s">
        <v>88</v>
      </c>
      <c r="AC452" s="28" t="s">
        <v>1031</v>
      </c>
      <c r="AD452" s="28" t="s">
        <v>992</v>
      </c>
      <c r="AE452" s="28" t="s">
        <v>993</v>
      </c>
      <c r="AF452" s="28" t="s">
        <v>994</v>
      </c>
      <c r="AG452" s="28"/>
    </row>
    <row r="453" s="93" customFormat="1" ht="15" spans="1:33">
      <c r="A453" s="28" t="s">
        <v>76</v>
      </c>
      <c r="B453" s="28" t="s">
        <v>181</v>
      </c>
      <c r="C453" s="28">
        <v>129128</v>
      </c>
      <c r="D453" s="28" t="s">
        <v>988</v>
      </c>
      <c r="E453" s="28" t="s">
        <v>978</v>
      </c>
      <c r="F453" s="28" t="s">
        <v>56</v>
      </c>
      <c r="G453" s="28" t="s">
        <v>1039</v>
      </c>
      <c r="H453" s="28" t="s">
        <v>58</v>
      </c>
      <c r="I453" s="28" t="s">
        <v>59</v>
      </c>
      <c r="J453" s="28" t="s">
        <v>1037</v>
      </c>
      <c r="K453" s="32">
        <v>300110001023</v>
      </c>
      <c r="L453" s="28" t="s">
        <v>876</v>
      </c>
      <c r="M453" s="28" t="s">
        <v>84</v>
      </c>
      <c r="N453" s="28">
        <v>5</v>
      </c>
      <c r="O453" s="33">
        <v>0</v>
      </c>
      <c r="P453" s="33">
        <v>56</v>
      </c>
      <c r="Q453" s="33">
        <f>O453+P453</f>
        <v>56</v>
      </c>
      <c r="R453" s="33">
        <f>Q453/N453</f>
        <v>11.2</v>
      </c>
      <c r="S453" s="107" t="s">
        <v>1038</v>
      </c>
      <c r="T453" s="28" t="s">
        <v>206</v>
      </c>
      <c r="U453" s="28" t="s">
        <v>65</v>
      </c>
      <c r="V453" s="28" t="s">
        <v>66</v>
      </c>
      <c r="W453" s="28" t="s">
        <v>68</v>
      </c>
      <c r="X453" s="28" t="s">
        <v>68</v>
      </c>
      <c r="Y453" s="28" t="s">
        <v>69</v>
      </c>
      <c r="Z453" s="108" t="s">
        <v>87</v>
      </c>
      <c r="AA453" s="28" t="s">
        <v>88</v>
      </c>
      <c r="AB453" s="28" t="s">
        <v>88</v>
      </c>
      <c r="AC453" s="28" t="s">
        <v>1033</v>
      </c>
      <c r="AD453" s="28" t="s">
        <v>992</v>
      </c>
      <c r="AE453" s="28" t="s">
        <v>993</v>
      </c>
      <c r="AF453" s="28" t="s">
        <v>994</v>
      </c>
      <c r="AG453" s="28"/>
    </row>
    <row r="454" s="93" customFormat="1" ht="15" spans="1:33">
      <c r="A454" s="28" t="s">
        <v>495</v>
      </c>
      <c r="B454" s="28" t="s">
        <v>181</v>
      </c>
      <c r="C454" s="28">
        <v>129128</v>
      </c>
      <c r="D454" s="28" t="s">
        <v>988</v>
      </c>
      <c r="E454" s="28" t="s">
        <v>978</v>
      </c>
      <c r="F454" s="28" t="s">
        <v>56</v>
      </c>
      <c r="G454" s="28" t="s">
        <v>1040</v>
      </c>
      <c r="H454" s="28" t="s">
        <v>58</v>
      </c>
      <c r="I454" s="28" t="s">
        <v>59</v>
      </c>
      <c r="J454" s="28" t="s">
        <v>1037</v>
      </c>
      <c r="K454" s="32">
        <v>300110001024</v>
      </c>
      <c r="L454" s="28" t="s">
        <v>876</v>
      </c>
      <c r="M454" s="28" t="s">
        <v>84</v>
      </c>
      <c r="N454" s="28">
        <v>1</v>
      </c>
      <c r="O454" s="33">
        <v>0</v>
      </c>
      <c r="P454" s="33">
        <v>5</v>
      </c>
      <c r="Q454" s="33">
        <f>O454+P454</f>
        <v>5</v>
      </c>
      <c r="R454" s="33">
        <f>Q454/N454</f>
        <v>5</v>
      </c>
      <c r="S454" s="107" t="s">
        <v>1038</v>
      </c>
      <c r="T454" s="28" t="s">
        <v>206</v>
      </c>
      <c r="U454" s="28" t="s">
        <v>65</v>
      </c>
      <c r="V454" s="28" t="s">
        <v>66</v>
      </c>
      <c r="W454" s="28" t="s">
        <v>68</v>
      </c>
      <c r="X454" s="28" t="s">
        <v>68</v>
      </c>
      <c r="Y454" s="28" t="s">
        <v>69</v>
      </c>
      <c r="Z454" s="108" t="s">
        <v>87</v>
      </c>
      <c r="AA454" s="28" t="s">
        <v>151</v>
      </c>
      <c r="AB454" s="28" t="s">
        <v>151</v>
      </c>
      <c r="AC454" s="28" t="s">
        <v>1035</v>
      </c>
      <c r="AD454" s="28" t="s">
        <v>992</v>
      </c>
      <c r="AE454" s="28" t="s">
        <v>993</v>
      </c>
      <c r="AF454" s="28" t="s">
        <v>994</v>
      </c>
      <c r="AG454" s="28"/>
    </row>
    <row r="455" s="93" customFormat="1" ht="15" spans="1:33">
      <c r="A455" s="28" t="s">
        <v>76</v>
      </c>
      <c r="B455" s="28" t="s">
        <v>181</v>
      </c>
      <c r="C455" s="28">
        <v>129128</v>
      </c>
      <c r="D455" s="28" t="s">
        <v>988</v>
      </c>
      <c r="E455" s="28" t="s">
        <v>978</v>
      </c>
      <c r="F455" s="28" t="s">
        <v>56</v>
      </c>
      <c r="G455" s="28" t="s">
        <v>1041</v>
      </c>
      <c r="H455" s="28" t="s">
        <v>58</v>
      </c>
      <c r="I455" s="28" t="s">
        <v>59</v>
      </c>
      <c r="J455" s="28" t="s">
        <v>989</v>
      </c>
      <c r="K455" s="32">
        <v>300110001025</v>
      </c>
      <c r="L455" s="28" t="s">
        <v>876</v>
      </c>
      <c r="M455" s="28" t="s">
        <v>84</v>
      </c>
      <c r="N455" s="28">
        <v>10</v>
      </c>
      <c r="O455" s="33">
        <v>6</v>
      </c>
      <c r="P455" s="33">
        <v>58</v>
      </c>
      <c r="Q455" s="33">
        <f>O455+P455</f>
        <v>64</v>
      </c>
      <c r="R455" s="33">
        <f>Q455/N455</f>
        <v>6.4</v>
      </c>
      <c r="S455" s="107" t="s">
        <v>1042</v>
      </c>
      <c r="T455" s="28" t="s">
        <v>228</v>
      </c>
      <c r="U455" s="28" t="s">
        <v>229</v>
      </c>
      <c r="V455" s="28" t="s">
        <v>66</v>
      </c>
      <c r="W455" s="28" t="s">
        <v>68</v>
      </c>
      <c r="X455" s="28" t="s">
        <v>68</v>
      </c>
      <c r="Y455" s="28" t="s">
        <v>69</v>
      </c>
      <c r="Z455" s="108" t="s">
        <v>87</v>
      </c>
      <c r="AA455" s="28" t="s">
        <v>88</v>
      </c>
      <c r="AB455" s="28" t="s">
        <v>88</v>
      </c>
      <c r="AC455" s="28" t="s">
        <v>1028</v>
      </c>
      <c r="AD455" s="28" t="s">
        <v>992</v>
      </c>
      <c r="AE455" s="28" t="s">
        <v>993</v>
      </c>
      <c r="AF455" s="28" t="s">
        <v>994</v>
      </c>
      <c r="AG455" s="28"/>
    </row>
    <row r="456" s="93" customFormat="1" ht="15" spans="1:33">
      <c r="A456" s="28" t="s">
        <v>76</v>
      </c>
      <c r="B456" s="28" t="s">
        <v>181</v>
      </c>
      <c r="C456" s="28">
        <v>129128</v>
      </c>
      <c r="D456" s="28" t="s">
        <v>988</v>
      </c>
      <c r="E456" s="28" t="s">
        <v>978</v>
      </c>
      <c r="F456" s="28" t="s">
        <v>56</v>
      </c>
      <c r="G456" s="28" t="s">
        <v>1043</v>
      </c>
      <c r="H456" s="28" t="s">
        <v>58</v>
      </c>
      <c r="I456" s="28" t="s">
        <v>59</v>
      </c>
      <c r="J456" s="28" t="s">
        <v>989</v>
      </c>
      <c r="K456" s="32">
        <v>300110001026</v>
      </c>
      <c r="L456" s="28" t="s">
        <v>876</v>
      </c>
      <c r="M456" s="28" t="s">
        <v>84</v>
      </c>
      <c r="N456" s="28">
        <v>10</v>
      </c>
      <c r="O456" s="33">
        <v>8</v>
      </c>
      <c r="P456" s="33">
        <v>39</v>
      </c>
      <c r="Q456" s="33">
        <f>O456+P456</f>
        <v>47</v>
      </c>
      <c r="R456" s="33">
        <f>Q456/N456</f>
        <v>4.7</v>
      </c>
      <c r="S456" s="107" t="s">
        <v>1044</v>
      </c>
      <c r="T456" s="28" t="s">
        <v>228</v>
      </c>
      <c r="U456" s="28" t="s">
        <v>229</v>
      </c>
      <c r="V456" s="28" t="s">
        <v>66</v>
      </c>
      <c r="W456" s="28" t="s">
        <v>68</v>
      </c>
      <c r="X456" s="28" t="s">
        <v>68</v>
      </c>
      <c r="Y456" s="28" t="s">
        <v>69</v>
      </c>
      <c r="Z456" s="108" t="s">
        <v>87</v>
      </c>
      <c r="AA456" s="28" t="s">
        <v>88</v>
      </c>
      <c r="AB456" s="28" t="s">
        <v>88</v>
      </c>
      <c r="AC456" s="28" t="s">
        <v>1028</v>
      </c>
      <c r="AD456" s="28" t="s">
        <v>992</v>
      </c>
      <c r="AE456" s="28" t="s">
        <v>993</v>
      </c>
      <c r="AF456" s="28" t="s">
        <v>994</v>
      </c>
      <c r="AG456" s="28"/>
    </row>
    <row r="457" s="93" customFormat="1" ht="15" spans="1:33">
      <c r="A457" s="28" t="s">
        <v>76</v>
      </c>
      <c r="B457" s="28" t="s">
        <v>181</v>
      </c>
      <c r="C457" s="28">
        <v>129128</v>
      </c>
      <c r="D457" s="28" t="s">
        <v>988</v>
      </c>
      <c r="E457" s="28" t="s">
        <v>978</v>
      </c>
      <c r="F457" s="28" t="s">
        <v>56</v>
      </c>
      <c r="G457" s="28" t="s">
        <v>1045</v>
      </c>
      <c r="H457" s="28" t="s">
        <v>58</v>
      </c>
      <c r="I457" s="28" t="s">
        <v>59</v>
      </c>
      <c r="J457" s="28" t="s">
        <v>989</v>
      </c>
      <c r="K457" s="32">
        <v>300110001027</v>
      </c>
      <c r="L457" s="28" t="s">
        <v>876</v>
      </c>
      <c r="M457" s="28" t="s">
        <v>84</v>
      </c>
      <c r="N457" s="28">
        <v>10</v>
      </c>
      <c r="O457" s="33">
        <v>3</v>
      </c>
      <c r="P457" s="33">
        <v>59</v>
      </c>
      <c r="Q457" s="33">
        <f>O457+P457</f>
        <v>62</v>
      </c>
      <c r="R457" s="33">
        <f>Q457/N457</f>
        <v>6.2</v>
      </c>
      <c r="S457" s="107" t="s">
        <v>1046</v>
      </c>
      <c r="T457" s="28" t="s">
        <v>228</v>
      </c>
      <c r="U457" s="28" t="s">
        <v>229</v>
      </c>
      <c r="V457" s="28" t="s">
        <v>66</v>
      </c>
      <c r="W457" s="28" t="s">
        <v>68</v>
      </c>
      <c r="X457" s="28" t="s">
        <v>68</v>
      </c>
      <c r="Y457" s="28" t="s">
        <v>69</v>
      </c>
      <c r="Z457" s="108" t="s">
        <v>87</v>
      </c>
      <c r="AA457" s="28" t="s">
        <v>88</v>
      </c>
      <c r="AB457" s="28" t="s">
        <v>88</v>
      </c>
      <c r="AC457" s="28" t="s">
        <v>1028</v>
      </c>
      <c r="AD457" s="28" t="s">
        <v>992</v>
      </c>
      <c r="AE457" s="28" t="s">
        <v>993</v>
      </c>
      <c r="AF457" s="28" t="s">
        <v>994</v>
      </c>
      <c r="AG457" s="28"/>
    </row>
    <row r="458" s="93" customFormat="1" ht="15" spans="1:33">
      <c r="A458" s="28" t="s">
        <v>76</v>
      </c>
      <c r="B458" s="28" t="s">
        <v>181</v>
      </c>
      <c r="C458" s="28">
        <v>129128</v>
      </c>
      <c r="D458" s="28" t="s">
        <v>988</v>
      </c>
      <c r="E458" s="28" t="s">
        <v>978</v>
      </c>
      <c r="F458" s="28" t="s">
        <v>56</v>
      </c>
      <c r="G458" s="28" t="s">
        <v>1047</v>
      </c>
      <c r="H458" s="28" t="s">
        <v>58</v>
      </c>
      <c r="I458" s="28" t="s">
        <v>59</v>
      </c>
      <c r="J458" s="28" t="s">
        <v>1048</v>
      </c>
      <c r="K458" s="32">
        <v>300110001028</v>
      </c>
      <c r="L458" s="28" t="s">
        <v>876</v>
      </c>
      <c r="M458" s="28" t="s">
        <v>84</v>
      </c>
      <c r="N458" s="28">
        <v>10</v>
      </c>
      <c r="O458" s="33">
        <v>2</v>
      </c>
      <c r="P458" s="33">
        <v>35</v>
      </c>
      <c r="Q458" s="33">
        <f>O458+P458</f>
        <v>37</v>
      </c>
      <c r="R458" s="33">
        <f>Q458/N458</f>
        <v>3.7</v>
      </c>
      <c r="S458" s="107" t="s">
        <v>1049</v>
      </c>
      <c r="T458" s="28" t="s">
        <v>228</v>
      </c>
      <c r="U458" s="28" t="s">
        <v>229</v>
      </c>
      <c r="V458" s="28" t="s">
        <v>66</v>
      </c>
      <c r="W458" s="28" t="s">
        <v>68</v>
      </c>
      <c r="X458" s="28" t="s">
        <v>68</v>
      </c>
      <c r="Y458" s="28" t="s">
        <v>69</v>
      </c>
      <c r="Z458" s="108" t="s">
        <v>87</v>
      </c>
      <c r="AA458" s="28" t="s">
        <v>88</v>
      </c>
      <c r="AB458" s="28" t="s">
        <v>88</v>
      </c>
      <c r="AC458" s="28" t="s">
        <v>1028</v>
      </c>
      <c r="AD458" s="28" t="s">
        <v>992</v>
      </c>
      <c r="AE458" s="28" t="s">
        <v>993</v>
      </c>
      <c r="AF458" s="28" t="s">
        <v>994</v>
      </c>
      <c r="AG458" s="28"/>
    </row>
    <row r="459" s="93" customFormat="1" ht="15" spans="1:33">
      <c r="A459" s="28" t="s">
        <v>76</v>
      </c>
      <c r="B459" s="28" t="s">
        <v>181</v>
      </c>
      <c r="C459" s="28">
        <v>129128</v>
      </c>
      <c r="D459" s="28" t="s">
        <v>988</v>
      </c>
      <c r="E459" s="28" t="s">
        <v>978</v>
      </c>
      <c r="F459" s="28" t="s">
        <v>56</v>
      </c>
      <c r="G459" s="28" t="s">
        <v>1050</v>
      </c>
      <c r="H459" s="28" t="s">
        <v>58</v>
      </c>
      <c r="I459" s="28" t="s">
        <v>59</v>
      </c>
      <c r="J459" s="28" t="s">
        <v>1048</v>
      </c>
      <c r="K459" s="32">
        <v>300110001029</v>
      </c>
      <c r="L459" s="28" t="s">
        <v>876</v>
      </c>
      <c r="M459" s="28" t="s">
        <v>84</v>
      </c>
      <c r="N459" s="28">
        <v>10</v>
      </c>
      <c r="O459" s="33">
        <v>4</v>
      </c>
      <c r="P459" s="33">
        <v>36</v>
      </c>
      <c r="Q459" s="33">
        <f>O459+P459</f>
        <v>40</v>
      </c>
      <c r="R459" s="33">
        <f>Q459/N459</f>
        <v>4</v>
      </c>
      <c r="S459" s="107" t="s">
        <v>1049</v>
      </c>
      <c r="T459" s="28" t="s">
        <v>228</v>
      </c>
      <c r="U459" s="28" t="s">
        <v>229</v>
      </c>
      <c r="V459" s="28" t="s">
        <v>66</v>
      </c>
      <c r="W459" s="28" t="s">
        <v>68</v>
      </c>
      <c r="X459" s="28" t="s">
        <v>68</v>
      </c>
      <c r="Y459" s="28" t="s">
        <v>69</v>
      </c>
      <c r="Z459" s="108" t="s">
        <v>87</v>
      </c>
      <c r="AA459" s="28" t="s">
        <v>88</v>
      </c>
      <c r="AB459" s="28" t="s">
        <v>88</v>
      </c>
      <c r="AC459" s="28" t="s">
        <v>1028</v>
      </c>
      <c r="AD459" s="28" t="s">
        <v>992</v>
      </c>
      <c r="AE459" s="28" t="s">
        <v>993</v>
      </c>
      <c r="AF459" s="28" t="s">
        <v>994</v>
      </c>
      <c r="AG459" s="28"/>
    </row>
    <row r="460" s="93" customFormat="1" ht="15" spans="1:33">
      <c r="A460" s="28" t="s">
        <v>76</v>
      </c>
      <c r="B460" s="28" t="s">
        <v>181</v>
      </c>
      <c r="C460" s="28">
        <v>129128</v>
      </c>
      <c r="D460" s="28" t="s">
        <v>988</v>
      </c>
      <c r="E460" s="28" t="s">
        <v>978</v>
      </c>
      <c r="F460" s="28" t="s">
        <v>56</v>
      </c>
      <c r="G460" s="28" t="s">
        <v>1051</v>
      </c>
      <c r="H460" s="28" t="s">
        <v>58</v>
      </c>
      <c r="I460" s="28" t="s">
        <v>59</v>
      </c>
      <c r="J460" s="28" t="s">
        <v>1048</v>
      </c>
      <c r="K460" s="32">
        <v>300110001030</v>
      </c>
      <c r="L460" s="28" t="s">
        <v>876</v>
      </c>
      <c r="M460" s="28" t="s">
        <v>84</v>
      </c>
      <c r="N460" s="28">
        <v>10</v>
      </c>
      <c r="O460" s="33">
        <v>9</v>
      </c>
      <c r="P460" s="33">
        <v>34</v>
      </c>
      <c r="Q460" s="33">
        <f>O460+P460</f>
        <v>43</v>
      </c>
      <c r="R460" s="33">
        <f>Q460/N460</f>
        <v>4.3</v>
      </c>
      <c r="S460" s="107" t="s">
        <v>1049</v>
      </c>
      <c r="T460" s="28" t="s">
        <v>228</v>
      </c>
      <c r="U460" s="28" t="s">
        <v>229</v>
      </c>
      <c r="V460" s="28" t="s">
        <v>66</v>
      </c>
      <c r="W460" s="28" t="s">
        <v>68</v>
      </c>
      <c r="X460" s="28" t="s">
        <v>68</v>
      </c>
      <c r="Y460" s="28" t="s">
        <v>69</v>
      </c>
      <c r="Z460" s="108" t="s">
        <v>87</v>
      </c>
      <c r="AA460" s="28" t="s">
        <v>88</v>
      </c>
      <c r="AB460" s="28" t="s">
        <v>88</v>
      </c>
      <c r="AC460" s="28" t="s">
        <v>1028</v>
      </c>
      <c r="AD460" s="28" t="s">
        <v>992</v>
      </c>
      <c r="AE460" s="28" t="s">
        <v>993</v>
      </c>
      <c r="AF460" s="28" t="s">
        <v>994</v>
      </c>
      <c r="AG460" s="28"/>
    </row>
    <row r="461" s="93" customFormat="1" ht="15" spans="1:33">
      <c r="A461" s="28" t="s">
        <v>76</v>
      </c>
      <c r="B461" s="28" t="s">
        <v>181</v>
      </c>
      <c r="C461" s="28">
        <v>129128</v>
      </c>
      <c r="D461" s="28" t="s">
        <v>988</v>
      </c>
      <c r="E461" s="28" t="s">
        <v>978</v>
      </c>
      <c r="F461" s="28" t="s">
        <v>56</v>
      </c>
      <c r="G461" s="28" t="s">
        <v>1052</v>
      </c>
      <c r="H461" s="28" t="s">
        <v>58</v>
      </c>
      <c r="I461" s="28" t="s">
        <v>59</v>
      </c>
      <c r="J461" s="28" t="s">
        <v>1048</v>
      </c>
      <c r="K461" s="32">
        <v>300110001031</v>
      </c>
      <c r="L461" s="28" t="s">
        <v>876</v>
      </c>
      <c r="M461" s="28" t="s">
        <v>84</v>
      </c>
      <c r="N461" s="28">
        <v>10</v>
      </c>
      <c r="O461" s="33">
        <v>5</v>
      </c>
      <c r="P461" s="33">
        <v>35</v>
      </c>
      <c r="Q461" s="33">
        <f>O461+P461</f>
        <v>40</v>
      </c>
      <c r="R461" s="33">
        <f>Q461/N461</f>
        <v>4</v>
      </c>
      <c r="S461" s="107" t="s">
        <v>1049</v>
      </c>
      <c r="T461" s="28" t="s">
        <v>228</v>
      </c>
      <c r="U461" s="28" t="s">
        <v>229</v>
      </c>
      <c r="V461" s="28" t="s">
        <v>66</v>
      </c>
      <c r="W461" s="28" t="s">
        <v>68</v>
      </c>
      <c r="X461" s="28" t="s">
        <v>68</v>
      </c>
      <c r="Y461" s="28" t="s">
        <v>69</v>
      </c>
      <c r="Z461" s="108" t="s">
        <v>87</v>
      </c>
      <c r="AA461" s="28" t="s">
        <v>88</v>
      </c>
      <c r="AB461" s="28" t="s">
        <v>88</v>
      </c>
      <c r="AC461" s="28" t="s">
        <v>1028</v>
      </c>
      <c r="AD461" s="28" t="s">
        <v>992</v>
      </c>
      <c r="AE461" s="28" t="s">
        <v>993</v>
      </c>
      <c r="AF461" s="28" t="s">
        <v>994</v>
      </c>
      <c r="AG461" s="28"/>
    </row>
    <row r="462" s="93" customFormat="1" ht="15" spans="1:33">
      <c r="A462" s="28" t="s">
        <v>76</v>
      </c>
      <c r="B462" s="28" t="s">
        <v>181</v>
      </c>
      <c r="C462" s="28">
        <v>129128</v>
      </c>
      <c r="D462" s="28" t="s">
        <v>988</v>
      </c>
      <c r="E462" s="28" t="s">
        <v>978</v>
      </c>
      <c r="F462" s="28" t="s">
        <v>56</v>
      </c>
      <c r="G462" s="28" t="s">
        <v>1053</v>
      </c>
      <c r="H462" s="28" t="s">
        <v>58</v>
      </c>
      <c r="I462" s="28" t="s">
        <v>59</v>
      </c>
      <c r="J462" s="28" t="s">
        <v>989</v>
      </c>
      <c r="K462" s="32">
        <v>300110001032</v>
      </c>
      <c r="L462" s="28" t="s">
        <v>876</v>
      </c>
      <c r="M462" s="28" t="s">
        <v>84</v>
      </c>
      <c r="N462" s="28">
        <v>3</v>
      </c>
      <c r="O462" s="33">
        <v>2</v>
      </c>
      <c r="P462" s="33">
        <v>9</v>
      </c>
      <c r="Q462" s="33">
        <f>O462+P462</f>
        <v>11</v>
      </c>
      <c r="R462" s="33">
        <f>Q462/N462</f>
        <v>3.66666666666667</v>
      </c>
      <c r="S462" s="107" t="s">
        <v>1054</v>
      </c>
      <c r="T462" s="28" t="s">
        <v>228</v>
      </c>
      <c r="U462" s="28" t="s">
        <v>229</v>
      </c>
      <c r="V462" s="28" t="s">
        <v>66</v>
      </c>
      <c r="W462" s="28" t="s">
        <v>68</v>
      </c>
      <c r="X462" s="28" t="s">
        <v>68</v>
      </c>
      <c r="Y462" s="28" t="s">
        <v>69</v>
      </c>
      <c r="Z462" s="108" t="s">
        <v>87</v>
      </c>
      <c r="AA462" s="28" t="s">
        <v>88</v>
      </c>
      <c r="AB462" s="28" t="s">
        <v>88</v>
      </c>
      <c r="AC462" s="28" t="s">
        <v>1028</v>
      </c>
      <c r="AD462" s="28" t="s">
        <v>992</v>
      </c>
      <c r="AE462" s="28" t="s">
        <v>993</v>
      </c>
      <c r="AF462" s="28" t="s">
        <v>994</v>
      </c>
      <c r="AG462" s="28"/>
    </row>
    <row r="463" s="93" customFormat="1" ht="15" spans="1:33">
      <c r="A463" s="28" t="s">
        <v>76</v>
      </c>
      <c r="B463" s="28" t="s">
        <v>181</v>
      </c>
      <c r="C463" s="28">
        <v>129128</v>
      </c>
      <c r="D463" s="28" t="s">
        <v>988</v>
      </c>
      <c r="E463" s="28" t="s">
        <v>978</v>
      </c>
      <c r="F463" s="28" t="s">
        <v>56</v>
      </c>
      <c r="G463" s="28" t="s">
        <v>1055</v>
      </c>
      <c r="H463" s="28" t="s">
        <v>58</v>
      </c>
      <c r="I463" s="28" t="s">
        <v>59</v>
      </c>
      <c r="J463" s="28" t="s">
        <v>1048</v>
      </c>
      <c r="K463" s="32">
        <v>300110001033</v>
      </c>
      <c r="L463" s="28" t="s">
        <v>876</v>
      </c>
      <c r="M463" s="28" t="s">
        <v>84</v>
      </c>
      <c r="N463" s="28">
        <v>2</v>
      </c>
      <c r="O463" s="33">
        <v>0</v>
      </c>
      <c r="P463" s="33">
        <v>10</v>
      </c>
      <c r="Q463" s="33">
        <f>O463+P463</f>
        <v>10</v>
      </c>
      <c r="R463" s="33">
        <f>Q463/N463</f>
        <v>5</v>
      </c>
      <c r="S463" s="107" t="s">
        <v>1056</v>
      </c>
      <c r="T463" s="28" t="s">
        <v>228</v>
      </c>
      <c r="U463" s="28" t="s">
        <v>229</v>
      </c>
      <c r="V463" s="28" t="s">
        <v>66</v>
      </c>
      <c r="W463" s="28" t="s">
        <v>68</v>
      </c>
      <c r="X463" s="28" t="s">
        <v>68</v>
      </c>
      <c r="Y463" s="28" t="s">
        <v>69</v>
      </c>
      <c r="Z463" s="108" t="s">
        <v>87</v>
      </c>
      <c r="AA463" s="28" t="s">
        <v>88</v>
      </c>
      <c r="AB463" s="28" t="s">
        <v>88</v>
      </c>
      <c r="AC463" s="28" t="s">
        <v>1028</v>
      </c>
      <c r="AD463" s="28" t="s">
        <v>992</v>
      </c>
      <c r="AE463" s="28" t="s">
        <v>993</v>
      </c>
      <c r="AF463" s="28" t="s">
        <v>994</v>
      </c>
      <c r="AG463" s="28"/>
    </row>
    <row r="464" s="93" customFormat="1" ht="15" spans="1:33">
      <c r="A464" s="28" t="s">
        <v>76</v>
      </c>
      <c r="B464" s="28" t="s">
        <v>181</v>
      </c>
      <c r="C464" s="28">
        <v>129128</v>
      </c>
      <c r="D464" s="28" t="s">
        <v>988</v>
      </c>
      <c r="E464" s="28" t="s">
        <v>978</v>
      </c>
      <c r="F464" s="28" t="s">
        <v>56</v>
      </c>
      <c r="G464" s="28" t="s">
        <v>949</v>
      </c>
      <c r="H464" s="28" t="s">
        <v>58</v>
      </c>
      <c r="I464" s="28" t="s">
        <v>59</v>
      </c>
      <c r="J464" s="28" t="s">
        <v>989</v>
      </c>
      <c r="K464" s="32">
        <v>300110001034</v>
      </c>
      <c r="L464" s="28" t="s">
        <v>876</v>
      </c>
      <c r="M464" s="28" t="s">
        <v>84</v>
      </c>
      <c r="N464" s="28">
        <v>2</v>
      </c>
      <c r="O464" s="33">
        <v>25</v>
      </c>
      <c r="P464" s="33">
        <v>89</v>
      </c>
      <c r="Q464" s="33">
        <f>O464+P464</f>
        <v>114</v>
      </c>
      <c r="R464" s="33">
        <f>Q464/N464</f>
        <v>57</v>
      </c>
      <c r="S464" s="107" t="s">
        <v>1057</v>
      </c>
      <c r="T464" s="28" t="s">
        <v>206</v>
      </c>
      <c r="U464" s="28" t="s">
        <v>65</v>
      </c>
      <c r="V464" s="28" t="s">
        <v>66</v>
      </c>
      <c r="W464" s="28" t="s">
        <v>68</v>
      </c>
      <c r="X464" s="28" t="s">
        <v>68</v>
      </c>
      <c r="Y464" s="28" t="s">
        <v>69</v>
      </c>
      <c r="Z464" s="108" t="s">
        <v>87</v>
      </c>
      <c r="AA464" s="28" t="s">
        <v>88</v>
      </c>
      <c r="AB464" s="28" t="s">
        <v>88</v>
      </c>
      <c r="AC464" s="28" t="s">
        <v>997</v>
      </c>
      <c r="AD464" s="28" t="s">
        <v>992</v>
      </c>
      <c r="AE464" s="28" t="s">
        <v>993</v>
      </c>
      <c r="AF464" s="28" t="s">
        <v>994</v>
      </c>
      <c r="AG464" s="28"/>
    </row>
    <row r="465" s="93" customFormat="1" ht="15" spans="1:33">
      <c r="A465" s="28" t="s">
        <v>76</v>
      </c>
      <c r="B465" s="28" t="s">
        <v>181</v>
      </c>
      <c r="C465" s="28">
        <v>129128</v>
      </c>
      <c r="D465" s="28" t="s">
        <v>988</v>
      </c>
      <c r="E465" s="28" t="s">
        <v>978</v>
      </c>
      <c r="F465" s="28" t="s">
        <v>56</v>
      </c>
      <c r="G465" s="28" t="s">
        <v>950</v>
      </c>
      <c r="H465" s="28" t="s">
        <v>58</v>
      </c>
      <c r="I465" s="28" t="s">
        <v>59</v>
      </c>
      <c r="J465" s="28" t="s">
        <v>1048</v>
      </c>
      <c r="K465" s="32">
        <v>300110001035</v>
      </c>
      <c r="L465" s="28" t="s">
        <v>876</v>
      </c>
      <c r="M465" s="28" t="s">
        <v>84</v>
      </c>
      <c r="N465" s="28">
        <v>6</v>
      </c>
      <c r="O465" s="33">
        <v>27</v>
      </c>
      <c r="P465" s="33">
        <v>152</v>
      </c>
      <c r="Q465" s="33">
        <f>O465+P465</f>
        <v>179</v>
      </c>
      <c r="R465" s="33">
        <f>Q465/N465</f>
        <v>29.8333333333333</v>
      </c>
      <c r="S465" s="107" t="s">
        <v>1058</v>
      </c>
      <c r="T465" s="28" t="s">
        <v>206</v>
      </c>
      <c r="U465" s="28" t="s">
        <v>65</v>
      </c>
      <c r="V465" s="28" t="s">
        <v>66</v>
      </c>
      <c r="W465" s="28" t="s">
        <v>68</v>
      </c>
      <c r="X465" s="28" t="s">
        <v>68</v>
      </c>
      <c r="Y465" s="28" t="s">
        <v>69</v>
      </c>
      <c r="Z465" s="108" t="s">
        <v>87</v>
      </c>
      <c r="AA465" s="28" t="s">
        <v>88</v>
      </c>
      <c r="AB465" s="28" t="s">
        <v>88</v>
      </c>
      <c r="AC465" s="28" t="s">
        <v>997</v>
      </c>
      <c r="AD465" s="28" t="s">
        <v>992</v>
      </c>
      <c r="AE465" s="28" t="s">
        <v>993</v>
      </c>
      <c r="AF465" s="28" t="s">
        <v>994</v>
      </c>
      <c r="AG465" s="28"/>
    </row>
    <row r="466" s="93" customFormat="1" ht="15" spans="1:33">
      <c r="A466" s="28" t="s">
        <v>76</v>
      </c>
      <c r="B466" s="28" t="s">
        <v>181</v>
      </c>
      <c r="C466" s="28">
        <v>129128</v>
      </c>
      <c r="D466" s="28" t="s">
        <v>988</v>
      </c>
      <c r="E466" s="28" t="s">
        <v>978</v>
      </c>
      <c r="F466" s="28" t="s">
        <v>56</v>
      </c>
      <c r="G466" s="28" t="s">
        <v>1059</v>
      </c>
      <c r="H466" s="28" t="s">
        <v>58</v>
      </c>
      <c r="I466" s="28" t="s">
        <v>59</v>
      </c>
      <c r="J466" s="28" t="s">
        <v>1048</v>
      </c>
      <c r="K466" s="32">
        <v>300110001036</v>
      </c>
      <c r="L466" s="28" t="s">
        <v>876</v>
      </c>
      <c r="M466" s="28" t="s">
        <v>84</v>
      </c>
      <c r="N466" s="28">
        <v>6</v>
      </c>
      <c r="O466" s="33">
        <v>7</v>
      </c>
      <c r="P466" s="33">
        <v>91</v>
      </c>
      <c r="Q466" s="33">
        <f>O466+P466</f>
        <v>98</v>
      </c>
      <c r="R466" s="33">
        <f>Q466/N466</f>
        <v>16.3333333333333</v>
      </c>
      <c r="S466" s="107" t="s">
        <v>1060</v>
      </c>
      <c r="T466" s="28" t="s">
        <v>206</v>
      </c>
      <c r="U466" s="28" t="s">
        <v>65</v>
      </c>
      <c r="V466" s="28" t="s">
        <v>66</v>
      </c>
      <c r="W466" s="28" t="s">
        <v>68</v>
      </c>
      <c r="X466" s="28" t="s">
        <v>68</v>
      </c>
      <c r="Y466" s="28" t="s">
        <v>69</v>
      </c>
      <c r="Z466" s="108" t="s">
        <v>87</v>
      </c>
      <c r="AA466" s="28" t="s">
        <v>88</v>
      </c>
      <c r="AB466" s="28" t="s">
        <v>88</v>
      </c>
      <c r="AC466" s="28" t="s">
        <v>997</v>
      </c>
      <c r="AD466" s="28" t="s">
        <v>992</v>
      </c>
      <c r="AE466" s="28" t="s">
        <v>993</v>
      </c>
      <c r="AF466" s="28" t="s">
        <v>994</v>
      </c>
      <c r="AG466" s="28"/>
    </row>
    <row r="467" s="93" customFormat="1" ht="15" spans="1:33">
      <c r="A467" s="28" t="s">
        <v>76</v>
      </c>
      <c r="B467" s="28" t="s">
        <v>181</v>
      </c>
      <c r="C467" s="28">
        <v>129128</v>
      </c>
      <c r="D467" s="28" t="s">
        <v>988</v>
      </c>
      <c r="E467" s="28" t="s">
        <v>988</v>
      </c>
      <c r="F467" s="28" t="s">
        <v>56</v>
      </c>
      <c r="G467" s="28" t="s">
        <v>1061</v>
      </c>
      <c r="H467" s="28" t="s">
        <v>58</v>
      </c>
      <c r="I467" s="28" t="s">
        <v>59</v>
      </c>
      <c r="J467" s="28" t="s">
        <v>1062</v>
      </c>
      <c r="K467" s="32">
        <v>300110002001</v>
      </c>
      <c r="L467" s="28" t="s">
        <v>61</v>
      </c>
      <c r="M467" s="28" t="s">
        <v>62</v>
      </c>
      <c r="N467" s="28">
        <v>1</v>
      </c>
      <c r="O467" s="33">
        <v>4</v>
      </c>
      <c r="P467" s="33">
        <v>49</v>
      </c>
      <c r="Q467" s="33">
        <f>O467+P467</f>
        <v>53</v>
      </c>
      <c r="R467" s="33">
        <f>Q467/N467</f>
        <v>53</v>
      </c>
      <c r="S467" s="107" t="s">
        <v>1063</v>
      </c>
      <c r="T467" s="28" t="s">
        <v>97</v>
      </c>
      <c r="U467" s="28" t="s">
        <v>65</v>
      </c>
      <c r="V467" s="28" t="s">
        <v>66</v>
      </c>
      <c r="W467" s="28" t="s">
        <v>67</v>
      </c>
      <c r="X467" s="28" t="s">
        <v>68</v>
      </c>
      <c r="Y467" s="28" t="s">
        <v>787</v>
      </c>
      <c r="Z467" s="108" t="s">
        <v>87</v>
      </c>
      <c r="AA467" s="28" t="s">
        <v>88</v>
      </c>
      <c r="AB467" s="28" t="s">
        <v>88</v>
      </c>
      <c r="AC467" s="28" t="s">
        <v>1064</v>
      </c>
      <c r="AD467" s="28" t="s">
        <v>992</v>
      </c>
      <c r="AE467" s="28" t="s">
        <v>993</v>
      </c>
      <c r="AF467" s="28" t="s">
        <v>994</v>
      </c>
      <c r="AG467" s="28"/>
    </row>
    <row r="468" s="93" customFormat="1" ht="15" spans="1:33">
      <c r="A468" s="28" t="s">
        <v>76</v>
      </c>
      <c r="B468" s="28" t="s">
        <v>181</v>
      </c>
      <c r="C468" s="28">
        <v>129128</v>
      </c>
      <c r="D468" s="28" t="s">
        <v>988</v>
      </c>
      <c r="E468" s="28" t="s">
        <v>988</v>
      </c>
      <c r="F468" s="28" t="s">
        <v>56</v>
      </c>
      <c r="G468" s="28" t="s">
        <v>1065</v>
      </c>
      <c r="H468" s="28" t="s">
        <v>58</v>
      </c>
      <c r="I468" s="28" t="s">
        <v>59</v>
      </c>
      <c r="J468" s="28" t="s">
        <v>1066</v>
      </c>
      <c r="K468" s="32">
        <v>300110002002</v>
      </c>
      <c r="L468" s="28" t="s">
        <v>61</v>
      </c>
      <c r="M468" s="28" t="s">
        <v>62</v>
      </c>
      <c r="N468" s="28">
        <v>1</v>
      </c>
      <c r="O468" s="33">
        <v>3</v>
      </c>
      <c r="P468" s="33">
        <v>100</v>
      </c>
      <c r="Q468" s="33">
        <f>O468+P468</f>
        <v>103</v>
      </c>
      <c r="R468" s="33">
        <f>Q468/N468</f>
        <v>103</v>
      </c>
      <c r="S468" s="107" t="s">
        <v>1067</v>
      </c>
      <c r="T468" s="28" t="s">
        <v>97</v>
      </c>
      <c r="U468" s="28" t="s">
        <v>65</v>
      </c>
      <c r="V468" s="28" t="s">
        <v>66</v>
      </c>
      <c r="W468" s="28" t="s">
        <v>67</v>
      </c>
      <c r="X468" s="28" t="s">
        <v>68</v>
      </c>
      <c r="Y468" s="28" t="s">
        <v>787</v>
      </c>
      <c r="Z468" s="108" t="s">
        <v>87</v>
      </c>
      <c r="AA468" s="28" t="s">
        <v>88</v>
      </c>
      <c r="AB468" s="28" t="s">
        <v>88</v>
      </c>
      <c r="AC468" s="28" t="s">
        <v>1068</v>
      </c>
      <c r="AD468" s="28" t="s">
        <v>992</v>
      </c>
      <c r="AE468" s="28" t="s">
        <v>993</v>
      </c>
      <c r="AF468" s="28" t="s">
        <v>994</v>
      </c>
      <c r="AG468" s="28"/>
    </row>
    <row r="469" s="93" customFormat="1" ht="15" spans="1:33">
      <c r="A469" s="28" t="s">
        <v>76</v>
      </c>
      <c r="B469" s="28" t="s">
        <v>181</v>
      </c>
      <c r="C469" s="28">
        <v>129128</v>
      </c>
      <c r="D469" s="28" t="s">
        <v>988</v>
      </c>
      <c r="E469" s="28" t="s">
        <v>978</v>
      </c>
      <c r="F469" s="28" t="s">
        <v>56</v>
      </c>
      <c r="G469" s="28" t="s">
        <v>1069</v>
      </c>
      <c r="H469" s="28" t="s">
        <v>986</v>
      </c>
      <c r="I469" s="28" t="s">
        <v>59</v>
      </c>
      <c r="J469" s="28" t="s">
        <v>1048</v>
      </c>
      <c r="K469" s="32">
        <v>300129001001</v>
      </c>
      <c r="L469" s="28" t="s">
        <v>876</v>
      </c>
      <c r="M469" s="28" t="s">
        <v>84</v>
      </c>
      <c r="N469" s="28">
        <v>6</v>
      </c>
      <c r="O469" s="33">
        <v>25</v>
      </c>
      <c r="P469" s="33">
        <v>143</v>
      </c>
      <c r="Q469" s="33">
        <f>O469+P469</f>
        <v>168</v>
      </c>
      <c r="R469" s="33">
        <f>Q469/N469</f>
        <v>28</v>
      </c>
      <c r="S469" s="107" t="s">
        <v>1070</v>
      </c>
      <c r="T469" s="28" t="s">
        <v>228</v>
      </c>
      <c r="U469" s="28" t="s">
        <v>229</v>
      </c>
      <c r="V469" s="28" t="s">
        <v>66</v>
      </c>
      <c r="W469" s="28" t="s">
        <v>68</v>
      </c>
      <c r="X469" s="28" t="s">
        <v>68</v>
      </c>
      <c r="Y469" s="28" t="s">
        <v>69</v>
      </c>
      <c r="Z469" s="108" t="s">
        <v>87</v>
      </c>
      <c r="AA469" s="28" t="s">
        <v>88</v>
      </c>
      <c r="AB469" s="28" t="s">
        <v>88</v>
      </c>
      <c r="AC469" s="28" t="s">
        <v>1071</v>
      </c>
      <c r="AD469" s="28" t="s">
        <v>992</v>
      </c>
      <c r="AE469" s="28" t="s">
        <v>993</v>
      </c>
      <c r="AF469" s="28" t="s">
        <v>994</v>
      </c>
      <c r="AG469" s="28"/>
    </row>
    <row r="470" s="93" customFormat="1" ht="15" spans="1:33">
      <c r="A470" s="28" t="s">
        <v>124</v>
      </c>
      <c r="B470" s="28" t="s">
        <v>181</v>
      </c>
      <c r="C470" s="28">
        <v>129129</v>
      </c>
      <c r="D470" s="28" t="s">
        <v>1072</v>
      </c>
      <c r="E470" s="28" t="s">
        <v>1073</v>
      </c>
      <c r="F470" s="28" t="s">
        <v>56</v>
      </c>
      <c r="G470" s="28" t="s">
        <v>1074</v>
      </c>
      <c r="H470" s="28" t="s">
        <v>58</v>
      </c>
      <c r="I470" s="28" t="s">
        <v>59</v>
      </c>
      <c r="J470" s="28" t="s">
        <v>1075</v>
      </c>
      <c r="K470" s="32">
        <v>300110001002</v>
      </c>
      <c r="L470" s="28" t="s">
        <v>876</v>
      </c>
      <c r="M470" s="28" t="s">
        <v>84</v>
      </c>
      <c r="N470" s="28">
        <v>9</v>
      </c>
      <c r="O470" s="33">
        <v>25</v>
      </c>
      <c r="P470" s="33">
        <v>26</v>
      </c>
      <c r="Q470" s="33">
        <f>O470+P470</f>
        <v>51</v>
      </c>
      <c r="R470" s="33">
        <f>Q470/N470</f>
        <v>5.66666666666667</v>
      </c>
      <c r="S470" s="107" t="s">
        <v>1076</v>
      </c>
      <c r="T470" s="28" t="s">
        <v>206</v>
      </c>
      <c r="U470" s="28" t="s">
        <v>65</v>
      </c>
      <c r="V470" s="28" t="s">
        <v>66</v>
      </c>
      <c r="W470" s="28" t="s">
        <v>68</v>
      </c>
      <c r="X470" s="28" t="s">
        <v>68</v>
      </c>
      <c r="Y470" s="28" t="s">
        <v>69</v>
      </c>
      <c r="Z470" s="108" t="s">
        <v>87</v>
      </c>
      <c r="AA470" s="28" t="s">
        <v>126</v>
      </c>
      <c r="AB470" s="28" t="s">
        <v>107</v>
      </c>
      <c r="AC470" s="28" t="s">
        <v>1077</v>
      </c>
      <c r="AD470" s="28" t="s">
        <v>1078</v>
      </c>
      <c r="AE470" s="28" t="s">
        <v>1079</v>
      </c>
      <c r="AF470" s="28" t="s">
        <v>1080</v>
      </c>
      <c r="AG470" s="28"/>
    </row>
    <row r="471" s="93" customFormat="1" ht="15" spans="1:33">
      <c r="A471" s="28" t="s">
        <v>106</v>
      </c>
      <c r="B471" s="28" t="s">
        <v>181</v>
      </c>
      <c r="C471" s="28">
        <v>129129</v>
      </c>
      <c r="D471" s="28" t="s">
        <v>1072</v>
      </c>
      <c r="E471" s="28" t="s">
        <v>1081</v>
      </c>
      <c r="F471" s="28" t="s">
        <v>56</v>
      </c>
      <c r="G471" s="28" t="s">
        <v>1082</v>
      </c>
      <c r="H471" s="28" t="s">
        <v>58</v>
      </c>
      <c r="I471" s="28" t="s">
        <v>59</v>
      </c>
      <c r="J471" s="28" t="s">
        <v>1083</v>
      </c>
      <c r="K471" s="32">
        <v>300110002002</v>
      </c>
      <c r="L471" s="28" t="s">
        <v>876</v>
      </c>
      <c r="M471" s="28" t="s">
        <v>84</v>
      </c>
      <c r="N471" s="28">
        <v>10</v>
      </c>
      <c r="O471" s="33">
        <v>18</v>
      </c>
      <c r="P471" s="33">
        <v>80</v>
      </c>
      <c r="Q471" s="33">
        <f>O471+P471</f>
        <v>98</v>
      </c>
      <c r="R471" s="33">
        <f>Q471/N471</f>
        <v>9.8</v>
      </c>
      <c r="S471" s="107" t="s">
        <v>1084</v>
      </c>
      <c r="T471" s="28" t="s">
        <v>228</v>
      </c>
      <c r="U471" s="28" t="s">
        <v>229</v>
      </c>
      <c r="V471" s="28" t="s">
        <v>66</v>
      </c>
      <c r="W471" s="28" t="s">
        <v>68</v>
      </c>
      <c r="X471" s="28" t="s">
        <v>68</v>
      </c>
      <c r="Y471" s="28" t="s">
        <v>69</v>
      </c>
      <c r="Z471" s="108" t="s">
        <v>87</v>
      </c>
      <c r="AA471" s="28" t="s">
        <v>107</v>
      </c>
      <c r="AB471" s="28" t="s">
        <v>107</v>
      </c>
      <c r="AC471" s="28" t="s">
        <v>1085</v>
      </c>
      <c r="AD471" s="28" t="s">
        <v>1078</v>
      </c>
      <c r="AE471" s="28" t="s">
        <v>1079</v>
      </c>
      <c r="AF471" s="28" t="s">
        <v>1080</v>
      </c>
      <c r="AG471" s="28"/>
    </row>
    <row r="472" s="93" customFormat="1" ht="15" spans="1:33">
      <c r="A472" s="28" t="s">
        <v>106</v>
      </c>
      <c r="B472" s="28" t="s">
        <v>181</v>
      </c>
      <c r="C472" s="28">
        <v>129129</v>
      </c>
      <c r="D472" s="28" t="s">
        <v>1072</v>
      </c>
      <c r="E472" s="28" t="s">
        <v>1086</v>
      </c>
      <c r="F472" s="28" t="s">
        <v>56</v>
      </c>
      <c r="G472" s="28" t="s">
        <v>900</v>
      </c>
      <c r="H472" s="28" t="s">
        <v>58</v>
      </c>
      <c r="I472" s="28" t="s">
        <v>59</v>
      </c>
      <c r="J472" s="28" t="s">
        <v>1087</v>
      </c>
      <c r="K472" s="32">
        <v>300110004004</v>
      </c>
      <c r="L472" s="28" t="s">
        <v>876</v>
      </c>
      <c r="M472" s="28" t="s">
        <v>84</v>
      </c>
      <c r="N472" s="28">
        <v>3</v>
      </c>
      <c r="O472" s="33">
        <v>18</v>
      </c>
      <c r="P472" s="33">
        <v>17</v>
      </c>
      <c r="Q472" s="33">
        <f>O472+P472</f>
        <v>35</v>
      </c>
      <c r="R472" s="33">
        <f>Q472/N472</f>
        <v>11.6666666666667</v>
      </c>
      <c r="S472" s="107" t="s">
        <v>1088</v>
      </c>
      <c r="T472" s="28" t="s">
        <v>206</v>
      </c>
      <c r="U472" s="28" t="s">
        <v>65</v>
      </c>
      <c r="V472" s="28" t="s">
        <v>66</v>
      </c>
      <c r="W472" s="28" t="s">
        <v>68</v>
      </c>
      <c r="X472" s="28" t="s">
        <v>68</v>
      </c>
      <c r="Y472" s="28" t="s">
        <v>69</v>
      </c>
      <c r="Z472" s="108" t="s">
        <v>87</v>
      </c>
      <c r="AA472" s="28" t="s">
        <v>107</v>
      </c>
      <c r="AB472" s="28" t="s">
        <v>107</v>
      </c>
      <c r="AC472" s="28" t="s">
        <v>1089</v>
      </c>
      <c r="AD472" s="28" t="s">
        <v>1078</v>
      </c>
      <c r="AE472" s="28" t="s">
        <v>1079</v>
      </c>
      <c r="AF472" s="28" t="s">
        <v>1080</v>
      </c>
      <c r="AG472" s="28"/>
    </row>
    <row r="473" s="93" customFormat="1" ht="15" spans="1:33">
      <c r="A473" s="28" t="s">
        <v>106</v>
      </c>
      <c r="B473" s="28" t="s">
        <v>181</v>
      </c>
      <c r="C473" s="28">
        <v>129129</v>
      </c>
      <c r="D473" s="28" t="s">
        <v>1072</v>
      </c>
      <c r="E473" s="28" t="s">
        <v>1090</v>
      </c>
      <c r="F473" s="28" t="s">
        <v>56</v>
      </c>
      <c r="G473" s="28" t="s">
        <v>1091</v>
      </c>
      <c r="H473" s="28" t="s">
        <v>58</v>
      </c>
      <c r="I473" s="28" t="s">
        <v>59</v>
      </c>
      <c r="J473" s="28" t="s">
        <v>1092</v>
      </c>
      <c r="K473" s="32">
        <v>300110009002</v>
      </c>
      <c r="L473" s="28" t="s">
        <v>876</v>
      </c>
      <c r="M473" s="28" t="s">
        <v>84</v>
      </c>
      <c r="N473" s="28">
        <v>6</v>
      </c>
      <c r="O473" s="33">
        <v>8</v>
      </c>
      <c r="P473" s="33">
        <v>16</v>
      </c>
      <c r="Q473" s="33">
        <f>O473+P473</f>
        <v>24</v>
      </c>
      <c r="R473" s="33">
        <f>Q473/N473</f>
        <v>4</v>
      </c>
      <c r="S473" s="107" t="s">
        <v>1093</v>
      </c>
      <c r="T473" s="28" t="s">
        <v>206</v>
      </c>
      <c r="U473" s="28" t="s">
        <v>65</v>
      </c>
      <c r="V473" s="28" t="s">
        <v>66</v>
      </c>
      <c r="W473" s="28" t="s">
        <v>68</v>
      </c>
      <c r="X473" s="28" t="s">
        <v>68</v>
      </c>
      <c r="Y473" s="28" t="s">
        <v>69</v>
      </c>
      <c r="Z473" s="108" t="s">
        <v>87</v>
      </c>
      <c r="AA473" s="28" t="s">
        <v>107</v>
      </c>
      <c r="AB473" s="28" t="s">
        <v>107</v>
      </c>
      <c r="AC473" s="28" t="s">
        <v>1094</v>
      </c>
      <c r="AD473" s="28" t="s">
        <v>1078</v>
      </c>
      <c r="AE473" s="28" t="s">
        <v>1079</v>
      </c>
      <c r="AF473" s="28" t="s">
        <v>1080</v>
      </c>
      <c r="AG473" s="28"/>
    </row>
    <row r="474" s="93" customFormat="1" ht="15" spans="1:33">
      <c r="A474" s="28" t="s">
        <v>106</v>
      </c>
      <c r="B474" s="28" t="s">
        <v>181</v>
      </c>
      <c r="C474" s="28">
        <v>129129</v>
      </c>
      <c r="D474" s="28" t="s">
        <v>1072</v>
      </c>
      <c r="E474" s="28" t="s">
        <v>1095</v>
      </c>
      <c r="F474" s="28" t="s">
        <v>56</v>
      </c>
      <c r="G474" s="28" t="s">
        <v>1096</v>
      </c>
      <c r="H474" s="28" t="s">
        <v>58</v>
      </c>
      <c r="I474" s="28" t="s">
        <v>59</v>
      </c>
      <c r="J474" s="28" t="s">
        <v>1075</v>
      </c>
      <c r="K474" s="32">
        <v>300110010001</v>
      </c>
      <c r="L474" s="28" t="s">
        <v>876</v>
      </c>
      <c r="M474" s="28" t="s">
        <v>84</v>
      </c>
      <c r="N474" s="28">
        <v>11</v>
      </c>
      <c r="O474" s="33">
        <v>11</v>
      </c>
      <c r="P474" s="33">
        <v>27</v>
      </c>
      <c r="Q474" s="33">
        <f>O474+P474</f>
        <v>38</v>
      </c>
      <c r="R474" s="33">
        <f>Q474/N474</f>
        <v>3.45454545454545</v>
      </c>
      <c r="S474" s="107" t="s">
        <v>1076</v>
      </c>
      <c r="T474" s="28" t="s">
        <v>206</v>
      </c>
      <c r="U474" s="28" t="s">
        <v>65</v>
      </c>
      <c r="V474" s="28" t="s">
        <v>66</v>
      </c>
      <c r="W474" s="28" t="s">
        <v>68</v>
      </c>
      <c r="X474" s="28" t="s">
        <v>68</v>
      </c>
      <c r="Y474" s="28" t="s">
        <v>69</v>
      </c>
      <c r="Z474" s="108" t="s">
        <v>87</v>
      </c>
      <c r="AA474" s="28" t="s">
        <v>107</v>
      </c>
      <c r="AB474" s="28" t="s">
        <v>107</v>
      </c>
      <c r="AC474" s="28" t="s">
        <v>1097</v>
      </c>
      <c r="AD474" s="28" t="s">
        <v>1078</v>
      </c>
      <c r="AE474" s="28" t="s">
        <v>1079</v>
      </c>
      <c r="AF474" s="28" t="s">
        <v>1080</v>
      </c>
      <c r="AG474" s="28"/>
    </row>
    <row r="475" s="93" customFormat="1" ht="15" spans="1:33">
      <c r="A475" s="28" t="s">
        <v>106</v>
      </c>
      <c r="B475" s="28" t="s">
        <v>181</v>
      </c>
      <c r="C475" s="28">
        <v>129129</v>
      </c>
      <c r="D475" s="28" t="s">
        <v>1072</v>
      </c>
      <c r="E475" s="28" t="s">
        <v>1095</v>
      </c>
      <c r="F475" s="28" t="s">
        <v>56</v>
      </c>
      <c r="G475" s="28" t="s">
        <v>1098</v>
      </c>
      <c r="H475" s="28" t="s">
        <v>58</v>
      </c>
      <c r="I475" s="28" t="s">
        <v>59</v>
      </c>
      <c r="J475" s="28" t="s">
        <v>1099</v>
      </c>
      <c r="K475" s="32">
        <v>300110010002</v>
      </c>
      <c r="L475" s="28" t="s">
        <v>876</v>
      </c>
      <c r="M475" s="28" t="s">
        <v>84</v>
      </c>
      <c r="N475" s="28">
        <v>7</v>
      </c>
      <c r="O475" s="33">
        <v>22</v>
      </c>
      <c r="P475" s="33">
        <v>47</v>
      </c>
      <c r="Q475" s="33">
        <f>O475+P475</f>
        <v>69</v>
      </c>
      <c r="R475" s="33">
        <f>Q475/N475</f>
        <v>9.85714285714286</v>
      </c>
      <c r="S475" s="107" t="s">
        <v>1100</v>
      </c>
      <c r="T475" s="28" t="s">
        <v>228</v>
      </c>
      <c r="U475" s="28" t="s">
        <v>229</v>
      </c>
      <c r="V475" s="28" t="s">
        <v>66</v>
      </c>
      <c r="W475" s="28" t="s">
        <v>68</v>
      </c>
      <c r="X475" s="28" t="s">
        <v>68</v>
      </c>
      <c r="Y475" s="28" t="s">
        <v>69</v>
      </c>
      <c r="Z475" s="108" t="s">
        <v>87</v>
      </c>
      <c r="AA475" s="28" t="s">
        <v>107</v>
      </c>
      <c r="AB475" s="28" t="s">
        <v>107</v>
      </c>
      <c r="AC475" s="28" t="s">
        <v>1085</v>
      </c>
      <c r="AD475" s="28" t="s">
        <v>1078</v>
      </c>
      <c r="AE475" s="28" t="s">
        <v>1079</v>
      </c>
      <c r="AF475" s="28" t="s">
        <v>1080</v>
      </c>
      <c r="AG475" s="28"/>
    </row>
    <row r="476" s="93" customFormat="1" ht="15" spans="1:33">
      <c r="A476" s="28" t="s">
        <v>106</v>
      </c>
      <c r="B476" s="28" t="s">
        <v>181</v>
      </c>
      <c r="C476" s="28">
        <v>129129</v>
      </c>
      <c r="D476" s="28" t="s">
        <v>1072</v>
      </c>
      <c r="E476" s="28" t="s">
        <v>1095</v>
      </c>
      <c r="F476" s="28" t="s">
        <v>56</v>
      </c>
      <c r="G476" s="28" t="s">
        <v>1101</v>
      </c>
      <c r="H476" s="28" t="s">
        <v>58</v>
      </c>
      <c r="I476" s="28" t="s">
        <v>59</v>
      </c>
      <c r="J476" s="28" t="s">
        <v>1102</v>
      </c>
      <c r="K476" s="32">
        <v>300110010003</v>
      </c>
      <c r="L476" s="28" t="s">
        <v>876</v>
      </c>
      <c r="M476" s="28" t="s">
        <v>84</v>
      </c>
      <c r="N476" s="28">
        <v>7</v>
      </c>
      <c r="O476" s="33">
        <v>5</v>
      </c>
      <c r="P476" s="33">
        <v>20</v>
      </c>
      <c r="Q476" s="33">
        <f>O476+P476</f>
        <v>25</v>
      </c>
      <c r="R476" s="33">
        <f>Q476/N476</f>
        <v>3.57142857142857</v>
      </c>
      <c r="S476" s="107" t="s">
        <v>1103</v>
      </c>
      <c r="T476" s="28" t="s">
        <v>228</v>
      </c>
      <c r="U476" s="28" t="s">
        <v>229</v>
      </c>
      <c r="V476" s="28" t="s">
        <v>66</v>
      </c>
      <c r="W476" s="28" t="s">
        <v>68</v>
      </c>
      <c r="X476" s="28" t="s">
        <v>68</v>
      </c>
      <c r="Y476" s="28" t="s">
        <v>69</v>
      </c>
      <c r="Z476" s="108" t="s">
        <v>87</v>
      </c>
      <c r="AA476" s="28" t="s">
        <v>107</v>
      </c>
      <c r="AB476" s="28" t="s">
        <v>107</v>
      </c>
      <c r="AC476" s="28" t="s">
        <v>1104</v>
      </c>
      <c r="AD476" s="28" t="s">
        <v>1078</v>
      </c>
      <c r="AE476" s="28" t="s">
        <v>1079</v>
      </c>
      <c r="AF476" s="28" t="s">
        <v>1080</v>
      </c>
      <c r="AG476" s="28"/>
    </row>
    <row r="477" s="93" customFormat="1" ht="15" spans="1:33">
      <c r="A477" s="28" t="s">
        <v>106</v>
      </c>
      <c r="B477" s="28" t="s">
        <v>181</v>
      </c>
      <c r="C477" s="28">
        <v>129129</v>
      </c>
      <c r="D477" s="28" t="s">
        <v>1072</v>
      </c>
      <c r="E477" s="28" t="s">
        <v>1095</v>
      </c>
      <c r="F477" s="28" t="s">
        <v>56</v>
      </c>
      <c r="G477" s="28" t="s">
        <v>1105</v>
      </c>
      <c r="H477" s="28" t="s">
        <v>58</v>
      </c>
      <c r="I477" s="28" t="s">
        <v>59</v>
      </c>
      <c r="J477" s="28" t="s">
        <v>1102</v>
      </c>
      <c r="K477" s="32">
        <v>300110010004</v>
      </c>
      <c r="L477" s="28" t="s">
        <v>876</v>
      </c>
      <c r="M477" s="28" t="s">
        <v>84</v>
      </c>
      <c r="N477" s="28">
        <v>7</v>
      </c>
      <c r="O477" s="33">
        <v>2</v>
      </c>
      <c r="P477" s="33">
        <v>52</v>
      </c>
      <c r="Q477" s="33">
        <f>O477+P477</f>
        <v>54</v>
      </c>
      <c r="R477" s="33">
        <f>Q477/N477</f>
        <v>7.71428571428571</v>
      </c>
      <c r="S477" s="107" t="s">
        <v>1103</v>
      </c>
      <c r="T477" s="28" t="s">
        <v>228</v>
      </c>
      <c r="U477" s="28" t="s">
        <v>229</v>
      </c>
      <c r="V477" s="28" t="s">
        <v>66</v>
      </c>
      <c r="W477" s="28" t="s">
        <v>68</v>
      </c>
      <c r="X477" s="28" t="s">
        <v>68</v>
      </c>
      <c r="Y477" s="28" t="s">
        <v>69</v>
      </c>
      <c r="Z477" s="108" t="s">
        <v>87</v>
      </c>
      <c r="AA477" s="28" t="s">
        <v>107</v>
      </c>
      <c r="AB477" s="28" t="s">
        <v>107</v>
      </c>
      <c r="AC477" s="28" t="s">
        <v>1106</v>
      </c>
      <c r="AD477" s="28" t="s">
        <v>1078</v>
      </c>
      <c r="AE477" s="28" t="s">
        <v>1079</v>
      </c>
      <c r="AF477" s="28" t="s">
        <v>1080</v>
      </c>
      <c r="AG477" s="28"/>
    </row>
    <row r="478" s="93" customFormat="1" ht="15" spans="1:33">
      <c r="A478" s="28" t="s">
        <v>106</v>
      </c>
      <c r="B478" s="28" t="s">
        <v>181</v>
      </c>
      <c r="C478" s="28">
        <v>129129</v>
      </c>
      <c r="D478" s="28" t="s">
        <v>1072</v>
      </c>
      <c r="E478" s="28" t="s">
        <v>1095</v>
      </c>
      <c r="F478" s="28" t="s">
        <v>56</v>
      </c>
      <c r="G478" s="28" t="s">
        <v>1107</v>
      </c>
      <c r="H478" s="28" t="s">
        <v>58</v>
      </c>
      <c r="I478" s="28" t="s">
        <v>59</v>
      </c>
      <c r="J478" s="28" t="s">
        <v>980</v>
      </c>
      <c r="K478" s="32">
        <v>300110010007</v>
      </c>
      <c r="L478" s="28" t="s">
        <v>876</v>
      </c>
      <c r="M478" s="28" t="s">
        <v>84</v>
      </c>
      <c r="N478" s="28">
        <v>20</v>
      </c>
      <c r="O478" s="33">
        <v>4</v>
      </c>
      <c r="P478" s="33">
        <v>8</v>
      </c>
      <c r="Q478" s="33">
        <f>O478+P478</f>
        <v>12</v>
      </c>
      <c r="R478" s="33">
        <f>Q478/N478</f>
        <v>0.6</v>
      </c>
      <c r="S478" s="107" t="s">
        <v>1108</v>
      </c>
      <c r="T478" s="28" t="s">
        <v>97</v>
      </c>
      <c r="U478" s="28" t="s">
        <v>65</v>
      </c>
      <c r="V478" s="28" t="s">
        <v>66</v>
      </c>
      <c r="W478" s="28" t="s">
        <v>68</v>
      </c>
      <c r="X478" s="28" t="s">
        <v>68</v>
      </c>
      <c r="Y478" s="28" t="s">
        <v>69</v>
      </c>
      <c r="Z478" s="108" t="s">
        <v>87</v>
      </c>
      <c r="AA478" s="28" t="s">
        <v>107</v>
      </c>
      <c r="AB478" s="28" t="s">
        <v>107</v>
      </c>
      <c r="AC478" s="28" t="s">
        <v>1094</v>
      </c>
      <c r="AD478" s="28" t="s">
        <v>1078</v>
      </c>
      <c r="AE478" s="28" t="s">
        <v>1079</v>
      </c>
      <c r="AF478" s="28" t="s">
        <v>1080</v>
      </c>
      <c r="AG478" s="28"/>
    </row>
    <row r="479" s="93" customFormat="1" ht="15" spans="1:33">
      <c r="A479" s="28" t="s">
        <v>106</v>
      </c>
      <c r="B479" s="28" t="s">
        <v>181</v>
      </c>
      <c r="C479" s="28">
        <v>129129</v>
      </c>
      <c r="D479" s="28" t="s">
        <v>1072</v>
      </c>
      <c r="E479" s="28" t="s">
        <v>1095</v>
      </c>
      <c r="F479" s="28" t="s">
        <v>56</v>
      </c>
      <c r="G479" s="28" t="s">
        <v>837</v>
      </c>
      <c r="H479" s="28" t="s">
        <v>58</v>
      </c>
      <c r="I479" s="28" t="s">
        <v>59</v>
      </c>
      <c r="J479" s="28" t="s">
        <v>1109</v>
      </c>
      <c r="K479" s="32">
        <v>300110010008</v>
      </c>
      <c r="L479" s="28" t="s">
        <v>876</v>
      </c>
      <c r="M479" s="28" t="s">
        <v>84</v>
      </c>
      <c r="N479" s="28">
        <v>2</v>
      </c>
      <c r="O479" s="33">
        <v>9</v>
      </c>
      <c r="P479" s="33">
        <v>41</v>
      </c>
      <c r="Q479" s="33">
        <f>O479+P479</f>
        <v>50</v>
      </c>
      <c r="R479" s="33">
        <f>Q479/N479</f>
        <v>25</v>
      </c>
      <c r="S479" s="107" t="s">
        <v>1110</v>
      </c>
      <c r="T479" s="28" t="s">
        <v>228</v>
      </c>
      <c r="U479" s="28" t="s">
        <v>229</v>
      </c>
      <c r="V479" s="28" t="s">
        <v>66</v>
      </c>
      <c r="W479" s="28" t="s">
        <v>68</v>
      </c>
      <c r="X479" s="28" t="s">
        <v>68</v>
      </c>
      <c r="Y479" s="28" t="s">
        <v>69</v>
      </c>
      <c r="Z479" s="108" t="s">
        <v>87</v>
      </c>
      <c r="AA479" s="28" t="s">
        <v>107</v>
      </c>
      <c r="AB479" s="28" t="s">
        <v>107</v>
      </c>
      <c r="AC479" s="28" t="s">
        <v>1111</v>
      </c>
      <c r="AD479" s="28" t="s">
        <v>1078</v>
      </c>
      <c r="AE479" s="28" t="s">
        <v>1079</v>
      </c>
      <c r="AF479" s="28" t="s">
        <v>1080</v>
      </c>
      <c r="AG479" s="28"/>
    </row>
    <row r="480" s="93" customFormat="1" ht="15" spans="1:33">
      <c r="A480" s="28" t="s">
        <v>106</v>
      </c>
      <c r="B480" s="28" t="s">
        <v>181</v>
      </c>
      <c r="C480" s="28">
        <v>129129</v>
      </c>
      <c r="D480" s="28" t="s">
        <v>1072</v>
      </c>
      <c r="E480" s="28" t="s">
        <v>1095</v>
      </c>
      <c r="F480" s="28" t="s">
        <v>56</v>
      </c>
      <c r="G480" s="28" t="s">
        <v>1112</v>
      </c>
      <c r="H480" s="28" t="s">
        <v>58</v>
      </c>
      <c r="I480" s="28" t="s">
        <v>59</v>
      </c>
      <c r="J480" s="28" t="s">
        <v>980</v>
      </c>
      <c r="K480" s="32">
        <v>300110010009</v>
      </c>
      <c r="L480" s="28" t="s">
        <v>876</v>
      </c>
      <c r="M480" s="28" t="s">
        <v>84</v>
      </c>
      <c r="N480" s="28">
        <v>4</v>
      </c>
      <c r="O480" s="33">
        <v>1</v>
      </c>
      <c r="P480" s="33">
        <v>17</v>
      </c>
      <c r="Q480" s="33">
        <f>O480+P480</f>
        <v>18</v>
      </c>
      <c r="R480" s="33">
        <f>Q480/N480</f>
        <v>4.5</v>
      </c>
      <c r="S480" s="107" t="s">
        <v>1113</v>
      </c>
      <c r="T480" s="28" t="s">
        <v>228</v>
      </c>
      <c r="U480" s="28" t="s">
        <v>229</v>
      </c>
      <c r="V480" s="28" t="s">
        <v>66</v>
      </c>
      <c r="W480" s="28" t="s">
        <v>67</v>
      </c>
      <c r="X480" s="28" t="s">
        <v>1114</v>
      </c>
      <c r="Y480" s="28" t="s">
        <v>69</v>
      </c>
      <c r="Z480" s="108" t="s">
        <v>87</v>
      </c>
      <c r="AA480" s="28" t="s">
        <v>107</v>
      </c>
      <c r="AB480" s="28" t="s">
        <v>107</v>
      </c>
      <c r="AC480" s="28" t="s">
        <v>1115</v>
      </c>
      <c r="AD480" s="28" t="s">
        <v>1078</v>
      </c>
      <c r="AE480" s="28" t="s">
        <v>1079</v>
      </c>
      <c r="AF480" s="28" t="s">
        <v>1080</v>
      </c>
      <c r="AG480" s="28"/>
    </row>
    <row r="481" s="93" customFormat="1" ht="15" spans="1:33">
      <c r="A481" s="28" t="s">
        <v>106</v>
      </c>
      <c r="B481" s="28" t="s">
        <v>181</v>
      </c>
      <c r="C481" s="28">
        <v>129129</v>
      </c>
      <c r="D481" s="28" t="s">
        <v>1072</v>
      </c>
      <c r="E481" s="28" t="s">
        <v>1095</v>
      </c>
      <c r="F481" s="28" t="s">
        <v>56</v>
      </c>
      <c r="G481" s="28" t="s">
        <v>1116</v>
      </c>
      <c r="H481" s="28" t="s">
        <v>58</v>
      </c>
      <c r="I481" s="28" t="s">
        <v>59</v>
      </c>
      <c r="J481" s="28" t="s">
        <v>980</v>
      </c>
      <c r="K481" s="32">
        <v>300110010010</v>
      </c>
      <c r="L481" s="28" t="s">
        <v>876</v>
      </c>
      <c r="M481" s="28" t="s">
        <v>84</v>
      </c>
      <c r="N481" s="28">
        <v>4</v>
      </c>
      <c r="O481" s="33">
        <v>35</v>
      </c>
      <c r="P481" s="33">
        <v>160</v>
      </c>
      <c r="Q481" s="33">
        <f>O481+P481</f>
        <v>195</v>
      </c>
      <c r="R481" s="33">
        <f>Q481/N481</f>
        <v>48.75</v>
      </c>
      <c r="S481" s="107" t="s">
        <v>1113</v>
      </c>
      <c r="T481" s="28" t="s">
        <v>228</v>
      </c>
      <c r="U481" s="28" t="s">
        <v>229</v>
      </c>
      <c r="V481" s="28" t="s">
        <v>66</v>
      </c>
      <c r="W481" s="28" t="s">
        <v>68</v>
      </c>
      <c r="X481" s="28" t="s">
        <v>68</v>
      </c>
      <c r="Y481" s="28" t="s">
        <v>69</v>
      </c>
      <c r="Z481" s="108" t="s">
        <v>87</v>
      </c>
      <c r="AA481" s="28" t="s">
        <v>107</v>
      </c>
      <c r="AB481" s="28" t="s">
        <v>107</v>
      </c>
      <c r="AC481" s="28" t="s">
        <v>1085</v>
      </c>
      <c r="AD481" s="28" t="s">
        <v>1078</v>
      </c>
      <c r="AE481" s="28" t="s">
        <v>1079</v>
      </c>
      <c r="AF481" s="28" t="s">
        <v>1080</v>
      </c>
      <c r="AG481" s="28"/>
    </row>
    <row r="482" s="93" customFormat="1" ht="15" spans="1:33">
      <c r="A482" s="28" t="s">
        <v>106</v>
      </c>
      <c r="B482" s="28" t="s">
        <v>181</v>
      </c>
      <c r="C482" s="28">
        <v>129129</v>
      </c>
      <c r="D482" s="28" t="s">
        <v>1072</v>
      </c>
      <c r="E482" s="28" t="s">
        <v>1095</v>
      </c>
      <c r="F482" s="28" t="s">
        <v>56</v>
      </c>
      <c r="G482" s="28" t="s">
        <v>999</v>
      </c>
      <c r="H482" s="28" t="s">
        <v>58</v>
      </c>
      <c r="I482" s="28" t="s">
        <v>59</v>
      </c>
      <c r="J482" s="28" t="s">
        <v>1117</v>
      </c>
      <c r="K482" s="32">
        <v>300110010011</v>
      </c>
      <c r="L482" s="28" t="s">
        <v>876</v>
      </c>
      <c r="M482" s="28" t="s">
        <v>84</v>
      </c>
      <c r="N482" s="28">
        <v>4</v>
      </c>
      <c r="O482" s="33">
        <v>0</v>
      </c>
      <c r="P482" s="33">
        <v>24</v>
      </c>
      <c r="Q482" s="33">
        <f>O482+P482</f>
        <v>24</v>
      </c>
      <c r="R482" s="33">
        <f>Q482/N482</f>
        <v>6</v>
      </c>
      <c r="S482" s="107" t="s">
        <v>1118</v>
      </c>
      <c r="T482" s="28" t="s">
        <v>228</v>
      </c>
      <c r="U482" s="28" t="s">
        <v>229</v>
      </c>
      <c r="V482" s="28" t="s">
        <v>66</v>
      </c>
      <c r="W482" s="28" t="s">
        <v>68</v>
      </c>
      <c r="X482" s="28" t="s">
        <v>68</v>
      </c>
      <c r="Y482" s="28" t="s">
        <v>69</v>
      </c>
      <c r="Z482" s="108" t="s">
        <v>87</v>
      </c>
      <c r="AA482" s="28" t="s">
        <v>107</v>
      </c>
      <c r="AB482" s="28" t="s">
        <v>107</v>
      </c>
      <c r="AC482" s="28" t="s">
        <v>1104</v>
      </c>
      <c r="AD482" s="28" t="s">
        <v>1078</v>
      </c>
      <c r="AE482" s="28" t="s">
        <v>1079</v>
      </c>
      <c r="AF482" s="28" t="s">
        <v>1080</v>
      </c>
      <c r="AG482" s="28"/>
    </row>
    <row r="483" s="93" customFormat="1" ht="15" spans="1:33">
      <c r="A483" s="28" t="s">
        <v>106</v>
      </c>
      <c r="B483" s="28" t="s">
        <v>181</v>
      </c>
      <c r="C483" s="28">
        <v>129129</v>
      </c>
      <c r="D483" s="28" t="s">
        <v>1072</v>
      </c>
      <c r="E483" s="28" t="s">
        <v>1095</v>
      </c>
      <c r="F483" s="28" t="s">
        <v>56</v>
      </c>
      <c r="G483" s="28" t="s">
        <v>1003</v>
      </c>
      <c r="H483" s="28" t="s">
        <v>58</v>
      </c>
      <c r="I483" s="28" t="s">
        <v>59</v>
      </c>
      <c r="J483" s="28" t="s">
        <v>1117</v>
      </c>
      <c r="K483" s="32">
        <v>300110010012</v>
      </c>
      <c r="L483" s="28" t="s">
        <v>876</v>
      </c>
      <c r="M483" s="28" t="s">
        <v>84</v>
      </c>
      <c r="N483" s="28">
        <v>4</v>
      </c>
      <c r="O483" s="33">
        <v>1</v>
      </c>
      <c r="P483" s="33">
        <v>52</v>
      </c>
      <c r="Q483" s="33">
        <f>O483+P483</f>
        <v>53</v>
      </c>
      <c r="R483" s="33">
        <f>Q483/N483</f>
        <v>13.25</v>
      </c>
      <c r="S483" s="107" t="s">
        <v>1118</v>
      </c>
      <c r="T483" s="28" t="s">
        <v>228</v>
      </c>
      <c r="U483" s="28" t="s">
        <v>229</v>
      </c>
      <c r="V483" s="28" t="s">
        <v>66</v>
      </c>
      <c r="W483" s="28" t="s">
        <v>68</v>
      </c>
      <c r="X483" s="28" t="s">
        <v>68</v>
      </c>
      <c r="Y483" s="28" t="s">
        <v>69</v>
      </c>
      <c r="Z483" s="108" t="s">
        <v>87</v>
      </c>
      <c r="AA483" s="28" t="s">
        <v>107</v>
      </c>
      <c r="AB483" s="28" t="s">
        <v>107</v>
      </c>
      <c r="AC483" s="28" t="s">
        <v>1106</v>
      </c>
      <c r="AD483" s="28" t="s">
        <v>1078</v>
      </c>
      <c r="AE483" s="28" t="s">
        <v>1079</v>
      </c>
      <c r="AF483" s="28" t="s">
        <v>1080</v>
      </c>
      <c r="AG483" s="28"/>
    </row>
    <row r="484" s="93" customFormat="1" ht="15" spans="1:33">
      <c r="A484" s="28" t="s">
        <v>106</v>
      </c>
      <c r="B484" s="28" t="s">
        <v>181</v>
      </c>
      <c r="C484" s="28">
        <v>129129</v>
      </c>
      <c r="D484" s="28" t="s">
        <v>1072</v>
      </c>
      <c r="E484" s="28" t="s">
        <v>1095</v>
      </c>
      <c r="F484" s="28" t="s">
        <v>56</v>
      </c>
      <c r="G484" s="28" t="s">
        <v>1119</v>
      </c>
      <c r="H484" s="28" t="s">
        <v>58</v>
      </c>
      <c r="I484" s="28" t="s">
        <v>59</v>
      </c>
      <c r="J484" s="28" t="s">
        <v>1120</v>
      </c>
      <c r="K484" s="32">
        <v>300110010013</v>
      </c>
      <c r="L484" s="28" t="s">
        <v>876</v>
      </c>
      <c r="M484" s="28" t="s">
        <v>84</v>
      </c>
      <c r="N484" s="28">
        <v>11</v>
      </c>
      <c r="O484" s="33">
        <v>11</v>
      </c>
      <c r="P484" s="33">
        <v>145</v>
      </c>
      <c r="Q484" s="33">
        <f>O484+P484</f>
        <v>156</v>
      </c>
      <c r="R484" s="33">
        <f>Q484/N484</f>
        <v>14.1818181818182</v>
      </c>
      <c r="S484" s="107" t="s">
        <v>1121</v>
      </c>
      <c r="T484" s="28" t="s">
        <v>228</v>
      </c>
      <c r="U484" s="28" t="s">
        <v>229</v>
      </c>
      <c r="V484" s="28" t="s">
        <v>66</v>
      </c>
      <c r="W484" s="28" t="s">
        <v>68</v>
      </c>
      <c r="X484" s="28" t="s">
        <v>68</v>
      </c>
      <c r="Y484" s="28" t="s">
        <v>69</v>
      </c>
      <c r="Z484" s="108" t="s">
        <v>87</v>
      </c>
      <c r="AA484" s="28" t="s">
        <v>107</v>
      </c>
      <c r="AB484" s="28" t="s">
        <v>107</v>
      </c>
      <c r="AC484" s="28" t="s">
        <v>1122</v>
      </c>
      <c r="AD484" s="28" t="s">
        <v>1078</v>
      </c>
      <c r="AE484" s="28" t="s">
        <v>1079</v>
      </c>
      <c r="AF484" s="28" t="s">
        <v>1080</v>
      </c>
      <c r="AG484" s="28"/>
    </row>
    <row r="485" s="93" customFormat="1" ht="15" spans="1:33">
      <c r="A485" s="28" t="s">
        <v>106</v>
      </c>
      <c r="B485" s="28" t="s">
        <v>181</v>
      </c>
      <c r="C485" s="28">
        <v>129129</v>
      </c>
      <c r="D485" s="28" t="s">
        <v>1072</v>
      </c>
      <c r="E485" s="28" t="s">
        <v>1095</v>
      </c>
      <c r="F485" s="28" t="s">
        <v>56</v>
      </c>
      <c r="G485" s="28" t="s">
        <v>1123</v>
      </c>
      <c r="H485" s="28" t="s">
        <v>58</v>
      </c>
      <c r="I485" s="28" t="s">
        <v>59</v>
      </c>
      <c r="J485" s="28" t="s">
        <v>1120</v>
      </c>
      <c r="K485" s="32">
        <v>300110010014</v>
      </c>
      <c r="L485" s="28" t="s">
        <v>876</v>
      </c>
      <c r="M485" s="28" t="s">
        <v>84</v>
      </c>
      <c r="N485" s="28">
        <v>11</v>
      </c>
      <c r="O485" s="33">
        <v>1</v>
      </c>
      <c r="P485" s="33">
        <v>311</v>
      </c>
      <c r="Q485" s="33">
        <f>O485+P485</f>
        <v>312</v>
      </c>
      <c r="R485" s="33">
        <f>Q485/N485</f>
        <v>28.3636363636364</v>
      </c>
      <c r="S485" s="107" t="s">
        <v>1121</v>
      </c>
      <c r="T485" s="28" t="s">
        <v>228</v>
      </c>
      <c r="U485" s="28" t="s">
        <v>229</v>
      </c>
      <c r="V485" s="28" t="s">
        <v>66</v>
      </c>
      <c r="W485" s="28" t="s">
        <v>68</v>
      </c>
      <c r="X485" s="28" t="s">
        <v>68</v>
      </c>
      <c r="Y485" s="28" t="s">
        <v>69</v>
      </c>
      <c r="Z485" s="108" t="s">
        <v>87</v>
      </c>
      <c r="AA485" s="28" t="s">
        <v>107</v>
      </c>
      <c r="AB485" s="28" t="s">
        <v>107</v>
      </c>
      <c r="AC485" s="28" t="s">
        <v>1124</v>
      </c>
      <c r="AD485" s="28" t="s">
        <v>1078</v>
      </c>
      <c r="AE485" s="28" t="s">
        <v>1079</v>
      </c>
      <c r="AF485" s="28" t="s">
        <v>1080</v>
      </c>
      <c r="AG485" s="28"/>
    </row>
    <row r="486" s="93" customFormat="1" ht="15" spans="1:33">
      <c r="A486" s="28" t="s">
        <v>106</v>
      </c>
      <c r="B486" s="28" t="s">
        <v>181</v>
      </c>
      <c r="C486" s="28">
        <v>129129</v>
      </c>
      <c r="D486" s="28" t="s">
        <v>1072</v>
      </c>
      <c r="E486" s="28" t="s">
        <v>1095</v>
      </c>
      <c r="F486" s="28" t="s">
        <v>56</v>
      </c>
      <c r="G486" s="28" t="s">
        <v>1125</v>
      </c>
      <c r="H486" s="28" t="s">
        <v>58</v>
      </c>
      <c r="I486" s="28" t="s">
        <v>59</v>
      </c>
      <c r="J486" s="28" t="s">
        <v>1126</v>
      </c>
      <c r="K486" s="32">
        <v>300110010015</v>
      </c>
      <c r="L486" s="28" t="s">
        <v>876</v>
      </c>
      <c r="M486" s="28" t="s">
        <v>84</v>
      </c>
      <c r="N486" s="28">
        <v>5</v>
      </c>
      <c r="O486" s="33">
        <v>4</v>
      </c>
      <c r="P486" s="33">
        <v>46</v>
      </c>
      <c r="Q486" s="33">
        <f>O486+P486</f>
        <v>50</v>
      </c>
      <c r="R486" s="33">
        <f>Q486/N486</f>
        <v>10</v>
      </c>
      <c r="S486" s="107" t="s">
        <v>1127</v>
      </c>
      <c r="T486" s="28" t="s">
        <v>206</v>
      </c>
      <c r="U486" s="28" t="s">
        <v>65</v>
      </c>
      <c r="V486" s="28" t="s">
        <v>66</v>
      </c>
      <c r="W486" s="28" t="s">
        <v>67</v>
      </c>
      <c r="X486" s="28" t="s">
        <v>1114</v>
      </c>
      <c r="Y486" s="28" t="s">
        <v>69</v>
      </c>
      <c r="Z486" s="108" t="s">
        <v>87</v>
      </c>
      <c r="AA486" s="28" t="s">
        <v>107</v>
      </c>
      <c r="AB486" s="28" t="s">
        <v>107</v>
      </c>
      <c r="AC486" s="28" t="s">
        <v>1128</v>
      </c>
      <c r="AD486" s="28" t="s">
        <v>1078</v>
      </c>
      <c r="AE486" s="28" t="s">
        <v>1079</v>
      </c>
      <c r="AF486" s="28" t="s">
        <v>1080</v>
      </c>
      <c r="AG486" s="28"/>
    </row>
    <row r="487" s="93" customFormat="1" ht="15" spans="1:33">
      <c r="A487" s="28" t="s">
        <v>106</v>
      </c>
      <c r="B487" s="28" t="s">
        <v>181</v>
      </c>
      <c r="C487" s="28">
        <v>129129</v>
      </c>
      <c r="D487" s="28" t="s">
        <v>1072</v>
      </c>
      <c r="E487" s="28" t="s">
        <v>1095</v>
      </c>
      <c r="F487" s="28" t="s">
        <v>56</v>
      </c>
      <c r="G487" s="28" t="s">
        <v>1129</v>
      </c>
      <c r="H487" s="28" t="s">
        <v>58</v>
      </c>
      <c r="I487" s="28" t="s">
        <v>59</v>
      </c>
      <c r="J487" s="28" t="s">
        <v>1126</v>
      </c>
      <c r="K487" s="32">
        <v>300110010016</v>
      </c>
      <c r="L487" s="28" t="s">
        <v>876</v>
      </c>
      <c r="M487" s="28" t="s">
        <v>84</v>
      </c>
      <c r="N487" s="28">
        <v>11</v>
      </c>
      <c r="O487" s="33">
        <v>95</v>
      </c>
      <c r="P487" s="33">
        <v>229</v>
      </c>
      <c r="Q487" s="33">
        <f>O487+P487</f>
        <v>324</v>
      </c>
      <c r="R487" s="33">
        <f>Q487/N487</f>
        <v>29.4545454545455</v>
      </c>
      <c r="S487" s="107" t="s">
        <v>1130</v>
      </c>
      <c r="T487" s="28" t="s">
        <v>228</v>
      </c>
      <c r="U487" s="28" t="s">
        <v>229</v>
      </c>
      <c r="V487" s="28" t="s">
        <v>66</v>
      </c>
      <c r="W487" s="28" t="s">
        <v>68</v>
      </c>
      <c r="X487" s="28" t="s">
        <v>68</v>
      </c>
      <c r="Y487" s="28" t="s">
        <v>69</v>
      </c>
      <c r="Z487" s="108" t="s">
        <v>87</v>
      </c>
      <c r="AA487" s="28" t="s">
        <v>107</v>
      </c>
      <c r="AB487" s="28" t="s">
        <v>107</v>
      </c>
      <c r="AC487" s="28" t="s">
        <v>1085</v>
      </c>
      <c r="AD487" s="28" t="s">
        <v>1078</v>
      </c>
      <c r="AE487" s="28" t="s">
        <v>1079</v>
      </c>
      <c r="AF487" s="28" t="s">
        <v>1080</v>
      </c>
      <c r="AG487" s="28"/>
    </row>
    <row r="488" s="93" customFormat="1" ht="15" spans="1:33">
      <c r="A488" s="28" t="s">
        <v>106</v>
      </c>
      <c r="B488" s="28" t="s">
        <v>181</v>
      </c>
      <c r="C488" s="28">
        <v>129129</v>
      </c>
      <c r="D488" s="28" t="s">
        <v>1072</v>
      </c>
      <c r="E488" s="28" t="s">
        <v>1095</v>
      </c>
      <c r="F488" s="28" t="s">
        <v>56</v>
      </c>
      <c r="G488" s="28" t="s">
        <v>1131</v>
      </c>
      <c r="H488" s="28" t="s">
        <v>58</v>
      </c>
      <c r="I488" s="28" t="s">
        <v>59</v>
      </c>
      <c r="J488" s="28" t="s">
        <v>1099</v>
      </c>
      <c r="K488" s="32">
        <v>300110010017</v>
      </c>
      <c r="L488" s="28" t="s">
        <v>876</v>
      </c>
      <c r="M488" s="28" t="s">
        <v>84</v>
      </c>
      <c r="N488" s="28">
        <v>7</v>
      </c>
      <c r="O488" s="33">
        <v>22</v>
      </c>
      <c r="P488" s="33">
        <v>45</v>
      </c>
      <c r="Q488" s="33">
        <f>O488+P488</f>
        <v>67</v>
      </c>
      <c r="R488" s="33">
        <f>Q488/N488</f>
        <v>9.57142857142857</v>
      </c>
      <c r="S488" s="107" t="s">
        <v>1100</v>
      </c>
      <c r="T488" s="28" t="s">
        <v>228</v>
      </c>
      <c r="U488" s="28" t="s">
        <v>229</v>
      </c>
      <c r="V488" s="28" t="s">
        <v>66</v>
      </c>
      <c r="W488" s="28" t="s">
        <v>68</v>
      </c>
      <c r="X488" s="28" t="s">
        <v>68</v>
      </c>
      <c r="Y488" s="28" t="s">
        <v>69</v>
      </c>
      <c r="Z488" s="108" t="s">
        <v>87</v>
      </c>
      <c r="AA488" s="28" t="s">
        <v>107</v>
      </c>
      <c r="AB488" s="28" t="s">
        <v>107</v>
      </c>
      <c r="AC488" s="28" t="s">
        <v>1085</v>
      </c>
      <c r="AD488" s="28" t="s">
        <v>1078</v>
      </c>
      <c r="AE488" s="28" t="s">
        <v>1079</v>
      </c>
      <c r="AF488" s="28" t="s">
        <v>1080</v>
      </c>
      <c r="AG488" s="28"/>
    </row>
    <row r="489" s="93" customFormat="1" ht="15" spans="1:33">
      <c r="A489" s="28" t="s">
        <v>124</v>
      </c>
      <c r="B489" s="28" t="s">
        <v>181</v>
      </c>
      <c r="C489" s="28">
        <v>129129</v>
      </c>
      <c r="D489" s="28" t="s">
        <v>1072</v>
      </c>
      <c r="E489" s="28" t="s">
        <v>1132</v>
      </c>
      <c r="F489" s="28" t="s">
        <v>56</v>
      </c>
      <c r="G489" s="28" t="s">
        <v>1133</v>
      </c>
      <c r="H489" s="28" t="s">
        <v>58</v>
      </c>
      <c r="I489" s="28" t="s">
        <v>59</v>
      </c>
      <c r="J489" s="28" t="s">
        <v>1120</v>
      </c>
      <c r="K489" s="32">
        <v>300110012001</v>
      </c>
      <c r="L489" s="28" t="s">
        <v>876</v>
      </c>
      <c r="M489" s="28" t="s">
        <v>84</v>
      </c>
      <c r="N489" s="28">
        <v>6</v>
      </c>
      <c r="O489" s="33">
        <v>11</v>
      </c>
      <c r="P489" s="33">
        <v>38</v>
      </c>
      <c r="Q489" s="33">
        <f>O489+P489</f>
        <v>49</v>
      </c>
      <c r="R489" s="33">
        <f>Q489/N489</f>
        <v>8.16666666666667</v>
      </c>
      <c r="S489" s="107" t="s">
        <v>1134</v>
      </c>
      <c r="T489" s="28" t="s">
        <v>206</v>
      </c>
      <c r="U489" s="28" t="s">
        <v>65</v>
      </c>
      <c r="V489" s="28" t="s">
        <v>66</v>
      </c>
      <c r="W489" s="28" t="s">
        <v>67</v>
      </c>
      <c r="X489" s="28" t="s">
        <v>1114</v>
      </c>
      <c r="Y489" s="28" t="s">
        <v>69</v>
      </c>
      <c r="Z489" s="108" t="s">
        <v>87</v>
      </c>
      <c r="AA489" s="28" t="s">
        <v>126</v>
      </c>
      <c r="AB489" s="28" t="s">
        <v>107</v>
      </c>
      <c r="AC489" s="28" t="s">
        <v>1128</v>
      </c>
      <c r="AD489" s="28" t="s">
        <v>1078</v>
      </c>
      <c r="AE489" s="28" t="s">
        <v>1079</v>
      </c>
      <c r="AF489" s="28" t="s">
        <v>1080</v>
      </c>
      <c r="AG489" s="28"/>
    </row>
    <row r="490" s="93" customFormat="1" ht="15" spans="1:33">
      <c r="A490" s="28" t="s">
        <v>106</v>
      </c>
      <c r="B490" s="28" t="s">
        <v>181</v>
      </c>
      <c r="C490" s="28">
        <v>129129</v>
      </c>
      <c r="D490" s="28" t="s">
        <v>1072</v>
      </c>
      <c r="E490" s="28" t="s">
        <v>1072</v>
      </c>
      <c r="F490" s="28" t="s">
        <v>56</v>
      </c>
      <c r="G490" s="28" t="s">
        <v>1135</v>
      </c>
      <c r="H490" s="28" t="s">
        <v>58</v>
      </c>
      <c r="I490" s="28" t="s">
        <v>59</v>
      </c>
      <c r="J490" s="28" t="s">
        <v>1136</v>
      </c>
      <c r="K490" s="32">
        <v>300110101001</v>
      </c>
      <c r="L490" s="28" t="s">
        <v>61</v>
      </c>
      <c r="M490" s="28" t="s">
        <v>62</v>
      </c>
      <c r="N490" s="28">
        <v>1</v>
      </c>
      <c r="O490" s="33">
        <v>32</v>
      </c>
      <c r="P490" s="33">
        <v>99</v>
      </c>
      <c r="Q490" s="33">
        <f>O490+P490</f>
        <v>131</v>
      </c>
      <c r="R490" s="33">
        <f>Q490/N490</f>
        <v>131</v>
      </c>
      <c r="S490" s="107" t="s">
        <v>1100</v>
      </c>
      <c r="T490" s="28" t="s">
        <v>228</v>
      </c>
      <c r="U490" s="28" t="s">
        <v>229</v>
      </c>
      <c r="V490" s="28" t="s">
        <v>66</v>
      </c>
      <c r="W490" s="28" t="s">
        <v>67</v>
      </c>
      <c r="X490" s="28" t="s">
        <v>68</v>
      </c>
      <c r="Y490" s="28" t="s">
        <v>787</v>
      </c>
      <c r="Z490" s="108" t="s">
        <v>87</v>
      </c>
      <c r="AA490" s="28" t="s">
        <v>107</v>
      </c>
      <c r="AB490" s="28" t="s">
        <v>107</v>
      </c>
      <c r="AC490" s="28" t="s">
        <v>1137</v>
      </c>
      <c r="AD490" s="28" t="s">
        <v>1078</v>
      </c>
      <c r="AE490" s="28" t="s">
        <v>1079</v>
      </c>
      <c r="AF490" s="28" t="s">
        <v>1080</v>
      </c>
      <c r="AG490" s="28"/>
    </row>
    <row r="491" s="93" customFormat="1" ht="15" spans="1:33">
      <c r="A491" s="28" t="s">
        <v>331</v>
      </c>
      <c r="B491" s="28" t="s">
        <v>181</v>
      </c>
      <c r="C491" s="28">
        <v>129130</v>
      </c>
      <c r="D491" s="28" t="s">
        <v>1138</v>
      </c>
      <c r="E491" s="28" t="s">
        <v>978</v>
      </c>
      <c r="F491" s="28" t="s">
        <v>56</v>
      </c>
      <c r="G491" s="28" t="s">
        <v>1139</v>
      </c>
      <c r="H491" s="28" t="s">
        <v>58</v>
      </c>
      <c r="I491" s="28" t="s">
        <v>59</v>
      </c>
      <c r="J491" s="28" t="s">
        <v>1140</v>
      </c>
      <c r="K491" s="32">
        <v>300110002001</v>
      </c>
      <c r="L491" s="28" t="s">
        <v>876</v>
      </c>
      <c r="M491" s="28" t="s">
        <v>84</v>
      </c>
      <c r="N491" s="28">
        <v>4</v>
      </c>
      <c r="O491" s="33">
        <v>44</v>
      </c>
      <c r="P491" s="33">
        <v>5</v>
      </c>
      <c r="Q491" s="33">
        <f>O491+P491</f>
        <v>49</v>
      </c>
      <c r="R491" s="33">
        <f>Q491/N491</f>
        <v>12.25</v>
      </c>
      <c r="S491" s="107" t="s">
        <v>1141</v>
      </c>
      <c r="T491" s="28" t="s">
        <v>282</v>
      </c>
      <c r="U491" s="28" t="s">
        <v>649</v>
      </c>
      <c r="V491" s="28" t="s">
        <v>66</v>
      </c>
      <c r="W491" s="28" t="s">
        <v>68</v>
      </c>
      <c r="X491" s="28" t="s">
        <v>68</v>
      </c>
      <c r="Y491" s="28" t="s">
        <v>69</v>
      </c>
      <c r="Z491" s="108" t="s">
        <v>87</v>
      </c>
      <c r="AA491" s="28" t="s">
        <v>982</v>
      </c>
      <c r="AB491" s="28" t="s">
        <v>759</v>
      </c>
      <c r="AC491" s="28" t="s">
        <v>1142</v>
      </c>
      <c r="AD491" s="28" t="s">
        <v>1143</v>
      </c>
      <c r="AE491" s="28" t="s">
        <v>1144</v>
      </c>
      <c r="AF491" s="28" t="s">
        <v>1145</v>
      </c>
      <c r="AG491" s="28"/>
    </row>
    <row r="492" s="93" customFormat="1" ht="15" spans="1:33">
      <c r="A492" s="28" t="s">
        <v>331</v>
      </c>
      <c r="B492" s="28" t="s">
        <v>181</v>
      </c>
      <c r="C492" s="28">
        <v>129130</v>
      </c>
      <c r="D492" s="28" t="s">
        <v>1138</v>
      </c>
      <c r="E492" s="28" t="s">
        <v>978</v>
      </c>
      <c r="F492" s="28" t="s">
        <v>56</v>
      </c>
      <c r="G492" s="28" t="s">
        <v>1146</v>
      </c>
      <c r="H492" s="28" t="s">
        <v>58</v>
      </c>
      <c r="I492" s="28" t="s">
        <v>59</v>
      </c>
      <c r="J492" s="28" t="s">
        <v>1147</v>
      </c>
      <c r="K492" s="32">
        <v>300110002002</v>
      </c>
      <c r="L492" s="28" t="s">
        <v>876</v>
      </c>
      <c r="M492" s="28" t="s">
        <v>84</v>
      </c>
      <c r="N492" s="28">
        <v>2</v>
      </c>
      <c r="O492" s="33">
        <v>0</v>
      </c>
      <c r="P492" s="33">
        <v>6</v>
      </c>
      <c r="Q492" s="33">
        <f>O492+P492</f>
        <v>6</v>
      </c>
      <c r="R492" s="33">
        <f>Q492/N492</f>
        <v>3</v>
      </c>
      <c r="S492" s="107" t="s">
        <v>1148</v>
      </c>
      <c r="T492" s="28" t="s">
        <v>282</v>
      </c>
      <c r="U492" s="28" t="s">
        <v>649</v>
      </c>
      <c r="V492" s="28" t="s">
        <v>66</v>
      </c>
      <c r="W492" s="28" t="s">
        <v>68</v>
      </c>
      <c r="X492" s="28" t="s">
        <v>68</v>
      </c>
      <c r="Y492" s="28" t="s">
        <v>69</v>
      </c>
      <c r="Z492" s="108" t="s">
        <v>87</v>
      </c>
      <c r="AA492" s="28" t="s">
        <v>982</v>
      </c>
      <c r="AB492" s="28" t="s">
        <v>759</v>
      </c>
      <c r="AC492" s="28" t="s">
        <v>1149</v>
      </c>
      <c r="AD492" s="28" t="s">
        <v>1143</v>
      </c>
      <c r="AE492" s="28" t="s">
        <v>1144</v>
      </c>
      <c r="AF492" s="28" t="s">
        <v>1145</v>
      </c>
      <c r="AG492" s="28"/>
    </row>
    <row r="493" s="93" customFormat="1" ht="15" spans="1:33">
      <c r="A493" s="28" t="s">
        <v>331</v>
      </c>
      <c r="B493" s="28" t="s">
        <v>181</v>
      </c>
      <c r="C493" s="28">
        <v>129130</v>
      </c>
      <c r="D493" s="28" t="s">
        <v>1138</v>
      </c>
      <c r="E493" s="28" t="s">
        <v>978</v>
      </c>
      <c r="F493" s="28" t="s">
        <v>56</v>
      </c>
      <c r="G493" s="28" t="s">
        <v>1150</v>
      </c>
      <c r="H493" s="28" t="s">
        <v>58</v>
      </c>
      <c r="I493" s="28" t="s">
        <v>59</v>
      </c>
      <c r="J493" s="28" t="s">
        <v>1151</v>
      </c>
      <c r="K493" s="32">
        <v>300110002003</v>
      </c>
      <c r="L493" s="28" t="s">
        <v>876</v>
      </c>
      <c r="M493" s="28" t="s">
        <v>84</v>
      </c>
      <c r="N493" s="28">
        <v>2</v>
      </c>
      <c r="O493" s="33">
        <v>2</v>
      </c>
      <c r="P493" s="33">
        <v>4</v>
      </c>
      <c r="Q493" s="33">
        <f>O493+P493</f>
        <v>6</v>
      </c>
      <c r="R493" s="33">
        <f>Q493/N493</f>
        <v>3</v>
      </c>
      <c r="S493" s="107" t="s">
        <v>1152</v>
      </c>
      <c r="T493" s="28" t="s">
        <v>228</v>
      </c>
      <c r="U493" s="28" t="s">
        <v>229</v>
      </c>
      <c r="V493" s="28" t="s">
        <v>66</v>
      </c>
      <c r="W493" s="28" t="s">
        <v>68</v>
      </c>
      <c r="X493" s="28" t="s">
        <v>68</v>
      </c>
      <c r="Y493" s="28" t="s">
        <v>69</v>
      </c>
      <c r="Z493" s="108" t="s">
        <v>87</v>
      </c>
      <c r="AA493" s="28" t="s">
        <v>982</v>
      </c>
      <c r="AB493" s="28" t="s">
        <v>759</v>
      </c>
      <c r="AC493" s="28" t="s">
        <v>1153</v>
      </c>
      <c r="AD493" s="28" t="s">
        <v>1143</v>
      </c>
      <c r="AE493" s="28" t="s">
        <v>1144</v>
      </c>
      <c r="AF493" s="28" t="s">
        <v>1145</v>
      </c>
      <c r="AG493" s="28"/>
    </row>
    <row r="494" s="93" customFormat="1" ht="15" spans="1:33">
      <c r="A494" s="28" t="s">
        <v>331</v>
      </c>
      <c r="B494" s="28" t="s">
        <v>181</v>
      </c>
      <c r="C494" s="28">
        <v>129130</v>
      </c>
      <c r="D494" s="28" t="s">
        <v>1138</v>
      </c>
      <c r="E494" s="28" t="s">
        <v>978</v>
      </c>
      <c r="F494" s="28" t="s">
        <v>56</v>
      </c>
      <c r="G494" s="28" t="s">
        <v>1154</v>
      </c>
      <c r="H494" s="28" t="s">
        <v>58</v>
      </c>
      <c r="I494" s="28" t="s">
        <v>59</v>
      </c>
      <c r="J494" s="28" t="s">
        <v>1151</v>
      </c>
      <c r="K494" s="32">
        <v>300110002004</v>
      </c>
      <c r="L494" s="28" t="s">
        <v>876</v>
      </c>
      <c r="M494" s="28" t="s">
        <v>84</v>
      </c>
      <c r="N494" s="28">
        <v>2</v>
      </c>
      <c r="O494" s="33">
        <v>4</v>
      </c>
      <c r="P494" s="33">
        <v>19</v>
      </c>
      <c r="Q494" s="33">
        <f>O494+P494</f>
        <v>23</v>
      </c>
      <c r="R494" s="33">
        <f>Q494/N494</f>
        <v>11.5</v>
      </c>
      <c r="S494" s="107" t="s">
        <v>1152</v>
      </c>
      <c r="T494" s="28" t="s">
        <v>228</v>
      </c>
      <c r="U494" s="28" t="s">
        <v>229</v>
      </c>
      <c r="V494" s="28" t="s">
        <v>66</v>
      </c>
      <c r="W494" s="28" t="s">
        <v>68</v>
      </c>
      <c r="X494" s="28" t="s">
        <v>68</v>
      </c>
      <c r="Y494" s="28" t="s">
        <v>69</v>
      </c>
      <c r="Z494" s="108" t="s">
        <v>87</v>
      </c>
      <c r="AA494" s="28" t="s">
        <v>982</v>
      </c>
      <c r="AB494" s="28" t="s">
        <v>759</v>
      </c>
      <c r="AC494" s="28" t="s">
        <v>1155</v>
      </c>
      <c r="AD494" s="28" t="s">
        <v>1143</v>
      </c>
      <c r="AE494" s="28" t="s">
        <v>1144</v>
      </c>
      <c r="AF494" s="28" t="s">
        <v>1145</v>
      </c>
      <c r="AG494" s="28"/>
    </row>
    <row r="495" s="93" customFormat="1" ht="15" spans="1:33">
      <c r="A495" s="28" t="s">
        <v>331</v>
      </c>
      <c r="B495" s="28" t="s">
        <v>181</v>
      </c>
      <c r="C495" s="28">
        <v>129130</v>
      </c>
      <c r="D495" s="28" t="s">
        <v>1138</v>
      </c>
      <c r="E495" s="28" t="s">
        <v>978</v>
      </c>
      <c r="F495" s="28" t="s">
        <v>56</v>
      </c>
      <c r="G495" s="28" t="s">
        <v>1156</v>
      </c>
      <c r="H495" s="28" t="s">
        <v>58</v>
      </c>
      <c r="I495" s="28" t="s">
        <v>59</v>
      </c>
      <c r="J495" s="28" t="s">
        <v>1157</v>
      </c>
      <c r="K495" s="32">
        <v>300110002005</v>
      </c>
      <c r="L495" s="28" t="s">
        <v>876</v>
      </c>
      <c r="M495" s="28" t="s">
        <v>84</v>
      </c>
      <c r="N495" s="28">
        <v>3</v>
      </c>
      <c r="O495" s="33">
        <v>3</v>
      </c>
      <c r="P495" s="33">
        <v>3</v>
      </c>
      <c r="Q495" s="33">
        <f>O495+P495</f>
        <v>6</v>
      </c>
      <c r="R495" s="33">
        <f>Q495/N495</f>
        <v>2</v>
      </c>
      <c r="S495" s="107" t="s">
        <v>1158</v>
      </c>
      <c r="T495" s="28" t="s">
        <v>228</v>
      </c>
      <c r="U495" s="28" t="s">
        <v>229</v>
      </c>
      <c r="V495" s="28" t="s">
        <v>66</v>
      </c>
      <c r="W495" s="28" t="s">
        <v>68</v>
      </c>
      <c r="X495" s="28" t="s">
        <v>68</v>
      </c>
      <c r="Y495" s="28" t="s">
        <v>69</v>
      </c>
      <c r="Z495" s="108" t="s">
        <v>87</v>
      </c>
      <c r="AA495" s="28" t="s">
        <v>982</v>
      </c>
      <c r="AB495" s="28" t="s">
        <v>759</v>
      </c>
      <c r="AC495" s="28" t="s">
        <v>1159</v>
      </c>
      <c r="AD495" s="28" t="s">
        <v>1143</v>
      </c>
      <c r="AE495" s="28" t="s">
        <v>1144</v>
      </c>
      <c r="AF495" s="28" t="s">
        <v>1145</v>
      </c>
      <c r="AG495" s="28"/>
    </row>
    <row r="496" s="93" customFormat="1" ht="15" spans="1:33">
      <c r="A496" s="28" t="s">
        <v>331</v>
      </c>
      <c r="B496" s="28" t="s">
        <v>181</v>
      </c>
      <c r="C496" s="28">
        <v>129130</v>
      </c>
      <c r="D496" s="28" t="s">
        <v>1138</v>
      </c>
      <c r="E496" s="28" t="s">
        <v>978</v>
      </c>
      <c r="F496" s="28" t="s">
        <v>56</v>
      </c>
      <c r="G496" s="28" t="s">
        <v>1160</v>
      </c>
      <c r="H496" s="28" t="s">
        <v>58</v>
      </c>
      <c r="I496" s="28" t="s">
        <v>59</v>
      </c>
      <c r="J496" s="28" t="s">
        <v>1157</v>
      </c>
      <c r="K496" s="32">
        <v>300110002006</v>
      </c>
      <c r="L496" s="28" t="s">
        <v>876</v>
      </c>
      <c r="M496" s="28" t="s">
        <v>84</v>
      </c>
      <c r="N496" s="28">
        <v>3</v>
      </c>
      <c r="O496" s="33">
        <v>9</v>
      </c>
      <c r="P496" s="33">
        <v>14</v>
      </c>
      <c r="Q496" s="33">
        <f>O496+P496</f>
        <v>23</v>
      </c>
      <c r="R496" s="33">
        <f>Q496/N496</f>
        <v>7.66666666666667</v>
      </c>
      <c r="S496" s="107" t="s">
        <v>1158</v>
      </c>
      <c r="T496" s="28" t="s">
        <v>228</v>
      </c>
      <c r="U496" s="28" t="s">
        <v>229</v>
      </c>
      <c r="V496" s="28" t="s">
        <v>66</v>
      </c>
      <c r="W496" s="28" t="s">
        <v>68</v>
      </c>
      <c r="X496" s="28" t="s">
        <v>68</v>
      </c>
      <c r="Y496" s="28" t="s">
        <v>69</v>
      </c>
      <c r="Z496" s="108" t="s">
        <v>87</v>
      </c>
      <c r="AA496" s="28" t="s">
        <v>982</v>
      </c>
      <c r="AB496" s="28" t="s">
        <v>759</v>
      </c>
      <c r="AC496" s="28" t="s">
        <v>1161</v>
      </c>
      <c r="AD496" s="28" t="s">
        <v>1143</v>
      </c>
      <c r="AE496" s="28" t="s">
        <v>1144</v>
      </c>
      <c r="AF496" s="28" t="s">
        <v>1145</v>
      </c>
      <c r="AG496" s="28"/>
    </row>
    <row r="497" s="93" customFormat="1" ht="15" spans="1:33">
      <c r="A497" s="28" t="s">
        <v>331</v>
      </c>
      <c r="B497" s="28" t="s">
        <v>181</v>
      </c>
      <c r="C497" s="28">
        <v>129130</v>
      </c>
      <c r="D497" s="28" t="s">
        <v>1138</v>
      </c>
      <c r="E497" s="28" t="s">
        <v>978</v>
      </c>
      <c r="F497" s="28" t="s">
        <v>56</v>
      </c>
      <c r="G497" s="28" t="s">
        <v>1162</v>
      </c>
      <c r="H497" s="28" t="s">
        <v>58</v>
      </c>
      <c r="I497" s="28" t="s">
        <v>59</v>
      </c>
      <c r="J497" s="28" t="s">
        <v>1163</v>
      </c>
      <c r="K497" s="32">
        <v>300110002007</v>
      </c>
      <c r="L497" s="28" t="s">
        <v>876</v>
      </c>
      <c r="M497" s="28" t="s">
        <v>84</v>
      </c>
      <c r="N497" s="28">
        <v>2</v>
      </c>
      <c r="O497" s="33">
        <v>3</v>
      </c>
      <c r="P497" s="33">
        <v>48</v>
      </c>
      <c r="Q497" s="33">
        <f>O497+P497</f>
        <v>51</v>
      </c>
      <c r="R497" s="33">
        <f>Q497/N497</f>
        <v>25.5</v>
      </c>
      <c r="S497" s="107" t="s">
        <v>1164</v>
      </c>
      <c r="T497" s="28" t="s">
        <v>228</v>
      </c>
      <c r="U497" s="28" t="s">
        <v>229</v>
      </c>
      <c r="V497" s="28" t="s">
        <v>66</v>
      </c>
      <c r="W497" s="28" t="s">
        <v>68</v>
      </c>
      <c r="X497" s="28" t="s">
        <v>68</v>
      </c>
      <c r="Y497" s="28" t="s">
        <v>69</v>
      </c>
      <c r="Z497" s="108" t="s">
        <v>87</v>
      </c>
      <c r="AA497" s="28" t="s">
        <v>982</v>
      </c>
      <c r="AB497" s="28" t="s">
        <v>759</v>
      </c>
      <c r="AC497" s="28" t="s">
        <v>1165</v>
      </c>
      <c r="AD497" s="28" t="s">
        <v>1143</v>
      </c>
      <c r="AE497" s="28" t="s">
        <v>1144</v>
      </c>
      <c r="AF497" s="28" t="s">
        <v>1145</v>
      </c>
      <c r="AG497" s="28"/>
    </row>
    <row r="498" s="93" customFormat="1" ht="15" spans="1:33">
      <c r="A498" s="28" t="s">
        <v>331</v>
      </c>
      <c r="B498" s="28" t="s">
        <v>181</v>
      </c>
      <c r="C498" s="28">
        <v>129130</v>
      </c>
      <c r="D498" s="28" t="s">
        <v>1138</v>
      </c>
      <c r="E498" s="28" t="s">
        <v>978</v>
      </c>
      <c r="F498" s="28" t="s">
        <v>56</v>
      </c>
      <c r="G498" s="28" t="s">
        <v>1166</v>
      </c>
      <c r="H498" s="28" t="s">
        <v>58</v>
      </c>
      <c r="I498" s="28" t="s">
        <v>59</v>
      </c>
      <c r="J498" s="28" t="s">
        <v>1167</v>
      </c>
      <c r="K498" s="32">
        <v>300110002008</v>
      </c>
      <c r="L498" s="28" t="s">
        <v>876</v>
      </c>
      <c r="M498" s="28" t="s">
        <v>84</v>
      </c>
      <c r="N498" s="28">
        <v>3</v>
      </c>
      <c r="O498" s="33">
        <v>0</v>
      </c>
      <c r="P498" s="33">
        <v>25</v>
      </c>
      <c r="Q498" s="33">
        <f>O498+P498</f>
        <v>25</v>
      </c>
      <c r="R498" s="33">
        <f>Q498/N498</f>
        <v>8.33333333333333</v>
      </c>
      <c r="S498" s="107" t="s">
        <v>1168</v>
      </c>
      <c r="T498" s="28" t="s">
        <v>228</v>
      </c>
      <c r="U498" s="28" t="s">
        <v>229</v>
      </c>
      <c r="V498" s="28" t="s">
        <v>66</v>
      </c>
      <c r="W498" s="28" t="s">
        <v>68</v>
      </c>
      <c r="X498" s="28" t="s">
        <v>68</v>
      </c>
      <c r="Y498" s="28" t="s">
        <v>69</v>
      </c>
      <c r="Z498" s="108" t="s">
        <v>87</v>
      </c>
      <c r="AA498" s="28" t="s">
        <v>982</v>
      </c>
      <c r="AB498" s="28" t="s">
        <v>759</v>
      </c>
      <c r="AC498" s="28" t="s">
        <v>1165</v>
      </c>
      <c r="AD498" s="28" t="s">
        <v>1143</v>
      </c>
      <c r="AE498" s="28" t="s">
        <v>1144</v>
      </c>
      <c r="AF498" s="28" t="s">
        <v>1145</v>
      </c>
      <c r="AG498" s="28"/>
    </row>
    <row r="499" s="93" customFormat="1" ht="15" spans="1:33">
      <c r="A499" s="28" t="s">
        <v>331</v>
      </c>
      <c r="B499" s="28" t="s">
        <v>181</v>
      </c>
      <c r="C499" s="28">
        <v>129130</v>
      </c>
      <c r="D499" s="28" t="s">
        <v>1138</v>
      </c>
      <c r="E499" s="28" t="s">
        <v>978</v>
      </c>
      <c r="F499" s="28" t="s">
        <v>56</v>
      </c>
      <c r="G499" s="28" t="s">
        <v>1169</v>
      </c>
      <c r="H499" s="28" t="s">
        <v>58</v>
      </c>
      <c r="I499" s="28" t="s">
        <v>59</v>
      </c>
      <c r="J499" s="28" t="s">
        <v>1170</v>
      </c>
      <c r="K499" s="32">
        <v>300110002009</v>
      </c>
      <c r="L499" s="28" t="s">
        <v>876</v>
      </c>
      <c r="M499" s="28" t="s">
        <v>84</v>
      </c>
      <c r="N499" s="28">
        <v>2</v>
      </c>
      <c r="O499" s="33">
        <v>3</v>
      </c>
      <c r="P499" s="33">
        <v>43</v>
      </c>
      <c r="Q499" s="33">
        <f>O499+P499</f>
        <v>46</v>
      </c>
      <c r="R499" s="33">
        <f>Q499/N499</f>
        <v>23</v>
      </c>
      <c r="S499" s="107" t="s">
        <v>1171</v>
      </c>
      <c r="T499" s="28" t="s">
        <v>228</v>
      </c>
      <c r="U499" s="28" t="s">
        <v>229</v>
      </c>
      <c r="V499" s="28" t="s">
        <v>66</v>
      </c>
      <c r="W499" s="28" t="s">
        <v>68</v>
      </c>
      <c r="X499" s="28" t="s">
        <v>68</v>
      </c>
      <c r="Y499" s="28" t="s">
        <v>69</v>
      </c>
      <c r="Z499" s="108" t="s">
        <v>87</v>
      </c>
      <c r="AA499" s="28" t="s">
        <v>982</v>
      </c>
      <c r="AB499" s="28" t="s">
        <v>759</v>
      </c>
      <c r="AC499" s="28" t="s">
        <v>1172</v>
      </c>
      <c r="AD499" s="28" t="s">
        <v>1143</v>
      </c>
      <c r="AE499" s="28" t="s">
        <v>1144</v>
      </c>
      <c r="AF499" s="28" t="s">
        <v>1145</v>
      </c>
      <c r="AG499" s="28"/>
    </row>
    <row r="500" s="93" customFormat="1" ht="15" spans="1:33">
      <c r="A500" s="28" t="s">
        <v>331</v>
      </c>
      <c r="B500" s="28" t="s">
        <v>181</v>
      </c>
      <c r="C500" s="28">
        <v>129130</v>
      </c>
      <c r="D500" s="28" t="s">
        <v>1138</v>
      </c>
      <c r="E500" s="28" t="s">
        <v>978</v>
      </c>
      <c r="F500" s="28" t="s">
        <v>56</v>
      </c>
      <c r="G500" s="28" t="s">
        <v>1173</v>
      </c>
      <c r="H500" s="28" t="s">
        <v>58</v>
      </c>
      <c r="I500" s="28" t="s">
        <v>59</v>
      </c>
      <c r="J500" s="28" t="s">
        <v>1174</v>
      </c>
      <c r="K500" s="32">
        <v>300110002010</v>
      </c>
      <c r="L500" s="28" t="s">
        <v>876</v>
      </c>
      <c r="M500" s="28" t="s">
        <v>84</v>
      </c>
      <c r="N500" s="28">
        <v>3</v>
      </c>
      <c r="O500" s="33">
        <v>2</v>
      </c>
      <c r="P500" s="33">
        <v>78</v>
      </c>
      <c r="Q500" s="33">
        <f>O500+P500</f>
        <v>80</v>
      </c>
      <c r="R500" s="33">
        <f>Q500/N500</f>
        <v>26.6666666666667</v>
      </c>
      <c r="S500" s="107" t="s">
        <v>1175</v>
      </c>
      <c r="T500" s="28" t="s">
        <v>228</v>
      </c>
      <c r="U500" s="28" t="s">
        <v>229</v>
      </c>
      <c r="V500" s="28" t="s">
        <v>66</v>
      </c>
      <c r="W500" s="28" t="s">
        <v>68</v>
      </c>
      <c r="X500" s="28" t="s">
        <v>68</v>
      </c>
      <c r="Y500" s="28" t="s">
        <v>69</v>
      </c>
      <c r="Z500" s="108" t="s">
        <v>87</v>
      </c>
      <c r="AA500" s="28" t="s">
        <v>982</v>
      </c>
      <c r="AB500" s="28" t="s">
        <v>759</v>
      </c>
      <c r="AC500" s="28" t="s">
        <v>1172</v>
      </c>
      <c r="AD500" s="28" t="s">
        <v>1143</v>
      </c>
      <c r="AE500" s="28" t="s">
        <v>1144</v>
      </c>
      <c r="AF500" s="28" t="s">
        <v>1145</v>
      </c>
      <c r="AG500" s="28"/>
    </row>
    <row r="501" s="93" customFormat="1" ht="15" spans="1:33">
      <c r="A501" s="28" t="s">
        <v>331</v>
      </c>
      <c r="B501" s="28" t="s">
        <v>181</v>
      </c>
      <c r="C501" s="28">
        <v>129130</v>
      </c>
      <c r="D501" s="28" t="s">
        <v>1138</v>
      </c>
      <c r="E501" s="28" t="s">
        <v>978</v>
      </c>
      <c r="F501" s="28" t="s">
        <v>56</v>
      </c>
      <c r="G501" s="28" t="s">
        <v>1176</v>
      </c>
      <c r="H501" s="28" t="s">
        <v>58</v>
      </c>
      <c r="I501" s="28" t="s">
        <v>59</v>
      </c>
      <c r="J501" s="28" t="s">
        <v>1177</v>
      </c>
      <c r="K501" s="32">
        <v>300110002011</v>
      </c>
      <c r="L501" s="28" t="s">
        <v>876</v>
      </c>
      <c r="M501" s="28" t="s">
        <v>84</v>
      </c>
      <c r="N501" s="28">
        <v>2</v>
      </c>
      <c r="O501" s="33">
        <v>0</v>
      </c>
      <c r="P501" s="33">
        <v>17</v>
      </c>
      <c r="Q501" s="33">
        <f>O501+P501</f>
        <v>17</v>
      </c>
      <c r="R501" s="33">
        <f>Q501/N501</f>
        <v>8.5</v>
      </c>
      <c r="S501" s="107" t="s">
        <v>1178</v>
      </c>
      <c r="T501" s="28" t="s">
        <v>228</v>
      </c>
      <c r="U501" s="28" t="s">
        <v>229</v>
      </c>
      <c r="V501" s="28" t="s">
        <v>66</v>
      </c>
      <c r="W501" s="28" t="s">
        <v>68</v>
      </c>
      <c r="X501" s="28" t="s">
        <v>68</v>
      </c>
      <c r="Y501" s="28" t="s">
        <v>69</v>
      </c>
      <c r="Z501" s="108" t="s">
        <v>87</v>
      </c>
      <c r="AA501" s="28" t="s">
        <v>982</v>
      </c>
      <c r="AB501" s="28" t="s">
        <v>759</v>
      </c>
      <c r="AC501" s="28" t="s">
        <v>1165</v>
      </c>
      <c r="AD501" s="28" t="s">
        <v>1143</v>
      </c>
      <c r="AE501" s="28" t="s">
        <v>1144</v>
      </c>
      <c r="AF501" s="28" t="s">
        <v>1145</v>
      </c>
      <c r="AG501" s="28"/>
    </row>
    <row r="502" s="93" customFormat="1" ht="15" spans="1:33">
      <c r="A502" s="28" t="s">
        <v>331</v>
      </c>
      <c r="B502" s="28" t="s">
        <v>181</v>
      </c>
      <c r="C502" s="28">
        <v>129130</v>
      </c>
      <c r="D502" s="28" t="s">
        <v>1138</v>
      </c>
      <c r="E502" s="28" t="s">
        <v>978</v>
      </c>
      <c r="F502" s="28" t="s">
        <v>56</v>
      </c>
      <c r="G502" s="28" t="s">
        <v>1179</v>
      </c>
      <c r="H502" s="28" t="s">
        <v>58</v>
      </c>
      <c r="I502" s="28" t="s">
        <v>59</v>
      </c>
      <c r="J502" s="28" t="s">
        <v>1180</v>
      </c>
      <c r="K502" s="32">
        <v>300110002012</v>
      </c>
      <c r="L502" s="28" t="s">
        <v>876</v>
      </c>
      <c r="M502" s="28" t="s">
        <v>84</v>
      </c>
      <c r="N502" s="28">
        <v>2</v>
      </c>
      <c r="O502" s="33">
        <v>0</v>
      </c>
      <c r="P502" s="33">
        <v>26</v>
      </c>
      <c r="Q502" s="33">
        <f>O502+P502</f>
        <v>26</v>
      </c>
      <c r="R502" s="33">
        <f>Q502/N502</f>
        <v>13</v>
      </c>
      <c r="S502" s="107" t="s">
        <v>1181</v>
      </c>
      <c r="T502" s="28" t="s">
        <v>228</v>
      </c>
      <c r="U502" s="28" t="s">
        <v>229</v>
      </c>
      <c r="V502" s="28" t="s">
        <v>66</v>
      </c>
      <c r="W502" s="28" t="s">
        <v>68</v>
      </c>
      <c r="X502" s="28" t="s">
        <v>68</v>
      </c>
      <c r="Y502" s="28" t="s">
        <v>69</v>
      </c>
      <c r="Z502" s="108" t="s">
        <v>87</v>
      </c>
      <c r="AA502" s="28" t="s">
        <v>982</v>
      </c>
      <c r="AB502" s="28" t="s">
        <v>759</v>
      </c>
      <c r="AC502" s="28" t="s">
        <v>1182</v>
      </c>
      <c r="AD502" s="28" t="s">
        <v>1143</v>
      </c>
      <c r="AE502" s="28" t="s">
        <v>1144</v>
      </c>
      <c r="AF502" s="28" t="s">
        <v>1145</v>
      </c>
      <c r="AG502" s="28"/>
    </row>
    <row r="503" s="93" customFormat="1" ht="15" spans="1:33">
      <c r="A503" s="28" t="s">
        <v>331</v>
      </c>
      <c r="B503" s="28" t="s">
        <v>181</v>
      </c>
      <c r="C503" s="28">
        <v>129130</v>
      </c>
      <c r="D503" s="28" t="s">
        <v>1138</v>
      </c>
      <c r="E503" s="28" t="s">
        <v>978</v>
      </c>
      <c r="F503" s="28" t="s">
        <v>56</v>
      </c>
      <c r="G503" s="28" t="s">
        <v>1183</v>
      </c>
      <c r="H503" s="28" t="s">
        <v>58</v>
      </c>
      <c r="I503" s="28" t="s">
        <v>59</v>
      </c>
      <c r="J503" s="28" t="s">
        <v>1184</v>
      </c>
      <c r="K503" s="32">
        <v>300110002013</v>
      </c>
      <c r="L503" s="28" t="s">
        <v>876</v>
      </c>
      <c r="M503" s="28" t="s">
        <v>84</v>
      </c>
      <c r="N503" s="28">
        <v>2</v>
      </c>
      <c r="O503" s="33">
        <v>0</v>
      </c>
      <c r="P503" s="33">
        <v>15</v>
      </c>
      <c r="Q503" s="33">
        <f>O503+P503</f>
        <v>15</v>
      </c>
      <c r="R503" s="33">
        <f>Q503/N503</f>
        <v>7.5</v>
      </c>
      <c r="S503" s="107" t="s">
        <v>1185</v>
      </c>
      <c r="T503" s="28" t="s">
        <v>228</v>
      </c>
      <c r="U503" s="28" t="s">
        <v>229</v>
      </c>
      <c r="V503" s="28" t="s">
        <v>66</v>
      </c>
      <c r="W503" s="28" t="s">
        <v>68</v>
      </c>
      <c r="X503" s="28" t="s">
        <v>68</v>
      </c>
      <c r="Y503" s="28" t="s">
        <v>69</v>
      </c>
      <c r="Z503" s="108" t="s">
        <v>87</v>
      </c>
      <c r="AA503" s="28" t="s">
        <v>982</v>
      </c>
      <c r="AB503" s="28" t="s">
        <v>759</v>
      </c>
      <c r="AC503" s="28" t="s">
        <v>1182</v>
      </c>
      <c r="AD503" s="28" t="s">
        <v>1143</v>
      </c>
      <c r="AE503" s="28" t="s">
        <v>1144</v>
      </c>
      <c r="AF503" s="28" t="s">
        <v>1145</v>
      </c>
      <c r="AG503" s="28"/>
    </row>
    <row r="504" s="93" customFormat="1" ht="15" spans="1:33">
      <c r="A504" s="28" t="s">
        <v>331</v>
      </c>
      <c r="B504" s="28" t="s">
        <v>181</v>
      </c>
      <c r="C504" s="28">
        <v>129130</v>
      </c>
      <c r="D504" s="28" t="s">
        <v>1138</v>
      </c>
      <c r="E504" s="28" t="s">
        <v>978</v>
      </c>
      <c r="F504" s="28" t="s">
        <v>56</v>
      </c>
      <c r="G504" s="28" t="s">
        <v>1026</v>
      </c>
      <c r="H504" s="28" t="s">
        <v>58</v>
      </c>
      <c r="I504" s="28" t="s">
        <v>59</v>
      </c>
      <c r="J504" s="28" t="s">
        <v>1186</v>
      </c>
      <c r="K504" s="32">
        <v>300110002014</v>
      </c>
      <c r="L504" s="28" t="s">
        <v>876</v>
      </c>
      <c r="M504" s="28" t="s">
        <v>84</v>
      </c>
      <c r="N504" s="28">
        <v>2</v>
      </c>
      <c r="O504" s="33">
        <v>0</v>
      </c>
      <c r="P504" s="33">
        <v>17</v>
      </c>
      <c r="Q504" s="33">
        <f>O504+P504</f>
        <v>17</v>
      </c>
      <c r="R504" s="33">
        <f>Q504/N504</f>
        <v>8.5</v>
      </c>
      <c r="S504" s="107" t="s">
        <v>1187</v>
      </c>
      <c r="T504" s="28" t="s">
        <v>228</v>
      </c>
      <c r="U504" s="28" t="s">
        <v>229</v>
      </c>
      <c r="V504" s="28" t="s">
        <v>66</v>
      </c>
      <c r="W504" s="28" t="s">
        <v>68</v>
      </c>
      <c r="X504" s="28" t="s">
        <v>68</v>
      </c>
      <c r="Y504" s="28" t="s">
        <v>69</v>
      </c>
      <c r="Z504" s="108" t="s">
        <v>87</v>
      </c>
      <c r="AA504" s="28" t="s">
        <v>982</v>
      </c>
      <c r="AB504" s="28" t="s">
        <v>759</v>
      </c>
      <c r="AC504" s="28" t="s">
        <v>1188</v>
      </c>
      <c r="AD504" s="28" t="s">
        <v>1143</v>
      </c>
      <c r="AE504" s="28" t="s">
        <v>1144</v>
      </c>
      <c r="AF504" s="28" t="s">
        <v>1145</v>
      </c>
      <c r="AG504" s="28"/>
    </row>
    <row r="505" s="93" customFormat="1" ht="15" spans="1:33">
      <c r="A505" s="28" t="s">
        <v>331</v>
      </c>
      <c r="B505" s="28" t="s">
        <v>181</v>
      </c>
      <c r="C505" s="28">
        <v>129130</v>
      </c>
      <c r="D505" s="28" t="s">
        <v>1138</v>
      </c>
      <c r="E505" s="28" t="s">
        <v>978</v>
      </c>
      <c r="F505" s="28" t="s">
        <v>56</v>
      </c>
      <c r="G505" s="28" t="s">
        <v>940</v>
      </c>
      <c r="H505" s="28" t="s">
        <v>58</v>
      </c>
      <c r="I505" s="28" t="s">
        <v>59</v>
      </c>
      <c r="J505" s="28" t="s">
        <v>1189</v>
      </c>
      <c r="K505" s="32">
        <v>300110002015</v>
      </c>
      <c r="L505" s="28" t="s">
        <v>876</v>
      </c>
      <c r="M505" s="28" t="s">
        <v>84</v>
      </c>
      <c r="N505" s="28">
        <v>2</v>
      </c>
      <c r="O505" s="33">
        <v>0</v>
      </c>
      <c r="P505" s="33">
        <v>5</v>
      </c>
      <c r="Q505" s="33">
        <f>O505+P505</f>
        <v>5</v>
      </c>
      <c r="R505" s="33">
        <f>Q505/N505</f>
        <v>2.5</v>
      </c>
      <c r="S505" s="107" t="s">
        <v>1190</v>
      </c>
      <c r="T505" s="28" t="s">
        <v>206</v>
      </c>
      <c r="U505" s="28" t="s">
        <v>65</v>
      </c>
      <c r="V505" s="28" t="s">
        <v>66</v>
      </c>
      <c r="W505" s="28" t="s">
        <v>68</v>
      </c>
      <c r="X505" s="28" t="s">
        <v>68</v>
      </c>
      <c r="Y505" s="28" t="s">
        <v>69</v>
      </c>
      <c r="Z505" s="108" t="s">
        <v>87</v>
      </c>
      <c r="AA505" s="28" t="s">
        <v>982</v>
      </c>
      <c r="AB505" s="28" t="s">
        <v>759</v>
      </c>
      <c r="AC505" s="28" t="s">
        <v>1191</v>
      </c>
      <c r="AD505" s="28" t="s">
        <v>1143</v>
      </c>
      <c r="AE505" s="28" t="s">
        <v>1144</v>
      </c>
      <c r="AF505" s="28" t="s">
        <v>1145</v>
      </c>
      <c r="AG505" s="28"/>
    </row>
    <row r="506" s="93" customFormat="1" ht="15" spans="1:33">
      <c r="A506" s="28" t="s">
        <v>331</v>
      </c>
      <c r="B506" s="28" t="s">
        <v>181</v>
      </c>
      <c r="C506" s="28">
        <v>129130</v>
      </c>
      <c r="D506" s="28" t="s">
        <v>1138</v>
      </c>
      <c r="E506" s="28" t="s">
        <v>978</v>
      </c>
      <c r="F506" s="28" t="s">
        <v>56</v>
      </c>
      <c r="G506" s="28" t="s">
        <v>1013</v>
      </c>
      <c r="H506" s="28" t="s">
        <v>58</v>
      </c>
      <c r="I506" s="28" t="s">
        <v>59</v>
      </c>
      <c r="J506" s="28" t="s">
        <v>1192</v>
      </c>
      <c r="K506" s="32">
        <v>300110002016</v>
      </c>
      <c r="L506" s="28" t="s">
        <v>876</v>
      </c>
      <c r="M506" s="28" t="s">
        <v>84</v>
      </c>
      <c r="N506" s="28">
        <v>2</v>
      </c>
      <c r="O506" s="33">
        <v>1</v>
      </c>
      <c r="P506" s="33">
        <v>2</v>
      </c>
      <c r="Q506" s="33">
        <f>O506+P506</f>
        <v>3</v>
      </c>
      <c r="R506" s="33">
        <f>Q506/N506</f>
        <v>1.5</v>
      </c>
      <c r="S506" s="107" t="s">
        <v>1193</v>
      </c>
      <c r="T506" s="28" t="s">
        <v>206</v>
      </c>
      <c r="U506" s="28" t="s">
        <v>65</v>
      </c>
      <c r="V506" s="28" t="s">
        <v>66</v>
      </c>
      <c r="W506" s="28" t="s">
        <v>68</v>
      </c>
      <c r="X506" s="28" t="s">
        <v>68</v>
      </c>
      <c r="Y506" s="28" t="s">
        <v>69</v>
      </c>
      <c r="Z506" s="108" t="s">
        <v>87</v>
      </c>
      <c r="AA506" s="28" t="s">
        <v>982</v>
      </c>
      <c r="AB506" s="28" t="s">
        <v>759</v>
      </c>
      <c r="AC506" s="28" t="s">
        <v>1194</v>
      </c>
      <c r="AD506" s="28" t="s">
        <v>1143</v>
      </c>
      <c r="AE506" s="28" t="s">
        <v>1144</v>
      </c>
      <c r="AF506" s="28" t="s">
        <v>1145</v>
      </c>
      <c r="AG506" s="28"/>
    </row>
    <row r="507" s="93" customFormat="1" ht="15" spans="1:33">
      <c r="A507" s="28" t="s">
        <v>331</v>
      </c>
      <c r="B507" s="28" t="s">
        <v>181</v>
      </c>
      <c r="C507" s="28">
        <v>129130</v>
      </c>
      <c r="D507" s="28" t="s">
        <v>1138</v>
      </c>
      <c r="E507" s="28" t="s">
        <v>978</v>
      </c>
      <c r="F507" s="28" t="s">
        <v>56</v>
      </c>
      <c r="G507" s="28" t="s">
        <v>1017</v>
      </c>
      <c r="H507" s="28" t="s">
        <v>58</v>
      </c>
      <c r="I507" s="28" t="s">
        <v>59</v>
      </c>
      <c r="J507" s="28" t="s">
        <v>1192</v>
      </c>
      <c r="K507" s="32">
        <v>300110002017</v>
      </c>
      <c r="L507" s="28" t="s">
        <v>876</v>
      </c>
      <c r="M507" s="28" t="s">
        <v>84</v>
      </c>
      <c r="N507" s="28">
        <v>2</v>
      </c>
      <c r="O507" s="33">
        <v>2</v>
      </c>
      <c r="P507" s="33">
        <v>2</v>
      </c>
      <c r="Q507" s="33">
        <f>O507+P507</f>
        <v>4</v>
      </c>
      <c r="R507" s="33">
        <f>Q507/N507</f>
        <v>2</v>
      </c>
      <c r="S507" s="107" t="s">
        <v>1193</v>
      </c>
      <c r="T507" s="28" t="s">
        <v>206</v>
      </c>
      <c r="U507" s="28" t="s">
        <v>65</v>
      </c>
      <c r="V507" s="28" t="s">
        <v>66</v>
      </c>
      <c r="W507" s="28" t="s">
        <v>68</v>
      </c>
      <c r="X507" s="28" t="s">
        <v>68</v>
      </c>
      <c r="Y507" s="28" t="s">
        <v>69</v>
      </c>
      <c r="Z507" s="108" t="s">
        <v>87</v>
      </c>
      <c r="AA507" s="28" t="s">
        <v>982</v>
      </c>
      <c r="AB507" s="28" t="s">
        <v>759</v>
      </c>
      <c r="AC507" s="28" t="s">
        <v>1195</v>
      </c>
      <c r="AD507" s="28" t="s">
        <v>1143</v>
      </c>
      <c r="AE507" s="28" t="s">
        <v>1144</v>
      </c>
      <c r="AF507" s="28" t="s">
        <v>1145</v>
      </c>
      <c r="AG507" s="28"/>
    </row>
    <row r="508" s="93" customFormat="1" ht="15" spans="1:33">
      <c r="A508" s="28" t="s">
        <v>331</v>
      </c>
      <c r="B508" s="28" t="s">
        <v>181</v>
      </c>
      <c r="C508" s="28">
        <v>129130</v>
      </c>
      <c r="D508" s="28" t="s">
        <v>1138</v>
      </c>
      <c r="E508" s="28" t="s">
        <v>978</v>
      </c>
      <c r="F508" s="28" t="s">
        <v>56</v>
      </c>
      <c r="G508" s="28" t="s">
        <v>1196</v>
      </c>
      <c r="H508" s="28" t="s">
        <v>58</v>
      </c>
      <c r="I508" s="28" t="s">
        <v>59</v>
      </c>
      <c r="J508" s="28" t="s">
        <v>1197</v>
      </c>
      <c r="K508" s="32">
        <v>300110002018</v>
      </c>
      <c r="L508" s="28" t="s">
        <v>876</v>
      </c>
      <c r="M508" s="28" t="s">
        <v>84</v>
      </c>
      <c r="N508" s="28">
        <v>2</v>
      </c>
      <c r="O508" s="33">
        <v>4</v>
      </c>
      <c r="P508" s="33">
        <v>6</v>
      </c>
      <c r="Q508" s="33">
        <f>O508+P508</f>
        <v>10</v>
      </c>
      <c r="R508" s="33">
        <f>Q508/N508</f>
        <v>5</v>
      </c>
      <c r="S508" s="107" t="s">
        <v>1198</v>
      </c>
      <c r="T508" s="28" t="s">
        <v>206</v>
      </c>
      <c r="U508" s="28" t="s">
        <v>65</v>
      </c>
      <c r="V508" s="28" t="s">
        <v>66</v>
      </c>
      <c r="W508" s="28" t="s">
        <v>68</v>
      </c>
      <c r="X508" s="28" t="s">
        <v>68</v>
      </c>
      <c r="Y508" s="28" t="s">
        <v>69</v>
      </c>
      <c r="Z508" s="108" t="s">
        <v>87</v>
      </c>
      <c r="AA508" s="28" t="s">
        <v>982</v>
      </c>
      <c r="AB508" s="28" t="s">
        <v>759</v>
      </c>
      <c r="AC508" s="28" t="s">
        <v>1199</v>
      </c>
      <c r="AD508" s="28" t="s">
        <v>1143</v>
      </c>
      <c r="AE508" s="28" t="s">
        <v>1144</v>
      </c>
      <c r="AF508" s="28" t="s">
        <v>1145</v>
      </c>
      <c r="AG508" s="28"/>
    </row>
    <row r="509" s="93" customFormat="1" ht="15" spans="1:33">
      <c r="A509" s="28" t="s">
        <v>331</v>
      </c>
      <c r="B509" s="28" t="s">
        <v>181</v>
      </c>
      <c r="C509" s="28">
        <v>129130</v>
      </c>
      <c r="D509" s="28" t="s">
        <v>1138</v>
      </c>
      <c r="E509" s="28" t="s">
        <v>978</v>
      </c>
      <c r="F509" s="28" t="s">
        <v>56</v>
      </c>
      <c r="G509" s="28" t="s">
        <v>1200</v>
      </c>
      <c r="H509" s="28" t="s">
        <v>58</v>
      </c>
      <c r="I509" s="28" t="s">
        <v>59</v>
      </c>
      <c r="J509" s="28" t="s">
        <v>1197</v>
      </c>
      <c r="K509" s="32">
        <v>300110002019</v>
      </c>
      <c r="L509" s="28" t="s">
        <v>876</v>
      </c>
      <c r="M509" s="28" t="s">
        <v>84</v>
      </c>
      <c r="N509" s="28">
        <v>2</v>
      </c>
      <c r="O509" s="33">
        <v>3</v>
      </c>
      <c r="P509" s="33">
        <v>10</v>
      </c>
      <c r="Q509" s="33">
        <f>O509+P509</f>
        <v>13</v>
      </c>
      <c r="R509" s="33">
        <f>Q509/N509</f>
        <v>6.5</v>
      </c>
      <c r="S509" s="107" t="s">
        <v>1198</v>
      </c>
      <c r="T509" s="28" t="s">
        <v>206</v>
      </c>
      <c r="U509" s="28" t="s">
        <v>65</v>
      </c>
      <c r="V509" s="28" t="s">
        <v>66</v>
      </c>
      <c r="W509" s="28" t="s">
        <v>68</v>
      </c>
      <c r="X509" s="28" t="s">
        <v>68</v>
      </c>
      <c r="Y509" s="28" t="s">
        <v>69</v>
      </c>
      <c r="Z509" s="108" t="s">
        <v>87</v>
      </c>
      <c r="AA509" s="28" t="s">
        <v>982</v>
      </c>
      <c r="AB509" s="28" t="s">
        <v>759</v>
      </c>
      <c r="AC509" s="28" t="s">
        <v>1201</v>
      </c>
      <c r="AD509" s="28" t="s">
        <v>1143</v>
      </c>
      <c r="AE509" s="28" t="s">
        <v>1144</v>
      </c>
      <c r="AF509" s="28" t="s">
        <v>1145</v>
      </c>
      <c r="AG509" s="28"/>
    </row>
    <row r="510" s="93" customFormat="1" ht="15" spans="1:33">
      <c r="A510" s="28" t="s">
        <v>331</v>
      </c>
      <c r="B510" s="28" t="s">
        <v>181</v>
      </c>
      <c r="C510" s="28">
        <v>129130</v>
      </c>
      <c r="D510" s="28" t="s">
        <v>1138</v>
      </c>
      <c r="E510" s="28" t="s">
        <v>978</v>
      </c>
      <c r="F510" s="28" t="s">
        <v>56</v>
      </c>
      <c r="G510" s="28" t="s">
        <v>1107</v>
      </c>
      <c r="H510" s="28" t="s">
        <v>58</v>
      </c>
      <c r="I510" s="28" t="s">
        <v>59</v>
      </c>
      <c r="J510" s="28" t="s">
        <v>1202</v>
      </c>
      <c r="K510" s="32">
        <v>300110002020</v>
      </c>
      <c r="L510" s="28" t="s">
        <v>876</v>
      </c>
      <c r="M510" s="28" t="s">
        <v>84</v>
      </c>
      <c r="N510" s="28">
        <v>4</v>
      </c>
      <c r="O510" s="33">
        <v>1</v>
      </c>
      <c r="P510" s="33">
        <v>0</v>
      </c>
      <c r="Q510" s="33">
        <f>O510+P510</f>
        <v>1</v>
      </c>
      <c r="R510" s="33">
        <f>Q510/N510</f>
        <v>0.25</v>
      </c>
      <c r="S510" s="107" t="s">
        <v>981</v>
      </c>
      <c r="T510" s="28" t="s">
        <v>97</v>
      </c>
      <c r="U510" s="28" t="s">
        <v>65</v>
      </c>
      <c r="V510" s="28" t="s">
        <v>66</v>
      </c>
      <c r="W510" s="28" t="s">
        <v>68</v>
      </c>
      <c r="X510" s="28" t="s">
        <v>68</v>
      </c>
      <c r="Y510" s="28" t="s">
        <v>69</v>
      </c>
      <c r="Z510" s="108" t="s">
        <v>87</v>
      </c>
      <c r="AA510" s="28" t="s">
        <v>982</v>
      </c>
      <c r="AB510" s="28" t="s">
        <v>759</v>
      </c>
      <c r="AC510" s="28" t="s">
        <v>1203</v>
      </c>
      <c r="AD510" s="28" t="s">
        <v>1143</v>
      </c>
      <c r="AE510" s="28" t="s">
        <v>1144</v>
      </c>
      <c r="AF510" s="28" t="s">
        <v>1145</v>
      </c>
      <c r="AG510" s="28"/>
    </row>
    <row r="511" s="93" customFormat="1" ht="15" spans="1:33">
      <c r="A511" s="28" t="s">
        <v>331</v>
      </c>
      <c r="B511" s="28" t="s">
        <v>181</v>
      </c>
      <c r="C511" s="28">
        <v>129130</v>
      </c>
      <c r="D511" s="28" t="s">
        <v>1138</v>
      </c>
      <c r="E511" s="28" t="s">
        <v>978</v>
      </c>
      <c r="F511" s="28" t="s">
        <v>56</v>
      </c>
      <c r="G511" s="28" t="s">
        <v>1204</v>
      </c>
      <c r="H511" s="28" t="s">
        <v>58</v>
      </c>
      <c r="I511" s="28" t="s">
        <v>59</v>
      </c>
      <c r="J511" s="28" t="s">
        <v>1205</v>
      </c>
      <c r="K511" s="32">
        <v>300110002021</v>
      </c>
      <c r="L511" s="28" t="s">
        <v>876</v>
      </c>
      <c r="M511" s="28" t="s">
        <v>84</v>
      </c>
      <c r="N511" s="28">
        <v>3</v>
      </c>
      <c r="O511" s="33">
        <v>3</v>
      </c>
      <c r="P511" s="33">
        <v>6</v>
      </c>
      <c r="Q511" s="33">
        <f>O511+P511</f>
        <v>9</v>
      </c>
      <c r="R511" s="33">
        <f>Q511/N511</f>
        <v>3</v>
      </c>
      <c r="S511" s="107" t="s">
        <v>1206</v>
      </c>
      <c r="T511" s="28" t="s">
        <v>228</v>
      </c>
      <c r="U511" s="28" t="s">
        <v>229</v>
      </c>
      <c r="V511" s="28" t="s">
        <v>86</v>
      </c>
      <c r="W511" s="28" t="s">
        <v>67</v>
      </c>
      <c r="X511" s="28" t="s">
        <v>1207</v>
      </c>
      <c r="Y511" s="28" t="s">
        <v>69</v>
      </c>
      <c r="Z511" s="108" t="s">
        <v>87</v>
      </c>
      <c r="AA511" s="28" t="s">
        <v>982</v>
      </c>
      <c r="AB511" s="28" t="s">
        <v>759</v>
      </c>
      <c r="AC511" s="28" t="s">
        <v>1208</v>
      </c>
      <c r="AD511" s="28" t="s">
        <v>1143</v>
      </c>
      <c r="AE511" s="28" t="s">
        <v>1144</v>
      </c>
      <c r="AF511" s="28" t="s">
        <v>1145</v>
      </c>
      <c r="AG511" s="28"/>
    </row>
    <row r="512" s="93" customFormat="1" ht="15" spans="1:33">
      <c r="A512" s="28" t="s">
        <v>331</v>
      </c>
      <c r="B512" s="28" t="s">
        <v>181</v>
      </c>
      <c r="C512" s="28">
        <v>129130</v>
      </c>
      <c r="D512" s="28" t="s">
        <v>1138</v>
      </c>
      <c r="E512" s="28" t="s">
        <v>978</v>
      </c>
      <c r="F512" s="28" t="s">
        <v>56</v>
      </c>
      <c r="G512" s="28" t="s">
        <v>1209</v>
      </c>
      <c r="H512" s="28" t="s">
        <v>58</v>
      </c>
      <c r="I512" s="28" t="s">
        <v>59</v>
      </c>
      <c r="J512" s="28" t="s">
        <v>1210</v>
      </c>
      <c r="K512" s="32">
        <v>300110002022</v>
      </c>
      <c r="L512" s="28" t="s">
        <v>876</v>
      </c>
      <c r="M512" s="28" t="s">
        <v>84</v>
      </c>
      <c r="N512" s="28">
        <v>2</v>
      </c>
      <c r="O512" s="33">
        <v>2</v>
      </c>
      <c r="P512" s="33">
        <v>9</v>
      </c>
      <c r="Q512" s="33">
        <f>O512+P512</f>
        <v>11</v>
      </c>
      <c r="R512" s="33">
        <f>Q512/N512</f>
        <v>5.5</v>
      </c>
      <c r="S512" s="107" t="s">
        <v>1211</v>
      </c>
      <c r="T512" s="28" t="s">
        <v>228</v>
      </c>
      <c r="U512" s="28" t="s">
        <v>229</v>
      </c>
      <c r="V512" s="28" t="s">
        <v>86</v>
      </c>
      <c r="W512" s="28" t="s">
        <v>67</v>
      </c>
      <c r="X512" s="28" t="s">
        <v>1207</v>
      </c>
      <c r="Y512" s="28" t="s">
        <v>69</v>
      </c>
      <c r="Z512" s="108" t="s">
        <v>87</v>
      </c>
      <c r="AA512" s="28" t="s">
        <v>982</v>
      </c>
      <c r="AB512" s="28" t="s">
        <v>759</v>
      </c>
      <c r="AC512" s="28" t="s">
        <v>1212</v>
      </c>
      <c r="AD512" s="28" t="s">
        <v>1143</v>
      </c>
      <c r="AE512" s="28" t="s">
        <v>1144</v>
      </c>
      <c r="AF512" s="28" t="s">
        <v>1145</v>
      </c>
      <c r="AG512" s="28"/>
    </row>
    <row r="513" s="93" customFormat="1" ht="15" spans="1:33">
      <c r="A513" s="28" t="s">
        <v>331</v>
      </c>
      <c r="B513" s="28" t="s">
        <v>181</v>
      </c>
      <c r="C513" s="28">
        <v>129130</v>
      </c>
      <c r="D513" s="28" t="s">
        <v>1138</v>
      </c>
      <c r="E513" s="28" t="s">
        <v>978</v>
      </c>
      <c r="F513" s="28" t="s">
        <v>56</v>
      </c>
      <c r="G513" s="28" t="s">
        <v>1213</v>
      </c>
      <c r="H513" s="28" t="s">
        <v>986</v>
      </c>
      <c r="I513" s="28" t="s">
        <v>59</v>
      </c>
      <c r="J513" s="28" t="s">
        <v>1214</v>
      </c>
      <c r="K513" s="32">
        <v>300129002001</v>
      </c>
      <c r="L513" s="28" t="s">
        <v>876</v>
      </c>
      <c r="M513" s="28" t="s">
        <v>84</v>
      </c>
      <c r="N513" s="28">
        <v>2</v>
      </c>
      <c r="O513" s="33">
        <v>55</v>
      </c>
      <c r="P513" s="33">
        <v>34</v>
      </c>
      <c r="Q513" s="33">
        <f>O513+P513</f>
        <v>89</v>
      </c>
      <c r="R513" s="33">
        <f>Q513/N513</f>
        <v>44.5</v>
      </c>
      <c r="S513" s="107" t="s">
        <v>1215</v>
      </c>
      <c r="T513" s="28" t="s">
        <v>228</v>
      </c>
      <c r="U513" s="28" t="s">
        <v>229</v>
      </c>
      <c r="V513" s="28" t="s">
        <v>66</v>
      </c>
      <c r="W513" s="28" t="s">
        <v>68</v>
      </c>
      <c r="X513" s="28" t="s">
        <v>68</v>
      </c>
      <c r="Y513" s="28" t="s">
        <v>69</v>
      </c>
      <c r="Z513" s="108" t="s">
        <v>87</v>
      </c>
      <c r="AA513" s="28" t="s">
        <v>982</v>
      </c>
      <c r="AB513" s="28" t="s">
        <v>759</v>
      </c>
      <c r="AC513" s="28" t="s">
        <v>1216</v>
      </c>
      <c r="AD513" s="28" t="s">
        <v>1143</v>
      </c>
      <c r="AE513" s="28" t="s">
        <v>1144</v>
      </c>
      <c r="AF513" s="28" t="s">
        <v>1145</v>
      </c>
      <c r="AG513" s="28"/>
    </row>
    <row r="514" s="93" customFormat="1" ht="15" spans="1:33">
      <c r="A514" s="28" t="s">
        <v>52</v>
      </c>
      <c r="B514" s="28" t="s">
        <v>181</v>
      </c>
      <c r="C514" s="28">
        <v>129131</v>
      </c>
      <c r="D514" s="28" t="s">
        <v>1217</v>
      </c>
      <c r="E514" s="28" t="s">
        <v>1218</v>
      </c>
      <c r="F514" s="28" t="s">
        <v>56</v>
      </c>
      <c r="G514" s="28" t="s">
        <v>1219</v>
      </c>
      <c r="H514" s="28" t="s">
        <v>58</v>
      </c>
      <c r="I514" s="28" t="s">
        <v>59</v>
      </c>
      <c r="J514" s="28" t="s">
        <v>1220</v>
      </c>
      <c r="K514" s="32">
        <v>300110101001</v>
      </c>
      <c r="L514" s="28" t="s">
        <v>876</v>
      </c>
      <c r="M514" s="28" t="s">
        <v>84</v>
      </c>
      <c r="N514" s="28">
        <v>3</v>
      </c>
      <c r="O514" s="33">
        <v>1</v>
      </c>
      <c r="P514" s="33">
        <v>10</v>
      </c>
      <c r="Q514" s="33">
        <f>O514+P514</f>
        <v>11</v>
      </c>
      <c r="R514" s="33">
        <f>Q514/N514</f>
        <v>3.66666666666667</v>
      </c>
      <c r="S514" s="107" t="s">
        <v>1221</v>
      </c>
      <c r="T514" s="28" t="s">
        <v>206</v>
      </c>
      <c r="U514" s="28" t="s">
        <v>65</v>
      </c>
      <c r="V514" s="28" t="s">
        <v>86</v>
      </c>
      <c r="W514" s="28" t="s">
        <v>67</v>
      </c>
      <c r="X514" s="28" t="s">
        <v>831</v>
      </c>
      <c r="Y514" s="28" t="s">
        <v>69</v>
      </c>
      <c r="Z514" s="108" t="s">
        <v>87</v>
      </c>
      <c r="AA514" s="28" t="s">
        <v>982</v>
      </c>
      <c r="AB514" s="28" t="s">
        <v>982</v>
      </c>
      <c r="AC514" s="28" t="s">
        <v>1222</v>
      </c>
      <c r="AD514" s="28" t="s">
        <v>1223</v>
      </c>
      <c r="AE514" s="28" t="s">
        <v>1224</v>
      </c>
      <c r="AF514" s="28" t="s">
        <v>1225</v>
      </c>
      <c r="AG514" s="28" t="s">
        <v>1226</v>
      </c>
    </row>
    <row r="515" s="93" customFormat="1" ht="15" spans="1:33">
      <c r="A515" s="28" t="s">
        <v>52</v>
      </c>
      <c r="B515" s="28" t="s">
        <v>181</v>
      </c>
      <c r="C515" s="28">
        <v>129131</v>
      </c>
      <c r="D515" s="28" t="s">
        <v>1217</v>
      </c>
      <c r="E515" s="28" t="s">
        <v>1218</v>
      </c>
      <c r="F515" s="28" t="s">
        <v>56</v>
      </c>
      <c r="G515" s="28" t="s">
        <v>1227</v>
      </c>
      <c r="H515" s="28" t="s">
        <v>58</v>
      </c>
      <c r="I515" s="28" t="s">
        <v>59</v>
      </c>
      <c r="J515" s="28" t="s">
        <v>1228</v>
      </c>
      <c r="K515" s="32">
        <v>300110101002</v>
      </c>
      <c r="L515" s="28" t="s">
        <v>876</v>
      </c>
      <c r="M515" s="28" t="s">
        <v>84</v>
      </c>
      <c r="N515" s="28">
        <v>4</v>
      </c>
      <c r="O515" s="33">
        <v>1</v>
      </c>
      <c r="P515" s="33">
        <v>7</v>
      </c>
      <c r="Q515" s="33">
        <f>O515+P515</f>
        <v>8</v>
      </c>
      <c r="R515" s="33">
        <f>Q515/N515</f>
        <v>2</v>
      </c>
      <c r="S515" s="107" t="s">
        <v>1229</v>
      </c>
      <c r="T515" s="28" t="s">
        <v>282</v>
      </c>
      <c r="U515" s="28" t="s">
        <v>649</v>
      </c>
      <c r="V515" s="28" t="s">
        <v>66</v>
      </c>
      <c r="W515" s="28" t="s">
        <v>68</v>
      </c>
      <c r="X515" s="28" t="s">
        <v>68</v>
      </c>
      <c r="Y515" s="28" t="s">
        <v>69</v>
      </c>
      <c r="Z515" s="108" t="s">
        <v>87</v>
      </c>
      <c r="AA515" s="28" t="s">
        <v>982</v>
      </c>
      <c r="AB515" s="28" t="s">
        <v>982</v>
      </c>
      <c r="AC515" s="28" t="s">
        <v>1230</v>
      </c>
      <c r="AD515" s="28" t="s">
        <v>1223</v>
      </c>
      <c r="AE515" s="28" t="s">
        <v>1224</v>
      </c>
      <c r="AF515" s="28" t="s">
        <v>1225</v>
      </c>
      <c r="AG515" s="28" t="s">
        <v>1226</v>
      </c>
    </row>
    <row r="516" s="93" customFormat="1" ht="15" spans="1:33">
      <c r="A516" s="28" t="s">
        <v>52</v>
      </c>
      <c r="B516" s="28" t="s">
        <v>181</v>
      </c>
      <c r="C516" s="28">
        <v>129131</v>
      </c>
      <c r="D516" s="28" t="s">
        <v>1217</v>
      </c>
      <c r="E516" s="28" t="s">
        <v>1218</v>
      </c>
      <c r="F516" s="28" t="s">
        <v>56</v>
      </c>
      <c r="G516" s="28" t="s">
        <v>1231</v>
      </c>
      <c r="H516" s="28" t="s">
        <v>58</v>
      </c>
      <c r="I516" s="28" t="s">
        <v>59</v>
      </c>
      <c r="J516" s="28" t="s">
        <v>1228</v>
      </c>
      <c r="K516" s="32">
        <v>300110101003</v>
      </c>
      <c r="L516" s="28" t="s">
        <v>876</v>
      </c>
      <c r="M516" s="28" t="s">
        <v>84</v>
      </c>
      <c r="N516" s="28">
        <v>4</v>
      </c>
      <c r="O516" s="33">
        <v>9</v>
      </c>
      <c r="P516" s="33">
        <v>9</v>
      </c>
      <c r="Q516" s="33">
        <f>O516+P516</f>
        <v>18</v>
      </c>
      <c r="R516" s="33">
        <f>Q516/N516</f>
        <v>4.5</v>
      </c>
      <c r="S516" s="107" t="s">
        <v>1229</v>
      </c>
      <c r="T516" s="28" t="s">
        <v>282</v>
      </c>
      <c r="U516" s="28" t="s">
        <v>649</v>
      </c>
      <c r="V516" s="28" t="s">
        <v>66</v>
      </c>
      <c r="W516" s="28" t="s">
        <v>68</v>
      </c>
      <c r="X516" s="28" t="s">
        <v>68</v>
      </c>
      <c r="Y516" s="28" t="s">
        <v>69</v>
      </c>
      <c r="Z516" s="108" t="s">
        <v>87</v>
      </c>
      <c r="AA516" s="28" t="s">
        <v>982</v>
      </c>
      <c r="AB516" s="28" t="s">
        <v>982</v>
      </c>
      <c r="AC516" s="28" t="s">
        <v>1232</v>
      </c>
      <c r="AD516" s="28" t="s">
        <v>1223</v>
      </c>
      <c r="AE516" s="28" t="s">
        <v>1224</v>
      </c>
      <c r="AF516" s="28" t="s">
        <v>1225</v>
      </c>
      <c r="AG516" s="28" t="s">
        <v>1226</v>
      </c>
    </row>
    <row r="517" s="93" customFormat="1" ht="15" spans="1:33">
      <c r="A517" s="28" t="s">
        <v>52</v>
      </c>
      <c r="B517" s="28" t="s">
        <v>181</v>
      </c>
      <c r="C517" s="28">
        <v>129131</v>
      </c>
      <c r="D517" s="28" t="s">
        <v>1217</v>
      </c>
      <c r="E517" s="28" t="s">
        <v>1218</v>
      </c>
      <c r="F517" s="28" t="s">
        <v>56</v>
      </c>
      <c r="G517" s="28" t="s">
        <v>1233</v>
      </c>
      <c r="H517" s="28" t="s">
        <v>58</v>
      </c>
      <c r="I517" s="28" t="s">
        <v>59</v>
      </c>
      <c r="J517" s="28" t="s">
        <v>1109</v>
      </c>
      <c r="K517" s="32">
        <v>300110101004</v>
      </c>
      <c r="L517" s="28" t="s">
        <v>876</v>
      </c>
      <c r="M517" s="28" t="s">
        <v>84</v>
      </c>
      <c r="N517" s="28">
        <v>8</v>
      </c>
      <c r="O517" s="33">
        <v>10</v>
      </c>
      <c r="P517" s="33">
        <v>61</v>
      </c>
      <c r="Q517" s="33">
        <f>O517+P517</f>
        <v>71</v>
      </c>
      <c r="R517" s="33">
        <f>Q517/N517</f>
        <v>8.875</v>
      </c>
      <c r="S517" s="107" t="s">
        <v>1234</v>
      </c>
      <c r="T517" s="28" t="s">
        <v>282</v>
      </c>
      <c r="U517" s="28" t="s">
        <v>649</v>
      </c>
      <c r="V517" s="28" t="s">
        <v>86</v>
      </c>
      <c r="W517" s="28" t="s">
        <v>68</v>
      </c>
      <c r="X517" s="28" t="s">
        <v>68</v>
      </c>
      <c r="Y517" s="28" t="s">
        <v>69</v>
      </c>
      <c r="Z517" s="108" t="s">
        <v>87</v>
      </c>
      <c r="AA517" s="28" t="s">
        <v>982</v>
      </c>
      <c r="AB517" s="28" t="s">
        <v>982</v>
      </c>
      <c r="AC517" s="28" t="s">
        <v>1235</v>
      </c>
      <c r="AD517" s="28" t="s">
        <v>1223</v>
      </c>
      <c r="AE517" s="28" t="s">
        <v>1224</v>
      </c>
      <c r="AF517" s="28" t="s">
        <v>1225</v>
      </c>
      <c r="AG517" s="28" t="s">
        <v>1226</v>
      </c>
    </row>
    <row r="518" s="93" customFormat="1" ht="15" spans="1:33">
      <c r="A518" s="28" t="s">
        <v>52</v>
      </c>
      <c r="B518" s="28" t="s">
        <v>181</v>
      </c>
      <c r="C518" s="28">
        <v>129131</v>
      </c>
      <c r="D518" s="28" t="s">
        <v>1217</v>
      </c>
      <c r="E518" s="28" t="s">
        <v>1236</v>
      </c>
      <c r="F518" s="28" t="s">
        <v>56</v>
      </c>
      <c r="G518" s="28" t="s">
        <v>1237</v>
      </c>
      <c r="H518" s="28" t="s">
        <v>58</v>
      </c>
      <c r="I518" s="28" t="s">
        <v>59</v>
      </c>
      <c r="J518" s="28" t="s">
        <v>1238</v>
      </c>
      <c r="K518" s="32">
        <v>300110102001</v>
      </c>
      <c r="L518" s="28" t="s">
        <v>876</v>
      </c>
      <c r="M518" s="28" t="s">
        <v>84</v>
      </c>
      <c r="N518" s="28">
        <v>7</v>
      </c>
      <c r="O518" s="33">
        <v>1</v>
      </c>
      <c r="P518" s="33">
        <v>3</v>
      </c>
      <c r="Q518" s="33">
        <f>O518+P518</f>
        <v>4</v>
      </c>
      <c r="R518" s="33">
        <f>Q518/N518</f>
        <v>0.571428571428571</v>
      </c>
      <c r="S518" s="107" t="s">
        <v>1239</v>
      </c>
      <c r="T518" s="28" t="s">
        <v>206</v>
      </c>
      <c r="U518" s="28" t="s">
        <v>65</v>
      </c>
      <c r="V518" s="28" t="s">
        <v>86</v>
      </c>
      <c r="W518" s="28" t="s">
        <v>67</v>
      </c>
      <c r="X518" s="28" t="s">
        <v>831</v>
      </c>
      <c r="Y518" s="28" t="s">
        <v>69</v>
      </c>
      <c r="Z518" s="108" t="s">
        <v>87</v>
      </c>
      <c r="AA518" s="28" t="s">
        <v>982</v>
      </c>
      <c r="AB518" s="28" t="s">
        <v>982</v>
      </c>
      <c r="AC518" s="28" t="s">
        <v>1222</v>
      </c>
      <c r="AD518" s="28" t="s">
        <v>1223</v>
      </c>
      <c r="AE518" s="28" t="s">
        <v>1224</v>
      </c>
      <c r="AF518" s="28" t="s">
        <v>1225</v>
      </c>
      <c r="AG518" s="28" t="s">
        <v>1226</v>
      </c>
    </row>
    <row r="519" s="93" customFormat="1" ht="15" spans="1:33">
      <c r="A519" s="28" t="s">
        <v>52</v>
      </c>
      <c r="B519" s="28" t="s">
        <v>181</v>
      </c>
      <c r="C519" s="28">
        <v>129131</v>
      </c>
      <c r="D519" s="28" t="s">
        <v>1217</v>
      </c>
      <c r="E519" s="28" t="s">
        <v>1236</v>
      </c>
      <c r="F519" s="28" t="s">
        <v>56</v>
      </c>
      <c r="G519" s="28" t="s">
        <v>1240</v>
      </c>
      <c r="H519" s="28" t="s">
        <v>58</v>
      </c>
      <c r="I519" s="28" t="s">
        <v>59</v>
      </c>
      <c r="J519" s="28" t="s">
        <v>1241</v>
      </c>
      <c r="K519" s="32">
        <v>300110102002</v>
      </c>
      <c r="L519" s="28" t="s">
        <v>876</v>
      </c>
      <c r="M519" s="28" t="s">
        <v>84</v>
      </c>
      <c r="N519" s="28">
        <v>2</v>
      </c>
      <c r="O519" s="33">
        <v>1</v>
      </c>
      <c r="P519" s="33">
        <v>1</v>
      </c>
      <c r="Q519" s="33">
        <f>O519+P519</f>
        <v>2</v>
      </c>
      <c r="R519" s="33">
        <f>Q519/N519</f>
        <v>1</v>
      </c>
      <c r="S519" s="107" t="s">
        <v>1242</v>
      </c>
      <c r="T519" s="28" t="s">
        <v>206</v>
      </c>
      <c r="U519" s="28" t="s">
        <v>65</v>
      </c>
      <c r="V519" s="28" t="s">
        <v>66</v>
      </c>
      <c r="W519" s="28" t="s">
        <v>68</v>
      </c>
      <c r="X519" s="28" t="s">
        <v>68</v>
      </c>
      <c r="Y519" s="28" t="s">
        <v>69</v>
      </c>
      <c r="Z519" s="108" t="s">
        <v>87</v>
      </c>
      <c r="AA519" s="28" t="s">
        <v>982</v>
      </c>
      <c r="AB519" s="28" t="s">
        <v>982</v>
      </c>
      <c r="AC519" s="28" t="s">
        <v>1243</v>
      </c>
      <c r="AD519" s="28" t="s">
        <v>1223</v>
      </c>
      <c r="AE519" s="28" t="s">
        <v>1224</v>
      </c>
      <c r="AF519" s="28" t="s">
        <v>1225</v>
      </c>
      <c r="AG519" s="28" t="s">
        <v>1226</v>
      </c>
    </row>
    <row r="520" s="93" customFormat="1" ht="15" spans="1:33">
      <c r="A520" s="28" t="s">
        <v>52</v>
      </c>
      <c r="B520" s="28" t="s">
        <v>181</v>
      </c>
      <c r="C520" s="28">
        <v>129131</v>
      </c>
      <c r="D520" s="28" t="s">
        <v>1217</v>
      </c>
      <c r="E520" s="28" t="s">
        <v>1236</v>
      </c>
      <c r="F520" s="28" t="s">
        <v>56</v>
      </c>
      <c r="G520" s="28" t="s">
        <v>1244</v>
      </c>
      <c r="H520" s="28" t="s">
        <v>58</v>
      </c>
      <c r="I520" s="28" t="s">
        <v>59</v>
      </c>
      <c r="J520" s="28" t="s">
        <v>1241</v>
      </c>
      <c r="K520" s="32">
        <v>300110102003</v>
      </c>
      <c r="L520" s="28" t="s">
        <v>876</v>
      </c>
      <c r="M520" s="28" t="s">
        <v>84</v>
      </c>
      <c r="N520" s="28">
        <v>2</v>
      </c>
      <c r="O520" s="33">
        <v>1</v>
      </c>
      <c r="P520" s="33">
        <v>9</v>
      </c>
      <c r="Q520" s="33">
        <f>O520+P520</f>
        <v>10</v>
      </c>
      <c r="R520" s="33">
        <f>Q520/N520</f>
        <v>5</v>
      </c>
      <c r="S520" s="107" t="s">
        <v>1242</v>
      </c>
      <c r="T520" s="28" t="s">
        <v>206</v>
      </c>
      <c r="U520" s="28" t="s">
        <v>65</v>
      </c>
      <c r="V520" s="28" t="s">
        <v>66</v>
      </c>
      <c r="W520" s="28" t="s">
        <v>68</v>
      </c>
      <c r="X520" s="28" t="s">
        <v>68</v>
      </c>
      <c r="Y520" s="28" t="s">
        <v>69</v>
      </c>
      <c r="Z520" s="108" t="s">
        <v>87</v>
      </c>
      <c r="AA520" s="28" t="s">
        <v>982</v>
      </c>
      <c r="AB520" s="28" t="s">
        <v>982</v>
      </c>
      <c r="AC520" s="28" t="s">
        <v>1245</v>
      </c>
      <c r="AD520" s="28" t="s">
        <v>1223</v>
      </c>
      <c r="AE520" s="28" t="s">
        <v>1224</v>
      </c>
      <c r="AF520" s="28" t="s">
        <v>1225</v>
      </c>
      <c r="AG520" s="28" t="s">
        <v>1226</v>
      </c>
    </row>
    <row r="521" s="93" customFormat="1" ht="15" spans="1:33">
      <c r="A521" s="28" t="s">
        <v>52</v>
      </c>
      <c r="B521" s="28" t="s">
        <v>181</v>
      </c>
      <c r="C521" s="28">
        <v>129131</v>
      </c>
      <c r="D521" s="28" t="s">
        <v>1217</v>
      </c>
      <c r="E521" s="28" t="s">
        <v>1246</v>
      </c>
      <c r="F521" s="28" t="s">
        <v>56</v>
      </c>
      <c r="G521" s="28" t="s">
        <v>1196</v>
      </c>
      <c r="H521" s="28" t="s">
        <v>58</v>
      </c>
      <c r="I521" s="28" t="s">
        <v>59</v>
      </c>
      <c r="J521" s="28" t="s">
        <v>1247</v>
      </c>
      <c r="K521" s="32">
        <v>300110103001</v>
      </c>
      <c r="L521" s="28" t="s">
        <v>876</v>
      </c>
      <c r="M521" s="28" t="s">
        <v>84</v>
      </c>
      <c r="N521" s="28">
        <v>1</v>
      </c>
      <c r="O521" s="33">
        <v>12</v>
      </c>
      <c r="P521" s="33">
        <v>27</v>
      </c>
      <c r="Q521" s="33">
        <f>O521+P521</f>
        <v>39</v>
      </c>
      <c r="R521" s="33">
        <f>Q521/N521</f>
        <v>39</v>
      </c>
      <c r="S521" s="107" t="s">
        <v>1248</v>
      </c>
      <c r="T521" s="28" t="s">
        <v>206</v>
      </c>
      <c r="U521" s="28" t="s">
        <v>65</v>
      </c>
      <c r="V521" s="28" t="s">
        <v>66</v>
      </c>
      <c r="W521" s="28" t="s">
        <v>68</v>
      </c>
      <c r="X521" s="28" t="s">
        <v>68</v>
      </c>
      <c r="Y521" s="28" t="s">
        <v>69</v>
      </c>
      <c r="Z521" s="108" t="s">
        <v>87</v>
      </c>
      <c r="AA521" s="28" t="s">
        <v>982</v>
      </c>
      <c r="AB521" s="28" t="s">
        <v>982</v>
      </c>
      <c r="AC521" s="28" t="s">
        <v>1249</v>
      </c>
      <c r="AD521" s="28" t="s">
        <v>1223</v>
      </c>
      <c r="AE521" s="28" t="s">
        <v>1224</v>
      </c>
      <c r="AF521" s="28" t="s">
        <v>1225</v>
      </c>
      <c r="AG521" s="28" t="s">
        <v>1226</v>
      </c>
    </row>
    <row r="522" s="93" customFormat="1" ht="15" spans="1:33">
      <c r="A522" s="28" t="s">
        <v>52</v>
      </c>
      <c r="B522" s="28" t="s">
        <v>181</v>
      </c>
      <c r="C522" s="28">
        <v>129131</v>
      </c>
      <c r="D522" s="28" t="s">
        <v>1217</v>
      </c>
      <c r="E522" s="28" t="s">
        <v>1246</v>
      </c>
      <c r="F522" s="28" t="s">
        <v>56</v>
      </c>
      <c r="G522" s="28" t="s">
        <v>1200</v>
      </c>
      <c r="H522" s="28" t="s">
        <v>58</v>
      </c>
      <c r="I522" s="28" t="s">
        <v>59</v>
      </c>
      <c r="J522" s="28" t="s">
        <v>1247</v>
      </c>
      <c r="K522" s="32">
        <v>300110103002</v>
      </c>
      <c r="L522" s="28" t="s">
        <v>876</v>
      </c>
      <c r="M522" s="28" t="s">
        <v>84</v>
      </c>
      <c r="N522" s="28">
        <v>1</v>
      </c>
      <c r="O522" s="33">
        <v>26</v>
      </c>
      <c r="P522" s="33">
        <v>57</v>
      </c>
      <c r="Q522" s="33">
        <f>O522+P522</f>
        <v>83</v>
      </c>
      <c r="R522" s="33">
        <f>Q522/N522</f>
        <v>83</v>
      </c>
      <c r="S522" s="107" t="s">
        <v>1248</v>
      </c>
      <c r="T522" s="28" t="s">
        <v>206</v>
      </c>
      <c r="U522" s="28" t="s">
        <v>65</v>
      </c>
      <c r="V522" s="28" t="s">
        <v>66</v>
      </c>
      <c r="W522" s="28" t="s">
        <v>68</v>
      </c>
      <c r="X522" s="28" t="s">
        <v>68</v>
      </c>
      <c r="Y522" s="28" t="s">
        <v>69</v>
      </c>
      <c r="Z522" s="108" t="s">
        <v>87</v>
      </c>
      <c r="AA522" s="28" t="s">
        <v>982</v>
      </c>
      <c r="AB522" s="28" t="s">
        <v>982</v>
      </c>
      <c r="AC522" s="28" t="s">
        <v>1250</v>
      </c>
      <c r="AD522" s="28" t="s">
        <v>1223</v>
      </c>
      <c r="AE522" s="28" t="s">
        <v>1224</v>
      </c>
      <c r="AF522" s="28" t="s">
        <v>1225</v>
      </c>
      <c r="AG522" s="28" t="s">
        <v>1226</v>
      </c>
    </row>
    <row r="523" s="93" customFormat="1" ht="15" spans="1:33">
      <c r="A523" s="28" t="s">
        <v>52</v>
      </c>
      <c r="B523" s="28" t="s">
        <v>181</v>
      </c>
      <c r="C523" s="28">
        <v>129131</v>
      </c>
      <c r="D523" s="28" t="s">
        <v>1217</v>
      </c>
      <c r="E523" s="28" t="s">
        <v>1246</v>
      </c>
      <c r="F523" s="28" t="s">
        <v>56</v>
      </c>
      <c r="G523" s="28" t="s">
        <v>1251</v>
      </c>
      <c r="H523" s="28" t="s">
        <v>58</v>
      </c>
      <c r="I523" s="28" t="s">
        <v>59</v>
      </c>
      <c r="J523" s="28" t="s">
        <v>1252</v>
      </c>
      <c r="K523" s="32">
        <v>300110103003</v>
      </c>
      <c r="L523" s="28" t="s">
        <v>876</v>
      </c>
      <c r="M523" s="28" t="s">
        <v>84</v>
      </c>
      <c r="N523" s="28">
        <v>8</v>
      </c>
      <c r="O523" s="33">
        <v>14</v>
      </c>
      <c r="P523" s="33">
        <v>65</v>
      </c>
      <c r="Q523" s="33">
        <f>O523+P523</f>
        <v>79</v>
      </c>
      <c r="R523" s="33">
        <f>Q523/N523</f>
        <v>9.875</v>
      </c>
      <c r="S523" s="107" t="s">
        <v>1253</v>
      </c>
      <c r="T523" s="28" t="s">
        <v>206</v>
      </c>
      <c r="U523" s="28" t="s">
        <v>65</v>
      </c>
      <c r="V523" s="28" t="s">
        <v>66</v>
      </c>
      <c r="W523" s="28" t="s">
        <v>68</v>
      </c>
      <c r="X523" s="28" t="s">
        <v>68</v>
      </c>
      <c r="Y523" s="28" t="s">
        <v>69</v>
      </c>
      <c r="Z523" s="108" t="s">
        <v>87</v>
      </c>
      <c r="AA523" s="28" t="s">
        <v>982</v>
      </c>
      <c r="AB523" s="28" t="s">
        <v>982</v>
      </c>
      <c r="AC523" s="28" t="s">
        <v>1254</v>
      </c>
      <c r="AD523" s="28" t="s">
        <v>1223</v>
      </c>
      <c r="AE523" s="28" t="s">
        <v>1224</v>
      </c>
      <c r="AF523" s="28" t="s">
        <v>1225</v>
      </c>
      <c r="AG523" s="28" t="s">
        <v>1226</v>
      </c>
    </row>
    <row r="524" s="93" customFormat="1" ht="15" spans="1:33">
      <c r="A524" s="28" t="s">
        <v>52</v>
      </c>
      <c r="B524" s="28" t="s">
        <v>181</v>
      </c>
      <c r="C524" s="28">
        <v>129131</v>
      </c>
      <c r="D524" s="28" t="s">
        <v>1217</v>
      </c>
      <c r="E524" s="28" t="s">
        <v>1255</v>
      </c>
      <c r="F524" s="28" t="s">
        <v>56</v>
      </c>
      <c r="G524" s="28" t="s">
        <v>1005</v>
      </c>
      <c r="H524" s="28" t="s">
        <v>58</v>
      </c>
      <c r="I524" s="28" t="s">
        <v>59</v>
      </c>
      <c r="J524" s="28" t="s">
        <v>1256</v>
      </c>
      <c r="K524" s="32">
        <v>300110104001</v>
      </c>
      <c r="L524" s="28" t="s">
        <v>876</v>
      </c>
      <c r="M524" s="28" t="s">
        <v>84</v>
      </c>
      <c r="N524" s="28">
        <v>4</v>
      </c>
      <c r="O524" s="33">
        <v>2</v>
      </c>
      <c r="P524" s="33">
        <v>15</v>
      </c>
      <c r="Q524" s="33">
        <f>O524+P524</f>
        <v>17</v>
      </c>
      <c r="R524" s="33">
        <f>Q524/N524</f>
        <v>4.25</v>
      </c>
      <c r="S524" s="107" t="s">
        <v>1257</v>
      </c>
      <c r="T524" s="28" t="s">
        <v>206</v>
      </c>
      <c r="U524" s="28" t="s">
        <v>65</v>
      </c>
      <c r="V524" s="28" t="s">
        <v>66</v>
      </c>
      <c r="W524" s="28" t="s">
        <v>68</v>
      </c>
      <c r="X524" s="28" t="s">
        <v>68</v>
      </c>
      <c r="Y524" s="28" t="s">
        <v>69</v>
      </c>
      <c r="Z524" s="108" t="s">
        <v>87</v>
      </c>
      <c r="AA524" s="28" t="s">
        <v>982</v>
      </c>
      <c r="AB524" s="28" t="s">
        <v>982</v>
      </c>
      <c r="AC524" s="28" t="s">
        <v>1258</v>
      </c>
      <c r="AD524" s="28" t="s">
        <v>1223</v>
      </c>
      <c r="AE524" s="28" t="s">
        <v>1224</v>
      </c>
      <c r="AF524" s="28" t="s">
        <v>1225</v>
      </c>
      <c r="AG524" s="28" t="s">
        <v>1226</v>
      </c>
    </row>
    <row r="525" s="93" customFormat="1" ht="15" spans="1:33">
      <c r="A525" s="28" t="s">
        <v>52</v>
      </c>
      <c r="B525" s="28" t="s">
        <v>181</v>
      </c>
      <c r="C525" s="28">
        <v>129131</v>
      </c>
      <c r="D525" s="28" t="s">
        <v>1217</v>
      </c>
      <c r="E525" s="28" t="s">
        <v>1255</v>
      </c>
      <c r="F525" s="28" t="s">
        <v>56</v>
      </c>
      <c r="G525" s="28" t="s">
        <v>1009</v>
      </c>
      <c r="H525" s="28" t="s">
        <v>58</v>
      </c>
      <c r="I525" s="28" t="s">
        <v>59</v>
      </c>
      <c r="J525" s="28" t="s">
        <v>1256</v>
      </c>
      <c r="K525" s="32">
        <v>300110104002</v>
      </c>
      <c r="L525" s="28" t="s">
        <v>876</v>
      </c>
      <c r="M525" s="28" t="s">
        <v>84</v>
      </c>
      <c r="N525" s="28">
        <v>4</v>
      </c>
      <c r="O525" s="33">
        <v>5</v>
      </c>
      <c r="P525" s="33">
        <v>25</v>
      </c>
      <c r="Q525" s="33">
        <f>O525+P525</f>
        <v>30</v>
      </c>
      <c r="R525" s="33">
        <f>Q525/N525</f>
        <v>7.5</v>
      </c>
      <c r="S525" s="107" t="s">
        <v>1257</v>
      </c>
      <c r="T525" s="28" t="s">
        <v>206</v>
      </c>
      <c r="U525" s="28" t="s">
        <v>65</v>
      </c>
      <c r="V525" s="28" t="s">
        <v>66</v>
      </c>
      <c r="W525" s="28" t="s">
        <v>68</v>
      </c>
      <c r="X525" s="28" t="s">
        <v>68</v>
      </c>
      <c r="Y525" s="28" t="s">
        <v>69</v>
      </c>
      <c r="Z525" s="108" t="s">
        <v>87</v>
      </c>
      <c r="AA525" s="28" t="s">
        <v>982</v>
      </c>
      <c r="AB525" s="28" t="s">
        <v>982</v>
      </c>
      <c r="AC525" s="28" t="s">
        <v>1259</v>
      </c>
      <c r="AD525" s="28" t="s">
        <v>1223</v>
      </c>
      <c r="AE525" s="28" t="s">
        <v>1224</v>
      </c>
      <c r="AF525" s="28" t="s">
        <v>1225</v>
      </c>
      <c r="AG525" s="28" t="s">
        <v>1226</v>
      </c>
    </row>
    <row r="526" s="93" customFormat="1" ht="15" spans="1:33">
      <c r="A526" s="28" t="s">
        <v>52</v>
      </c>
      <c r="B526" s="28" t="s">
        <v>181</v>
      </c>
      <c r="C526" s="28">
        <v>129131</v>
      </c>
      <c r="D526" s="28" t="s">
        <v>1217</v>
      </c>
      <c r="E526" s="28" t="s">
        <v>1260</v>
      </c>
      <c r="F526" s="28" t="s">
        <v>56</v>
      </c>
      <c r="G526" s="28" t="s">
        <v>1013</v>
      </c>
      <c r="H526" s="28" t="s">
        <v>58</v>
      </c>
      <c r="I526" s="28" t="s">
        <v>59</v>
      </c>
      <c r="J526" s="28" t="s">
        <v>1261</v>
      </c>
      <c r="K526" s="32">
        <v>300110105001</v>
      </c>
      <c r="L526" s="28" t="s">
        <v>876</v>
      </c>
      <c r="M526" s="28" t="s">
        <v>84</v>
      </c>
      <c r="N526" s="28">
        <v>5</v>
      </c>
      <c r="O526" s="33">
        <v>3</v>
      </c>
      <c r="P526" s="33">
        <v>9</v>
      </c>
      <c r="Q526" s="33">
        <f>O526+P526</f>
        <v>12</v>
      </c>
      <c r="R526" s="33">
        <f>Q526/N526</f>
        <v>2.4</v>
      </c>
      <c r="S526" s="107" t="s">
        <v>1262</v>
      </c>
      <c r="T526" s="28" t="s">
        <v>206</v>
      </c>
      <c r="U526" s="28" t="s">
        <v>65</v>
      </c>
      <c r="V526" s="28" t="s">
        <v>66</v>
      </c>
      <c r="W526" s="28" t="s">
        <v>68</v>
      </c>
      <c r="X526" s="28" t="s">
        <v>68</v>
      </c>
      <c r="Y526" s="28" t="s">
        <v>69</v>
      </c>
      <c r="Z526" s="108" t="s">
        <v>87</v>
      </c>
      <c r="AA526" s="28" t="s">
        <v>982</v>
      </c>
      <c r="AB526" s="28" t="s">
        <v>982</v>
      </c>
      <c r="AC526" s="28" t="s">
        <v>1258</v>
      </c>
      <c r="AD526" s="28" t="s">
        <v>1223</v>
      </c>
      <c r="AE526" s="28" t="s">
        <v>1224</v>
      </c>
      <c r="AF526" s="28" t="s">
        <v>1225</v>
      </c>
      <c r="AG526" s="28" t="s">
        <v>1226</v>
      </c>
    </row>
    <row r="527" s="93" customFormat="1" ht="15" spans="1:33">
      <c r="A527" s="28" t="s">
        <v>52</v>
      </c>
      <c r="B527" s="28" t="s">
        <v>181</v>
      </c>
      <c r="C527" s="28">
        <v>129131</v>
      </c>
      <c r="D527" s="28" t="s">
        <v>1217</v>
      </c>
      <c r="E527" s="28" t="s">
        <v>1260</v>
      </c>
      <c r="F527" s="28" t="s">
        <v>56</v>
      </c>
      <c r="G527" s="28" t="s">
        <v>1017</v>
      </c>
      <c r="H527" s="28" t="s">
        <v>58</v>
      </c>
      <c r="I527" s="28" t="s">
        <v>59</v>
      </c>
      <c r="J527" s="28" t="s">
        <v>1261</v>
      </c>
      <c r="K527" s="32">
        <v>300110105002</v>
      </c>
      <c r="L527" s="28" t="s">
        <v>876</v>
      </c>
      <c r="M527" s="28" t="s">
        <v>84</v>
      </c>
      <c r="N527" s="28">
        <v>5</v>
      </c>
      <c r="O527" s="33">
        <v>11</v>
      </c>
      <c r="P527" s="33">
        <v>9</v>
      </c>
      <c r="Q527" s="33">
        <f>O527+P527</f>
        <v>20</v>
      </c>
      <c r="R527" s="33">
        <f>Q527/N527</f>
        <v>4</v>
      </c>
      <c r="S527" s="107" t="s">
        <v>1262</v>
      </c>
      <c r="T527" s="28" t="s">
        <v>206</v>
      </c>
      <c r="U527" s="28" t="s">
        <v>65</v>
      </c>
      <c r="V527" s="28" t="s">
        <v>66</v>
      </c>
      <c r="W527" s="28" t="s">
        <v>68</v>
      </c>
      <c r="X527" s="28" t="s">
        <v>68</v>
      </c>
      <c r="Y527" s="28" t="s">
        <v>69</v>
      </c>
      <c r="Z527" s="108" t="s">
        <v>87</v>
      </c>
      <c r="AA527" s="28" t="s">
        <v>982</v>
      </c>
      <c r="AB527" s="28" t="s">
        <v>982</v>
      </c>
      <c r="AC527" s="28" t="s">
        <v>1259</v>
      </c>
      <c r="AD527" s="28" t="s">
        <v>1223</v>
      </c>
      <c r="AE527" s="28" t="s">
        <v>1224</v>
      </c>
      <c r="AF527" s="28" t="s">
        <v>1225</v>
      </c>
      <c r="AG527" s="28" t="s">
        <v>1226</v>
      </c>
    </row>
    <row r="528" s="93" customFormat="1" ht="15" spans="1:33">
      <c r="A528" s="28" t="s">
        <v>52</v>
      </c>
      <c r="B528" s="28" t="s">
        <v>181</v>
      </c>
      <c r="C528" s="28">
        <v>129131</v>
      </c>
      <c r="D528" s="28" t="s">
        <v>1217</v>
      </c>
      <c r="E528" s="28" t="s">
        <v>1260</v>
      </c>
      <c r="F528" s="28" t="s">
        <v>56</v>
      </c>
      <c r="G528" s="28" t="s">
        <v>1263</v>
      </c>
      <c r="H528" s="28" t="s">
        <v>58</v>
      </c>
      <c r="I528" s="28" t="s">
        <v>59</v>
      </c>
      <c r="J528" s="28" t="s">
        <v>933</v>
      </c>
      <c r="K528" s="32">
        <v>300110105003</v>
      </c>
      <c r="L528" s="28" t="s">
        <v>876</v>
      </c>
      <c r="M528" s="28" t="s">
        <v>84</v>
      </c>
      <c r="N528" s="28">
        <v>2</v>
      </c>
      <c r="O528" s="33">
        <v>6</v>
      </c>
      <c r="P528" s="33">
        <v>6</v>
      </c>
      <c r="Q528" s="33">
        <f>O528+P528</f>
        <v>12</v>
      </c>
      <c r="R528" s="33">
        <f>Q528/N528</f>
        <v>6</v>
      </c>
      <c r="S528" s="107" t="s">
        <v>1264</v>
      </c>
      <c r="T528" s="28" t="s">
        <v>206</v>
      </c>
      <c r="U528" s="28" t="s">
        <v>65</v>
      </c>
      <c r="V528" s="28" t="s">
        <v>66</v>
      </c>
      <c r="W528" s="28" t="s">
        <v>68</v>
      </c>
      <c r="X528" s="28" t="s">
        <v>68</v>
      </c>
      <c r="Y528" s="28" t="s">
        <v>69</v>
      </c>
      <c r="Z528" s="108" t="s">
        <v>87</v>
      </c>
      <c r="AA528" s="28" t="s">
        <v>982</v>
      </c>
      <c r="AB528" s="28" t="s">
        <v>982</v>
      </c>
      <c r="AC528" s="28" t="s">
        <v>1258</v>
      </c>
      <c r="AD528" s="28" t="s">
        <v>1223</v>
      </c>
      <c r="AE528" s="28" t="s">
        <v>1224</v>
      </c>
      <c r="AF528" s="28" t="s">
        <v>1225</v>
      </c>
      <c r="AG528" s="28" t="s">
        <v>1226</v>
      </c>
    </row>
    <row r="529" s="93" customFormat="1" ht="15" spans="1:33">
      <c r="A529" s="28" t="s">
        <v>52</v>
      </c>
      <c r="B529" s="28" t="s">
        <v>181</v>
      </c>
      <c r="C529" s="28">
        <v>129131</v>
      </c>
      <c r="D529" s="28" t="s">
        <v>1217</v>
      </c>
      <c r="E529" s="28" t="s">
        <v>1260</v>
      </c>
      <c r="F529" s="28" t="s">
        <v>56</v>
      </c>
      <c r="G529" s="28" t="s">
        <v>1265</v>
      </c>
      <c r="H529" s="28" t="s">
        <v>58</v>
      </c>
      <c r="I529" s="28" t="s">
        <v>59</v>
      </c>
      <c r="J529" s="28" t="s">
        <v>933</v>
      </c>
      <c r="K529" s="32">
        <v>300110105004</v>
      </c>
      <c r="L529" s="28" t="s">
        <v>876</v>
      </c>
      <c r="M529" s="28" t="s">
        <v>84</v>
      </c>
      <c r="N529" s="28">
        <v>2</v>
      </c>
      <c r="O529" s="33">
        <v>7</v>
      </c>
      <c r="P529" s="33">
        <v>9</v>
      </c>
      <c r="Q529" s="33">
        <f>O529+P529</f>
        <v>16</v>
      </c>
      <c r="R529" s="33">
        <f>Q529/N529</f>
        <v>8</v>
      </c>
      <c r="S529" s="107" t="s">
        <v>1264</v>
      </c>
      <c r="T529" s="28" t="s">
        <v>206</v>
      </c>
      <c r="U529" s="28" t="s">
        <v>65</v>
      </c>
      <c r="V529" s="28" t="s">
        <v>66</v>
      </c>
      <c r="W529" s="28" t="s">
        <v>68</v>
      </c>
      <c r="X529" s="28" t="s">
        <v>68</v>
      </c>
      <c r="Y529" s="28" t="s">
        <v>69</v>
      </c>
      <c r="Z529" s="108" t="s">
        <v>87</v>
      </c>
      <c r="AA529" s="28" t="s">
        <v>982</v>
      </c>
      <c r="AB529" s="28" t="s">
        <v>982</v>
      </c>
      <c r="AC529" s="28" t="s">
        <v>1259</v>
      </c>
      <c r="AD529" s="28" t="s">
        <v>1223</v>
      </c>
      <c r="AE529" s="28" t="s">
        <v>1224</v>
      </c>
      <c r="AF529" s="28" t="s">
        <v>1225</v>
      </c>
      <c r="AG529" s="28" t="s">
        <v>1226</v>
      </c>
    </row>
    <row r="530" s="93" customFormat="1" ht="15" spans="1:33">
      <c r="A530" s="28" t="s">
        <v>52</v>
      </c>
      <c r="B530" s="28" t="s">
        <v>181</v>
      </c>
      <c r="C530" s="28">
        <v>129131</v>
      </c>
      <c r="D530" s="28" t="s">
        <v>1217</v>
      </c>
      <c r="E530" s="28" t="s">
        <v>1266</v>
      </c>
      <c r="F530" s="28" t="s">
        <v>56</v>
      </c>
      <c r="G530" s="28" t="s">
        <v>1267</v>
      </c>
      <c r="H530" s="28" t="s">
        <v>58</v>
      </c>
      <c r="I530" s="28" t="s">
        <v>59</v>
      </c>
      <c r="J530" s="28" t="s">
        <v>1268</v>
      </c>
      <c r="K530" s="32">
        <v>300110106001</v>
      </c>
      <c r="L530" s="28" t="s">
        <v>876</v>
      </c>
      <c r="M530" s="28" t="s">
        <v>84</v>
      </c>
      <c r="N530" s="28">
        <v>6</v>
      </c>
      <c r="O530" s="33">
        <v>3</v>
      </c>
      <c r="P530" s="33">
        <v>28</v>
      </c>
      <c r="Q530" s="33">
        <f>O530+P530</f>
        <v>31</v>
      </c>
      <c r="R530" s="33">
        <f>Q530/N530</f>
        <v>5.16666666666667</v>
      </c>
      <c r="S530" s="107" t="s">
        <v>1269</v>
      </c>
      <c r="T530" s="28" t="s">
        <v>206</v>
      </c>
      <c r="U530" s="28" t="s">
        <v>65</v>
      </c>
      <c r="V530" s="28" t="s">
        <v>66</v>
      </c>
      <c r="W530" s="28" t="s">
        <v>68</v>
      </c>
      <c r="X530" s="28" t="s">
        <v>68</v>
      </c>
      <c r="Y530" s="28" t="s">
        <v>69</v>
      </c>
      <c r="Z530" s="108" t="s">
        <v>87</v>
      </c>
      <c r="AA530" s="28" t="s">
        <v>982</v>
      </c>
      <c r="AB530" s="28" t="s">
        <v>982</v>
      </c>
      <c r="AC530" s="28" t="s">
        <v>1270</v>
      </c>
      <c r="AD530" s="28" t="s">
        <v>1223</v>
      </c>
      <c r="AE530" s="28" t="s">
        <v>1224</v>
      </c>
      <c r="AF530" s="28" t="s">
        <v>1225</v>
      </c>
      <c r="AG530" s="28" t="s">
        <v>1226</v>
      </c>
    </row>
    <row r="531" s="93" customFormat="1" ht="15" spans="1:33">
      <c r="A531" s="28" t="s">
        <v>52</v>
      </c>
      <c r="B531" s="28" t="s">
        <v>181</v>
      </c>
      <c r="C531" s="28">
        <v>129131</v>
      </c>
      <c r="D531" s="28" t="s">
        <v>1217</v>
      </c>
      <c r="E531" s="28" t="s">
        <v>1266</v>
      </c>
      <c r="F531" s="28" t="s">
        <v>56</v>
      </c>
      <c r="G531" s="28" t="s">
        <v>1271</v>
      </c>
      <c r="H531" s="28" t="s">
        <v>58</v>
      </c>
      <c r="I531" s="28" t="s">
        <v>59</v>
      </c>
      <c r="J531" s="28" t="s">
        <v>1272</v>
      </c>
      <c r="K531" s="32">
        <v>300110106002</v>
      </c>
      <c r="L531" s="28" t="s">
        <v>876</v>
      </c>
      <c r="M531" s="28" t="s">
        <v>84</v>
      </c>
      <c r="N531" s="28">
        <v>1</v>
      </c>
      <c r="O531" s="33">
        <v>1</v>
      </c>
      <c r="P531" s="33">
        <v>7</v>
      </c>
      <c r="Q531" s="33">
        <f>O531+P531</f>
        <v>8</v>
      </c>
      <c r="R531" s="33">
        <f>Q531/N531</f>
        <v>8</v>
      </c>
      <c r="S531" s="107" t="s">
        <v>1273</v>
      </c>
      <c r="T531" s="28" t="s">
        <v>206</v>
      </c>
      <c r="U531" s="28" t="s">
        <v>65</v>
      </c>
      <c r="V531" s="28" t="s">
        <v>66</v>
      </c>
      <c r="W531" s="28" t="s">
        <v>68</v>
      </c>
      <c r="X531" s="28" t="s">
        <v>68</v>
      </c>
      <c r="Y531" s="28" t="s">
        <v>69</v>
      </c>
      <c r="Z531" s="108" t="s">
        <v>87</v>
      </c>
      <c r="AA531" s="28" t="s">
        <v>982</v>
      </c>
      <c r="AB531" s="28" t="s">
        <v>982</v>
      </c>
      <c r="AC531" s="28" t="s">
        <v>1274</v>
      </c>
      <c r="AD531" s="28" t="s">
        <v>1223</v>
      </c>
      <c r="AE531" s="28" t="s">
        <v>1224</v>
      </c>
      <c r="AF531" s="28" t="s">
        <v>1225</v>
      </c>
      <c r="AG531" s="28" t="s">
        <v>1226</v>
      </c>
    </row>
    <row r="532" s="93" customFormat="1" ht="15" spans="1:33">
      <c r="A532" s="28" t="s">
        <v>52</v>
      </c>
      <c r="B532" s="28" t="s">
        <v>181</v>
      </c>
      <c r="C532" s="28">
        <v>129131</v>
      </c>
      <c r="D532" s="28" t="s">
        <v>1217</v>
      </c>
      <c r="E532" s="28" t="s">
        <v>1275</v>
      </c>
      <c r="F532" s="28" t="s">
        <v>56</v>
      </c>
      <c r="G532" s="28" t="s">
        <v>1276</v>
      </c>
      <c r="H532" s="28" t="s">
        <v>58</v>
      </c>
      <c r="I532" s="28" t="s">
        <v>59</v>
      </c>
      <c r="J532" s="28" t="s">
        <v>1277</v>
      </c>
      <c r="K532" s="32">
        <v>300110107001</v>
      </c>
      <c r="L532" s="28" t="s">
        <v>876</v>
      </c>
      <c r="M532" s="28" t="s">
        <v>84</v>
      </c>
      <c r="N532" s="28">
        <v>3</v>
      </c>
      <c r="O532" s="33">
        <v>7</v>
      </c>
      <c r="P532" s="33">
        <v>10</v>
      </c>
      <c r="Q532" s="33">
        <f>O532+P532</f>
        <v>17</v>
      </c>
      <c r="R532" s="33">
        <f>Q532/N532</f>
        <v>5.66666666666667</v>
      </c>
      <c r="S532" s="107" t="s">
        <v>1278</v>
      </c>
      <c r="T532" s="28" t="s">
        <v>228</v>
      </c>
      <c r="U532" s="28" t="s">
        <v>229</v>
      </c>
      <c r="V532" s="28" t="s">
        <v>66</v>
      </c>
      <c r="W532" s="28" t="s">
        <v>68</v>
      </c>
      <c r="X532" s="28" t="s">
        <v>68</v>
      </c>
      <c r="Y532" s="28" t="s">
        <v>69</v>
      </c>
      <c r="Z532" s="108" t="s">
        <v>87</v>
      </c>
      <c r="AA532" s="28" t="s">
        <v>982</v>
      </c>
      <c r="AB532" s="28" t="s">
        <v>982</v>
      </c>
      <c r="AC532" s="28" t="s">
        <v>1279</v>
      </c>
      <c r="AD532" s="28" t="s">
        <v>1223</v>
      </c>
      <c r="AE532" s="28" t="s">
        <v>1224</v>
      </c>
      <c r="AF532" s="28" t="s">
        <v>1225</v>
      </c>
      <c r="AG532" s="28" t="s">
        <v>1226</v>
      </c>
    </row>
    <row r="533" s="93" customFormat="1" ht="15" spans="1:33">
      <c r="A533" s="28" t="s">
        <v>52</v>
      </c>
      <c r="B533" s="28" t="s">
        <v>181</v>
      </c>
      <c r="C533" s="28">
        <v>129131</v>
      </c>
      <c r="D533" s="28" t="s">
        <v>1217</v>
      </c>
      <c r="E533" s="28" t="s">
        <v>1275</v>
      </c>
      <c r="F533" s="28" t="s">
        <v>56</v>
      </c>
      <c r="G533" s="28" t="s">
        <v>1280</v>
      </c>
      <c r="H533" s="28" t="s">
        <v>58</v>
      </c>
      <c r="I533" s="28" t="s">
        <v>59</v>
      </c>
      <c r="J533" s="28" t="s">
        <v>1277</v>
      </c>
      <c r="K533" s="32">
        <v>300110107002</v>
      </c>
      <c r="L533" s="28" t="s">
        <v>876</v>
      </c>
      <c r="M533" s="28" t="s">
        <v>84</v>
      </c>
      <c r="N533" s="28">
        <v>8</v>
      </c>
      <c r="O533" s="33">
        <v>9</v>
      </c>
      <c r="P533" s="33">
        <v>14</v>
      </c>
      <c r="Q533" s="33">
        <f>O533+P533</f>
        <v>23</v>
      </c>
      <c r="R533" s="33">
        <f>Q533/N533</f>
        <v>2.875</v>
      </c>
      <c r="S533" s="107" t="s">
        <v>1281</v>
      </c>
      <c r="T533" s="28" t="s">
        <v>282</v>
      </c>
      <c r="U533" s="28" t="s">
        <v>649</v>
      </c>
      <c r="V533" s="28" t="s">
        <v>66</v>
      </c>
      <c r="W533" s="28" t="s">
        <v>68</v>
      </c>
      <c r="X533" s="28" t="s">
        <v>68</v>
      </c>
      <c r="Y533" s="28" t="s">
        <v>69</v>
      </c>
      <c r="Z533" s="108" t="s">
        <v>87</v>
      </c>
      <c r="AA533" s="28" t="s">
        <v>982</v>
      </c>
      <c r="AB533" s="28" t="s">
        <v>982</v>
      </c>
      <c r="AC533" s="28" t="s">
        <v>1282</v>
      </c>
      <c r="AD533" s="28" t="s">
        <v>1223</v>
      </c>
      <c r="AE533" s="28" t="s">
        <v>1224</v>
      </c>
      <c r="AF533" s="28" t="s">
        <v>1225</v>
      </c>
      <c r="AG533" s="28" t="s">
        <v>1226</v>
      </c>
    </row>
    <row r="534" s="93" customFormat="1" ht="15" spans="1:33">
      <c r="A534" s="28" t="s">
        <v>52</v>
      </c>
      <c r="B534" s="28" t="s">
        <v>181</v>
      </c>
      <c r="C534" s="28">
        <v>129131</v>
      </c>
      <c r="D534" s="28" t="s">
        <v>1217</v>
      </c>
      <c r="E534" s="28" t="s">
        <v>1275</v>
      </c>
      <c r="F534" s="28" t="s">
        <v>56</v>
      </c>
      <c r="G534" s="28" t="s">
        <v>1283</v>
      </c>
      <c r="H534" s="28" t="s">
        <v>58</v>
      </c>
      <c r="I534" s="28" t="s">
        <v>59</v>
      </c>
      <c r="J534" s="28" t="s">
        <v>1284</v>
      </c>
      <c r="K534" s="32">
        <v>300110107003</v>
      </c>
      <c r="L534" s="28" t="s">
        <v>876</v>
      </c>
      <c r="M534" s="28" t="s">
        <v>84</v>
      </c>
      <c r="N534" s="28">
        <v>4</v>
      </c>
      <c r="O534" s="33">
        <v>11</v>
      </c>
      <c r="P534" s="33">
        <v>9</v>
      </c>
      <c r="Q534" s="33">
        <f>O534+P534</f>
        <v>20</v>
      </c>
      <c r="R534" s="33">
        <f>Q534/N534</f>
        <v>5</v>
      </c>
      <c r="S534" s="107" t="s">
        <v>1285</v>
      </c>
      <c r="T534" s="28" t="s">
        <v>206</v>
      </c>
      <c r="U534" s="28" t="s">
        <v>65</v>
      </c>
      <c r="V534" s="28" t="s">
        <v>66</v>
      </c>
      <c r="W534" s="28" t="s">
        <v>68</v>
      </c>
      <c r="X534" s="28" t="s">
        <v>68</v>
      </c>
      <c r="Y534" s="28" t="s">
        <v>69</v>
      </c>
      <c r="Z534" s="108" t="s">
        <v>87</v>
      </c>
      <c r="AA534" s="28" t="s">
        <v>982</v>
      </c>
      <c r="AB534" s="28" t="s">
        <v>982</v>
      </c>
      <c r="AC534" s="28" t="s">
        <v>1270</v>
      </c>
      <c r="AD534" s="28" t="s">
        <v>1223</v>
      </c>
      <c r="AE534" s="28" t="s">
        <v>1224</v>
      </c>
      <c r="AF534" s="28" t="s">
        <v>1225</v>
      </c>
      <c r="AG534" s="28" t="s">
        <v>1226</v>
      </c>
    </row>
    <row r="535" s="93" customFormat="1" ht="15" spans="1:33">
      <c r="A535" s="28" t="s">
        <v>52</v>
      </c>
      <c r="B535" s="28" t="s">
        <v>181</v>
      </c>
      <c r="C535" s="28">
        <v>129131</v>
      </c>
      <c r="D535" s="28" t="s">
        <v>1217</v>
      </c>
      <c r="E535" s="28" t="s">
        <v>1286</v>
      </c>
      <c r="F535" s="28" t="s">
        <v>56</v>
      </c>
      <c r="G535" s="28" t="s">
        <v>1287</v>
      </c>
      <c r="H535" s="28" t="s">
        <v>58</v>
      </c>
      <c r="I535" s="28" t="s">
        <v>59</v>
      </c>
      <c r="J535" s="28" t="s">
        <v>1288</v>
      </c>
      <c r="K535" s="32">
        <v>300110108001</v>
      </c>
      <c r="L535" s="28" t="s">
        <v>61</v>
      </c>
      <c r="M535" s="28" t="s">
        <v>62</v>
      </c>
      <c r="N535" s="28">
        <v>1</v>
      </c>
      <c r="O535" s="33">
        <v>7</v>
      </c>
      <c r="P535" s="33">
        <v>14</v>
      </c>
      <c r="Q535" s="33">
        <f>O535+P535</f>
        <v>21</v>
      </c>
      <c r="R535" s="33">
        <f>Q535/N535</f>
        <v>21</v>
      </c>
      <c r="S535" s="107" t="s">
        <v>1289</v>
      </c>
      <c r="T535" s="28" t="s">
        <v>228</v>
      </c>
      <c r="U535" s="28" t="s">
        <v>229</v>
      </c>
      <c r="V535" s="28" t="s">
        <v>66</v>
      </c>
      <c r="W535" s="28" t="s">
        <v>67</v>
      </c>
      <c r="X535" s="28" t="s">
        <v>68</v>
      </c>
      <c r="Y535" s="28" t="s">
        <v>787</v>
      </c>
      <c r="Z535" s="108" t="s">
        <v>87</v>
      </c>
      <c r="AA535" s="28" t="s">
        <v>982</v>
      </c>
      <c r="AB535" s="28" t="s">
        <v>982</v>
      </c>
      <c r="AC535" s="28" t="s">
        <v>1290</v>
      </c>
      <c r="AD535" s="28" t="s">
        <v>1223</v>
      </c>
      <c r="AE535" s="28" t="s">
        <v>1224</v>
      </c>
      <c r="AF535" s="28" t="s">
        <v>1225</v>
      </c>
      <c r="AG535" s="28" t="s">
        <v>1226</v>
      </c>
    </row>
    <row r="536" s="93" customFormat="1" ht="15" spans="1:33">
      <c r="A536" s="28" t="s">
        <v>52</v>
      </c>
      <c r="B536" s="28" t="s">
        <v>181</v>
      </c>
      <c r="C536" s="28">
        <v>129131</v>
      </c>
      <c r="D536" s="28" t="s">
        <v>1217</v>
      </c>
      <c r="E536" s="28" t="s">
        <v>1286</v>
      </c>
      <c r="F536" s="28" t="s">
        <v>56</v>
      </c>
      <c r="G536" s="28" t="s">
        <v>1291</v>
      </c>
      <c r="H536" s="28" t="s">
        <v>58</v>
      </c>
      <c r="I536" s="28" t="s">
        <v>59</v>
      </c>
      <c r="J536" s="28" t="s">
        <v>1288</v>
      </c>
      <c r="K536" s="32">
        <v>300110108002</v>
      </c>
      <c r="L536" s="28" t="s">
        <v>61</v>
      </c>
      <c r="M536" s="28" t="s">
        <v>62</v>
      </c>
      <c r="N536" s="28">
        <v>2</v>
      </c>
      <c r="O536" s="33">
        <v>1</v>
      </c>
      <c r="P536" s="33">
        <v>0</v>
      </c>
      <c r="Q536" s="33">
        <f>O536+P536</f>
        <v>1</v>
      </c>
      <c r="R536" s="33">
        <f>Q536/N536</f>
        <v>0.5</v>
      </c>
      <c r="S536" s="107" t="s">
        <v>1292</v>
      </c>
      <c r="T536" s="28" t="s">
        <v>282</v>
      </c>
      <c r="U536" s="28" t="s">
        <v>649</v>
      </c>
      <c r="V536" s="28" t="s">
        <v>66</v>
      </c>
      <c r="W536" s="28" t="s">
        <v>67</v>
      </c>
      <c r="X536" s="28" t="s">
        <v>68</v>
      </c>
      <c r="Y536" s="28" t="s">
        <v>787</v>
      </c>
      <c r="Z536" s="108" t="s">
        <v>87</v>
      </c>
      <c r="AA536" s="28" t="s">
        <v>982</v>
      </c>
      <c r="AB536" s="28" t="s">
        <v>982</v>
      </c>
      <c r="AC536" s="28" t="s">
        <v>1293</v>
      </c>
      <c r="AD536" s="28" t="s">
        <v>1223</v>
      </c>
      <c r="AE536" s="28" t="s">
        <v>1224</v>
      </c>
      <c r="AF536" s="28" t="s">
        <v>1225</v>
      </c>
      <c r="AG536" s="28" t="s">
        <v>1226</v>
      </c>
    </row>
    <row r="537" s="93" customFormat="1" ht="15" spans="1:33">
      <c r="A537" s="28" t="s">
        <v>52</v>
      </c>
      <c r="B537" s="28" t="s">
        <v>181</v>
      </c>
      <c r="C537" s="28">
        <v>129131</v>
      </c>
      <c r="D537" s="28" t="s">
        <v>1217</v>
      </c>
      <c r="E537" s="28" t="s">
        <v>978</v>
      </c>
      <c r="F537" s="28" t="s">
        <v>56</v>
      </c>
      <c r="G537" s="28" t="s">
        <v>1107</v>
      </c>
      <c r="H537" s="28" t="s">
        <v>58</v>
      </c>
      <c r="I537" s="28" t="s">
        <v>59</v>
      </c>
      <c r="J537" s="28" t="s">
        <v>980</v>
      </c>
      <c r="K537" s="32">
        <v>300110109001</v>
      </c>
      <c r="L537" s="28" t="s">
        <v>876</v>
      </c>
      <c r="M537" s="28" t="s">
        <v>84</v>
      </c>
      <c r="N537" s="28">
        <v>13</v>
      </c>
      <c r="O537" s="33">
        <v>4</v>
      </c>
      <c r="P537" s="33">
        <v>2</v>
      </c>
      <c r="Q537" s="33">
        <f>O537+P537</f>
        <v>6</v>
      </c>
      <c r="R537" s="33">
        <f>Q537/N537</f>
        <v>0.461538461538462</v>
      </c>
      <c r="S537" s="107" t="s">
        <v>981</v>
      </c>
      <c r="T537" s="28" t="s">
        <v>97</v>
      </c>
      <c r="U537" s="28" t="s">
        <v>65</v>
      </c>
      <c r="V537" s="28" t="s">
        <v>66</v>
      </c>
      <c r="W537" s="28" t="s">
        <v>68</v>
      </c>
      <c r="X537" s="28" t="s">
        <v>68</v>
      </c>
      <c r="Y537" s="28" t="s">
        <v>69</v>
      </c>
      <c r="Z537" s="108" t="s">
        <v>87</v>
      </c>
      <c r="AA537" s="28" t="s">
        <v>982</v>
      </c>
      <c r="AB537" s="28" t="s">
        <v>982</v>
      </c>
      <c r="AC537" s="28" t="s">
        <v>1270</v>
      </c>
      <c r="AD537" s="28" t="s">
        <v>1223</v>
      </c>
      <c r="AE537" s="28" t="s">
        <v>1224</v>
      </c>
      <c r="AF537" s="28" t="s">
        <v>1225</v>
      </c>
      <c r="AG537" s="28" t="s">
        <v>1226</v>
      </c>
    </row>
    <row r="538" s="93" customFormat="1" ht="15" spans="1:33">
      <c r="A538" s="28" t="s">
        <v>131</v>
      </c>
      <c r="B538" s="28" t="s">
        <v>181</v>
      </c>
      <c r="C538" s="28">
        <v>129132</v>
      </c>
      <c r="D538" s="28" t="s">
        <v>1294</v>
      </c>
      <c r="E538" s="28" t="s">
        <v>1294</v>
      </c>
      <c r="F538" s="28" t="s">
        <v>56</v>
      </c>
      <c r="G538" s="28" t="s">
        <v>1295</v>
      </c>
      <c r="H538" s="28" t="s">
        <v>58</v>
      </c>
      <c r="I538" s="28" t="s">
        <v>59</v>
      </c>
      <c r="J538" s="28" t="s">
        <v>1296</v>
      </c>
      <c r="K538" s="32">
        <v>300110001001</v>
      </c>
      <c r="L538" s="28" t="s">
        <v>61</v>
      </c>
      <c r="M538" s="28" t="s">
        <v>62</v>
      </c>
      <c r="N538" s="28">
        <v>1</v>
      </c>
      <c r="O538" s="33">
        <v>10</v>
      </c>
      <c r="P538" s="33">
        <v>12</v>
      </c>
      <c r="Q538" s="33">
        <f>O538+P538</f>
        <v>22</v>
      </c>
      <c r="R538" s="33">
        <f>Q538/N538</f>
        <v>22</v>
      </c>
      <c r="S538" s="107" t="s">
        <v>1297</v>
      </c>
      <c r="T538" s="28" t="s">
        <v>206</v>
      </c>
      <c r="U538" s="28" t="s">
        <v>65</v>
      </c>
      <c r="V538" s="28" t="s">
        <v>66</v>
      </c>
      <c r="W538" s="28" t="s">
        <v>67</v>
      </c>
      <c r="X538" s="28" t="s">
        <v>68</v>
      </c>
      <c r="Y538" s="28" t="s">
        <v>787</v>
      </c>
      <c r="Z538" s="108" t="s">
        <v>87</v>
      </c>
      <c r="AA538" s="28" t="s">
        <v>133</v>
      </c>
      <c r="AB538" s="28" t="s">
        <v>133</v>
      </c>
      <c r="AC538" s="28" t="s">
        <v>871</v>
      </c>
      <c r="AD538" s="28" t="s">
        <v>1298</v>
      </c>
      <c r="AE538" s="28" t="s">
        <v>1299</v>
      </c>
      <c r="AF538" s="28" t="s">
        <v>1300</v>
      </c>
      <c r="AG538" s="28" t="s">
        <v>1301</v>
      </c>
    </row>
    <row r="539" s="93" customFormat="1" ht="15" spans="1:33">
      <c r="A539" s="28" t="s">
        <v>131</v>
      </c>
      <c r="B539" s="28" t="s">
        <v>181</v>
      </c>
      <c r="C539" s="28">
        <v>129132</v>
      </c>
      <c r="D539" s="28" t="s">
        <v>1294</v>
      </c>
      <c r="E539" s="28" t="s">
        <v>1302</v>
      </c>
      <c r="F539" s="28" t="s">
        <v>56</v>
      </c>
      <c r="G539" s="28" t="s">
        <v>1303</v>
      </c>
      <c r="H539" s="28" t="s">
        <v>58</v>
      </c>
      <c r="I539" s="28" t="s">
        <v>59</v>
      </c>
      <c r="J539" s="28" t="s">
        <v>1304</v>
      </c>
      <c r="K539" s="32">
        <v>300110002001</v>
      </c>
      <c r="L539" s="28" t="s">
        <v>876</v>
      </c>
      <c r="M539" s="28" t="s">
        <v>84</v>
      </c>
      <c r="N539" s="28">
        <v>2</v>
      </c>
      <c r="O539" s="33">
        <v>4</v>
      </c>
      <c r="P539" s="33">
        <v>5</v>
      </c>
      <c r="Q539" s="33">
        <f>O539+P539</f>
        <v>9</v>
      </c>
      <c r="R539" s="33">
        <f>Q539/N539</f>
        <v>4.5</v>
      </c>
      <c r="S539" s="107" t="s">
        <v>1305</v>
      </c>
      <c r="T539" s="28" t="s">
        <v>206</v>
      </c>
      <c r="U539" s="28" t="s">
        <v>65</v>
      </c>
      <c r="V539" s="28" t="s">
        <v>66</v>
      </c>
      <c r="W539" s="28" t="s">
        <v>68</v>
      </c>
      <c r="X539" s="28" t="s">
        <v>68</v>
      </c>
      <c r="Y539" s="28" t="s">
        <v>69</v>
      </c>
      <c r="Z539" s="108" t="s">
        <v>87</v>
      </c>
      <c r="AA539" s="28" t="s">
        <v>133</v>
      </c>
      <c r="AB539" s="28" t="s">
        <v>133</v>
      </c>
      <c r="AC539" s="28" t="s">
        <v>983</v>
      </c>
      <c r="AD539" s="28" t="s">
        <v>1298</v>
      </c>
      <c r="AE539" s="28" t="s">
        <v>1299</v>
      </c>
      <c r="AF539" s="28" t="s">
        <v>1300</v>
      </c>
      <c r="AG539" s="28" t="s">
        <v>1301</v>
      </c>
    </row>
    <row r="540" s="93" customFormat="1" ht="15" spans="1:33">
      <c r="A540" s="28" t="s">
        <v>131</v>
      </c>
      <c r="B540" s="28" t="s">
        <v>181</v>
      </c>
      <c r="C540" s="28">
        <v>129132</v>
      </c>
      <c r="D540" s="28" t="s">
        <v>1294</v>
      </c>
      <c r="E540" s="28" t="s">
        <v>1302</v>
      </c>
      <c r="F540" s="28" t="s">
        <v>56</v>
      </c>
      <c r="G540" s="28" t="s">
        <v>1306</v>
      </c>
      <c r="H540" s="28" t="s">
        <v>58</v>
      </c>
      <c r="I540" s="28" t="s">
        <v>59</v>
      </c>
      <c r="J540" s="28" t="s">
        <v>1307</v>
      </c>
      <c r="K540" s="32">
        <v>300110002002</v>
      </c>
      <c r="L540" s="28" t="s">
        <v>876</v>
      </c>
      <c r="M540" s="28" t="s">
        <v>84</v>
      </c>
      <c r="N540" s="28">
        <v>1</v>
      </c>
      <c r="O540" s="33">
        <v>7</v>
      </c>
      <c r="P540" s="33">
        <v>7</v>
      </c>
      <c r="Q540" s="33">
        <f>O540+P540</f>
        <v>14</v>
      </c>
      <c r="R540" s="33">
        <f>Q540/N540</f>
        <v>14</v>
      </c>
      <c r="S540" s="107" t="s">
        <v>1308</v>
      </c>
      <c r="T540" s="28" t="s">
        <v>206</v>
      </c>
      <c r="U540" s="28" t="s">
        <v>65</v>
      </c>
      <c r="V540" s="28" t="s">
        <v>86</v>
      </c>
      <c r="W540" s="28" t="s">
        <v>68</v>
      </c>
      <c r="X540" s="28" t="s">
        <v>68</v>
      </c>
      <c r="Y540" s="28" t="s">
        <v>69</v>
      </c>
      <c r="Z540" s="108" t="s">
        <v>87</v>
      </c>
      <c r="AA540" s="28" t="s">
        <v>133</v>
      </c>
      <c r="AB540" s="28" t="s">
        <v>133</v>
      </c>
      <c r="AC540" s="28" t="s">
        <v>899</v>
      </c>
      <c r="AD540" s="28" t="s">
        <v>1298</v>
      </c>
      <c r="AE540" s="28" t="s">
        <v>1299</v>
      </c>
      <c r="AF540" s="28" t="s">
        <v>1300</v>
      </c>
      <c r="AG540" s="28" t="s">
        <v>1301</v>
      </c>
    </row>
    <row r="541" s="93" customFormat="1" ht="15" spans="1:33">
      <c r="A541" s="28" t="s">
        <v>131</v>
      </c>
      <c r="B541" s="28" t="s">
        <v>181</v>
      </c>
      <c r="C541" s="28">
        <v>129132</v>
      </c>
      <c r="D541" s="28" t="s">
        <v>1294</v>
      </c>
      <c r="E541" s="28" t="s">
        <v>1302</v>
      </c>
      <c r="F541" s="28" t="s">
        <v>56</v>
      </c>
      <c r="G541" s="28" t="s">
        <v>1309</v>
      </c>
      <c r="H541" s="28" t="s">
        <v>58</v>
      </c>
      <c r="I541" s="28" t="s">
        <v>59</v>
      </c>
      <c r="J541" s="28" t="s">
        <v>1310</v>
      </c>
      <c r="K541" s="32">
        <v>300110002003</v>
      </c>
      <c r="L541" s="28" t="s">
        <v>876</v>
      </c>
      <c r="M541" s="28" t="s">
        <v>84</v>
      </c>
      <c r="N541" s="28">
        <v>1</v>
      </c>
      <c r="O541" s="33">
        <v>4</v>
      </c>
      <c r="P541" s="33">
        <v>3</v>
      </c>
      <c r="Q541" s="33">
        <f>O541+P541</f>
        <v>7</v>
      </c>
      <c r="R541" s="33">
        <f>Q541/N541</f>
        <v>7</v>
      </c>
      <c r="S541" s="107" t="s">
        <v>1311</v>
      </c>
      <c r="T541" s="28" t="s">
        <v>206</v>
      </c>
      <c r="U541" s="28" t="s">
        <v>65</v>
      </c>
      <c r="V541" s="28" t="s">
        <v>86</v>
      </c>
      <c r="W541" s="28" t="s">
        <v>68</v>
      </c>
      <c r="X541" s="28" t="s">
        <v>68</v>
      </c>
      <c r="Y541" s="28" t="s">
        <v>69</v>
      </c>
      <c r="Z541" s="108" t="s">
        <v>87</v>
      </c>
      <c r="AA541" s="28" t="s">
        <v>133</v>
      </c>
      <c r="AB541" s="28" t="s">
        <v>133</v>
      </c>
      <c r="AC541" s="28" t="s">
        <v>899</v>
      </c>
      <c r="AD541" s="28" t="s">
        <v>1298</v>
      </c>
      <c r="AE541" s="28" t="s">
        <v>1299</v>
      </c>
      <c r="AF541" s="28" t="s">
        <v>1300</v>
      </c>
      <c r="AG541" s="28" t="s">
        <v>1301</v>
      </c>
    </row>
    <row r="542" s="93" customFormat="1" ht="15" spans="1:33">
      <c r="A542" s="28" t="s">
        <v>131</v>
      </c>
      <c r="B542" s="28" t="s">
        <v>181</v>
      </c>
      <c r="C542" s="28">
        <v>129132</v>
      </c>
      <c r="D542" s="28" t="s">
        <v>1294</v>
      </c>
      <c r="E542" s="28" t="s">
        <v>1312</v>
      </c>
      <c r="F542" s="28" t="s">
        <v>56</v>
      </c>
      <c r="G542" s="28" t="s">
        <v>1313</v>
      </c>
      <c r="H542" s="28" t="s">
        <v>58</v>
      </c>
      <c r="I542" s="28" t="s">
        <v>59</v>
      </c>
      <c r="J542" s="28" t="s">
        <v>1136</v>
      </c>
      <c r="K542" s="32">
        <v>300110003001</v>
      </c>
      <c r="L542" s="28" t="s">
        <v>876</v>
      </c>
      <c r="M542" s="28" t="s">
        <v>84</v>
      </c>
      <c r="N542" s="28">
        <v>1</v>
      </c>
      <c r="O542" s="33">
        <v>2</v>
      </c>
      <c r="P542" s="33">
        <v>8</v>
      </c>
      <c r="Q542" s="33">
        <f>O542+P542</f>
        <v>10</v>
      </c>
      <c r="R542" s="33">
        <f>Q542/N542</f>
        <v>10</v>
      </c>
      <c r="S542" s="107" t="s">
        <v>1314</v>
      </c>
      <c r="T542" s="28" t="s">
        <v>206</v>
      </c>
      <c r="U542" s="28" t="s">
        <v>65</v>
      </c>
      <c r="V542" s="28" t="s">
        <v>66</v>
      </c>
      <c r="W542" s="28" t="s">
        <v>68</v>
      </c>
      <c r="X542" s="28" t="s">
        <v>68</v>
      </c>
      <c r="Y542" s="28" t="s">
        <v>69</v>
      </c>
      <c r="Z542" s="108" t="s">
        <v>87</v>
      </c>
      <c r="AA542" s="28" t="s">
        <v>133</v>
      </c>
      <c r="AB542" s="28" t="s">
        <v>133</v>
      </c>
      <c r="AC542" s="28" t="s">
        <v>899</v>
      </c>
      <c r="AD542" s="28" t="s">
        <v>1298</v>
      </c>
      <c r="AE542" s="28" t="s">
        <v>1299</v>
      </c>
      <c r="AF542" s="28" t="s">
        <v>1300</v>
      </c>
      <c r="AG542" s="28" t="s">
        <v>1301</v>
      </c>
    </row>
    <row r="543" s="93" customFormat="1" ht="15" spans="1:33">
      <c r="A543" s="28" t="s">
        <v>131</v>
      </c>
      <c r="B543" s="28" t="s">
        <v>181</v>
      </c>
      <c r="C543" s="28">
        <v>129132</v>
      </c>
      <c r="D543" s="28" t="s">
        <v>1294</v>
      </c>
      <c r="E543" s="28" t="s">
        <v>1312</v>
      </c>
      <c r="F543" s="28" t="s">
        <v>56</v>
      </c>
      <c r="G543" s="28" t="s">
        <v>1315</v>
      </c>
      <c r="H543" s="28" t="s">
        <v>58</v>
      </c>
      <c r="I543" s="28" t="s">
        <v>59</v>
      </c>
      <c r="J543" s="28" t="s">
        <v>1316</v>
      </c>
      <c r="K543" s="32">
        <v>300110003002</v>
      </c>
      <c r="L543" s="28" t="s">
        <v>876</v>
      </c>
      <c r="M543" s="28" t="s">
        <v>84</v>
      </c>
      <c r="N543" s="28">
        <v>2</v>
      </c>
      <c r="O543" s="33">
        <v>2</v>
      </c>
      <c r="P543" s="33">
        <v>2</v>
      </c>
      <c r="Q543" s="33">
        <f>O543+P543</f>
        <v>4</v>
      </c>
      <c r="R543" s="33">
        <f>Q543/N543</f>
        <v>2</v>
      </c>
      <c r="S543" s="107" t="s">
        <v>1317</v>
      </c>
      <c r="T543" s="28" t="s">
        <v>206</v>
      </c>
      <c r="U543" s="28" t="s">
        <v>65</v>
      </c>
      <c r="V543" s="28" t="s">
        <v>66</v>
      </c>
      <c r="W543" s="28" t="s">
        <v>68</v>
      </c>
      <c r="X543" s="28" t="s">
        <v>68</v>
      </c>
      <c r="Y543" s="28" t="s">
        <v>69</v>
      </c>
      <c r="Z543" s="108" t="s">
        <v>87</v>
      </c>
      <c r="AA543" s="28" t="s">
        <v>133</v>
      </c>
      <c r="AB543" s="28" t="s">
        <v>133</v>
      </c>
      <c r="AC543" s="28" t="s">
        <v>899</v>
      </c>
      <c r="AD543" s="28" t="s">
        <v>1298</v>
      </c>
      <c r="AE543" s="28" t="s">
        <v>1299</v>
      </c>
      <c r="AF543" s="28" t="s">
        <v>1300</v>
      </c>
      <c r="AG543" s="28" t="s">
        <v>1301</v>
      </c>
    </row>
    <row r="544" s="93" customFormat="1" ht="15" spans="1:33">
      <c r="A544" s="28" t="s">
        <v>131</v>
      </c>
      <c r="B544" s="28" t="s">
        <v>181</v>
      </c>
      <c r="C544" s="28">
        <v>129132</v>
      </c>
      <c r="D544" s="28" t="s">
        <v>1294</v>
      </c>
      <c r="E544" s="28" t="s">
        <v>1318</v>
      </c>
      <c r="F544" s="28" t="s">
        <v>56</v>
      </c>
      <c r="G544" s="28" t="s">
        <v>1013</v>
      </c>
      <c r="H544" s="28" t="s">
        <v>58</v>
      </c>
      <c r="I544" s="28" t="s">
        <v>59</v>
      </c>
      <c r="J544" s="28" t="s">
        <v>1319</v>
      </c>
      <c r="K544" s="32">
        <v>300110004001</v>
      </c>
      <c r="L544" s="28" t="s">
        <v>876</v>
      </c>
      <c r="M544" s="28" t="s">
        <v>84</v>
      </c>
      <c r="N544" s="28">
        <v>1</v>
      </c>
      <c r="O544" s="33">
        <v>0</v>
      </c>
      <c r="P544" s="33">
        <v>3</v>
      </c>
      <c r="Q544" s="33">
        <f>O544+P544</f>
        <v>3</v>
      </c>
      <c r="R544" s="33">
        <f>Q544/N544</f>
        <v>3</v>
      </c>
      <c r="S544" s="107" t="s">
        <v>1320</v>
      </c>
      <c r="T544" s="28" t="s">
        <v>206</v>
      </c>
      <c r="U544" s="28" t="s">
        <v>65</v>
      </c>
      <c r="V544" s="28" t="s">
        <v>66</v>
      </c>
      <c r="W544" s="28" t="s">
        <v>68</v>
      </c>
      <c r="X544" s="28" t="s">
        <v>68</v>
      </c>
      <c r="Y544" s="28" t="s">
        <v>69</v>
      </c>
      <c r="Z544" s="108" t="s">
        <v>87</v>
      </c>
      <c r="AA544" s="28" t="s">
        <v>133</v>
      </c>
      <c r="AB544" s="28" t="s">
        <v>133</v>
      </c>
      <c r="AC544" s="28" t="s">
        <v>848</v>
      </c>
      <c r="AD544" s="28" t="s">
        <v>1298</v>
      </c>
      <c r="AE544" s="28" t="s">
        <v>1299</v>
      </c>
      <c r="AF544" s="28" t="s">
        <v>1300</v>
      </c>
      <c r="AG544" s="28" t="s">
        <v>1301</v>
      </c>
    </row>
    <row r="545" s="93" customFormat="1" ht="15" spans="1:33">
      <c r="A545" s="28" t="s">
        <v>131</v>
      </c>
      <c r="B545" s="28" t="s">
        <v>181</v>
      </c>
      <c r="C545" s="28">
        <v>129132</v>
      </c>
      <c r="D545" s="28" t="s">
        <v>1294</v>
      </c>
      <c r="E545" s="28" t="s">
        <v>1318</v>
      </c>
      <c r="F545" s="28" t="s">
        <v>56</v>
      </c>
      <c r="G545" s="28" t="s">
        <v>1017</v>
      </c>
      <c r="H545" s="28" t="s">
        <v>58</v>
      </c>
      <c r="I545" s="28" t="s">
        <v>59</v>
      </c>
      <c r="J545" s="28" t="s">
        <v>1319</v>
      </c>
      <c r="K545" s="32">
        <v>300110004002</v>
      </c>
      <c r="L545" s="28" t="s">
        <v>876</v>
      </c>
      <c r="M545" s="28" t="s">
        <v>84</v>
      </c>
      <c r="N545" s="28">
        <v>1</v>
      </c>
      <c r="O545" s="33">
        <v>0</v>
      </c>
      <c r="P545" s="33">
        <v>1</v>
      </c>
      <c r="Q545" s="33">
        <f>O545+P545</f>
        <v>1</v>
      </c>
      <c r="R545" s="33">
        <f>Q545/N545</f>
        <v>1</v>
      </c>
      <c r="S545" s="107" t="s">
        <v>1320</v>
      </c>
      <c r="T545" s="28" t="s">
        <v>206</v>
      </c>
      <c r="U545" s="28" t="s">
        <v>65</v>
      </c>
      <c r="V545" s="28" t="s">
        <v>66</v>
      </c>
      <c r="W545" s="28" t="s">
        <v>68</v>
      </c>
      <c r="X545" s="28" t="s">
        <v>68</v>
      </c>
      <c r="Y545" s="28" t="s">
        <v>69</v>
      </c>
      <c r="Z545" s="108" t="s">
        <v>87</v>
      </c>
      <c r="AA545" s="28" t="s">
        <v>133</v>
      </c>
      <c r="AB545" s="28" t="s">
        <v>133</v>
      </c>
      <c r="AC545" s="28" t="s">
        <v>849</v>
      </c>
      <c r="AD545" s="28" t="s">
        <v>1298</v>
      </c>
      <c r="AE545" s="28" t="s">
        <v>1299</v>
      </c>
      <c r="AF545" s="28" t="s">
        <v>1300</v>
      </c>
      <c r="AG545" s="28" t="s">
        <v>1301</v>
      </c>
    </row>
    <row r="546" s="93" customFormat="1" ht="15" spans="1:33">
      <c r="A546" s="28" t="s">
        <v>131</v>
      </c>
      <c r="B546" s="28" t="s">
        <v>181</v>
      </c>
      <c r="C546" s="28">
        <v>129132</v>
      </c>
      <c r="D546" s="28" t="s">
        <v>1294</v>
      </c>
      <c r="E546" s="28" t="s">
        <v>1318</v>
      </c>
      <c r="F546" s="28" t="s">
        <v>56</v>
      </c>
      <c r="G546" s="28" t="s">
        <v>1196</v>
      </c>
      <c r="H546" s="28" t="s">
        <v>58</v>
      </c>
      <c r="I546" s="28" t="s">
        <v>59</v>
      </c>
      <c r="J546" s="28" t="s">
        <v>1321</v>
      </c>
      <c r="K546" s="32">
        <v>300110004003</v>
      </c>
      <c r="L546" s="28" t="s">
        <v>876</v>
      </c>
      <c r="M546" s="28" t="s">
        <v>84</v>
      </c>
      <c r="N546" s="28">
        <v>1</v>
      </c>
      <c r="O546" s="33">
        <v>10</v>
      </c>
      <c r="P546" s="33">
        <v>8</v>
      </c>
      <c r="Q546" s="33">
        <f>O546+P546</f>
        <v>18</v>
      </c>
      <c r="R546" s="33">
        <f>Q546/N546</f>
        <v>18</v>
      </c>
      <c r="S546" s="107" t="s">
        <v>1322</v>
      </c>
      <c r="T546" s="28" t="s">
        <v>206</v>
      </c>
      <c r="U546" s="28" t="s">
        <v>65</v>
      </c>
      <c r="V546" s="28" t="s">
        <v>66</v>
      </c>
      <c r="W546" s="28" t="s">
        <v>68</v>
      </c>
      <c r="X546" s="28" t="s">
        <v>68</v>
      </c>
      <c r="Y546" s="28" t="s">
        <v>69</v>
      </c>
      <c r="Z546" s="108" t="s">
        <v>87</v>
      </c>
      <c r="AA546" s="28" t="s">
        <v>133</v>
      </c>
      <c r="AB546" s="28" t="s">
        <v>133</v>
      </c>
      <c r="AC546" s="28" t="s">
        <v>825</v>
      </c>
      <c r="AD546" s="28" t="s">
        <v>1298</v>
      </c>
      <c r="AE546" s="28" t="s">
        <v>1299</v>
      </c>
      <c r="AF546" s="28" t="s">
        <v>1300</v>
      </c>
      <c r="AG546" s="28" t="s">
        <v>1301</v>
      </c>
    </row>
    <row r="547" s="93" customFormat="1" ht="15" spans="1:33">
      <c r="A547" s="28" t="s">
        <v>131</v>
      </c>
      <c r="B547" s="28" t="s">
        <v>181</v>
      </c>
      <c r="C547" s="28">
        <v>129132</v>
      </c>
      <c r="D547" s="28" t="s">
        <v>1294</v>
      </c>
      <c r="E547" s="28" t="s">
        <v>1318</v>
      </c>
      <c r="F547" s="28" t="s">
        <v>56</v>
      </c>
      <c r="G547" s="28" t="s">
        <v>1200</v>
      </c>
      <c r="H547" s="28" t="s">
        <v>58</v>
      </c>
      <c r="I547" s="28" t="s">
        <v>59</v>
      </c>
      <c r="J547" s="28" t="s">
        <v>1321</v>
      </c>
      <c r="K547" s="32">
        <v>300110004004</v>
      </c>
      <c r="L547" s="28" t="s">
        <v>876</v>
      </c>
      <c r="M547" s="28" t="s">
        <v>84</v>
      </c>
      <c r="N547" s="28">
        <v>1</v>
      </c>
      <c r="O547" s="33">
        <v>14</v>
      </c>
      <c r="P547" s="33">
        <v>26</v>
      </c>
      <c r="Q547" s="33">
        <f>O547+P547</f>
        <v>40</v>
      </c>
      <c r="R547" s="33">
        <f>Q547/N547</f>
        <v>40</v>
      </c>
      <c r="S547" s="107" t="s">
        <v>1322</v>
      </c>
      <c r="T547" s="28" t="s">
        <v>206</v>
      </c>
      <c r="U547" s="28" t="s">
        <v>65</v>
      </c>
      <c r="V547" s="28" t="s">
        <v>66</v>
      </c>
      <c r="W547" s="28" t="s">
        <v>68</v>
      </c>
      <c r="X547" s="28" t="s">
        <v>68</v>
      </c>
      <c r="Y547" s="28" t="s">
        <v>69</v>
      </c>
      <c r="Z547" s="108" t="s">
        <v>87</v>
      </c>
      <c r="AA547" s="28" t="s">
        <v>133</v>
      </c>
      <c r="AB547" s="28" t="s">
        <v>133</v>
      </c>
      <c r="AC547" s="28" t="s">
        <v>827</v>
      </c>
      <c r="AD547" s="28" t="s">
        <v>1298</v>
      </c>
      <c r="AE547" s="28" t="s">
        <v>1299</v>
      </c>
      <c r="AF547" s="28" t="s">
        <v>1300</v>
      </c>
      <c r="AG547" s="28" t="s">
        <v>1301</v>
      </c>
    </row>
    <row r="548" s="93" customFormat="1" ht="15" spans="1:33">
      <c r="A548" s="28" t="s">
        <v>131</v>
      </c>
      <c r="B548" s="28" t="s">
        <v>181</v>
      </c>
      <c r="C548" s="28">
        <v>129132</v>
      </c>
      <c r="D548" s="28" t="s">
        <v>1294</v>
      </c>
      <c r="E548" s="28" t="s">
        <v>1323</v>
      </c>
      <c r="F548" s="28" t="s">
        <v>56</v>
      </c>
      <c r="G548" s="28" t="s">
        <v>1324</v>
      </c>
      <c r="H548" s="28" t="s">
        <v>58</v>
      </c>
      <c r="I548" s="28" t="s">
        <v>59</v>
      </c>
      <c r="J548" s="28" t="s">
        <v>1325</v>
      </c>
      <c r="K548" s="32">
        <v>300110005001</v>
      </c>
      <c r="L548" s="28" t="s">
        <v>876</v>
      </c>
      <c r="M548" s="28" t="s">
        <v>84</v>
      </c>
      <c r="N548" s="28">
        <v>2</v>
      </c>
      <c r="O548" s="33">
        <v>1</v>
      </c>
      <c r="P548" s="33">
        <v>2</v>
      </c>
      <c r="Q548" s="33">
        <f>O548+P548</f>
        <v>3</v>
      </c>
      <c r="R548" s="33">
        <f>Q548/N548</f>
        <v>1.5</v>
      </c>
      <c r="S548" s="107" t="s">
        <v>1326</v>
      </c>
      <c r="T548" s="28" t="s">
        <v>206</v>
      </c>
      <c r="U548" s="28" t="s">
        <v>65</v>
      </c>
      <c r="V548" s="28" t="s">
        <v>66</v>
      </c>
      <c r="W548" s="28" t="s">
        <v>68</v>
      </c>
      <c r="X548" s="28" t="s">
        <v>68</v>
      </c>
      <c r="Y548" s="28" t="s">
        <v>69</v>
      </c>
      <c r="Z548" s="108" t="s">
        <v>87</v>
      </c>
      <c r="AA548" s="28" t="s">
        <v>133</v>
      </c>
      <c r="AB548" s="28" t="s">
        <v>133</v>
      </c>
      <c r="AC548" s="28" t="s">
        <v>1327</v>
      </c>
      <c r="AD548" s="28" t="s">
        <v>1298</v>
      </c>
      <c r="AE548" s="28" t="s">
        <v>1299</v>
      </c>
      <c r="AF548" s="28" t="s">
        <v>1300</v>
      </c>
      <c r="AG548" s="28" t="s">
        <v>1301</v>
      </c>
    </row>
    <row r="549" s="93" customFormat="1" ht="15" spans="1:33">
      <c r="A549" s="28" t="s">
        <v>131</v>
      </c>
      <c r="B549" s="28" t="s">
        <v>181</v>
      </c>
      <c r="C549" s="28">
        <v>129132</v>
      </c>
      <c r="D549" s="28" t="s">
        <v>1294</v>
      </c>
      <c r="E549" s="28" t="s">
        <v>1323</v>
      </c>
      <c r="F549" s="28" t="s">
        <v>56</v>
      </c>
      <c r="G549" s="28" t="s">
        <v>1328</v>
      </c>
      <c r="H549" s="28" t="s">
        <v>58</v>
      </c>
      <c r="I549" s="28" t="s">
        <v>59</v>
      </c>
      <c r="J549" s="28" t="s">
        <v>1325</v>
      </c>
      <c r="K549" s="32">
        <v>300110005002</v>
      </c>
      <c r="L549" s="28" t="s">
        <v>876</v>
      </c>
      <c r="M549" s="28" t="s">
        <v>84</v>
      </c>
      <c r="N549" s="28">
        <v>2</v>
      </c>
      <c r="O549" s="33">
        <v>3</v>
      </c>
      <c r="P549" s="33">
        <v>8</v>
      </c>
      <c r="Q549" s="33">
        <f>O549+P549</f>
        <v>11</v>
      </c>
      <c r="R549" s="33">
        <f>Q549/N549</f>
        <v>5.5</v>
      </c>
      <c r="S549" s="107" t="s">
        <v>1326</v>
      </c>
      <c r="T549" s="28" t="s">
        <v>206</v>
      </c>
      <c r="U549" s="28" t="s">
        <v>65</v>
      </c>
      <c r="V549" s="28" t="s">
        <v>66</v>
      </c>
      <c r="W549" s="28" t="s">
        <v>68</v>
      </c>
      <c r="X549" s="28" t="s">
        <v>68</v>
      </c>
      <c r="Y549" s="28" t="s">
        <v>69</v>
      </c>
      <c r="Z549" s="108" t="s">
        <v>87</v>
      </c>
      <c r="AA549" s="28" t="s">
        <v>133</v>
      </c>
      <c r="AB549" s="28" t="s">
        <v>133</v>
      </c>
      <c r="AC549" s="28" t="s">
        <v>1329</v>
      </c>
      <c r="AD549" s="28" t="s">
        <v>1298</v>
      </c>
      <c r="AE549" s="28" t="s">
        <v>1299</v>
      </c>
      <c r="AF549" s="28" t="s">
        <v>1300</v>
      </c>
      <c r="AG549" s="28" t="s">
        <v>1301</v>
      </c>
    </row>
    <row r="550" s="93" customFormat="1" ht="15" spans="1:33">
      <c r="A550" s="28" t="s">
        <v>131</v>
      </c>
      <c r="B550" s="28" t="s">
        <v>181</v>
      </c>
      <c r="C550" s="28">
        <v>129132</v>
      </c>
      <c r="D550" s="28" t="s">
        <v>1294</v>
      </c>
      <c r="E550" s="28" t="s">
        <v>1323</v>
      </c>
      <c r="F550" s="28" t="s">
        <v>56</v>
      </c>
      <c r="G550" s="28" t="s">
        <v>1330</v>
      </c>
      <c r="H550" s="28" t="s">
        <v>58</v>
      </c>
      <c r="I550" s="28" t="s">
        <v>59</v>
      </c>
      <c r="J550" s="28" t="s">
        <v>1331</v>
      </c>
      <c r="K550" s="32">
        <v>300110005003</v>
      </c>
      <c r="L550" s="28" t="s">
        <v>876</v>
      </c>
      <c r="M550" s="28" t="s">
        <v>84</v>
      </c>
      <c r="N550" s="28">
        <v>1</v>
      </c>
      <c r="O550" s="33">
        <v>10</v>
      </c>
      <c r="P550" s="33">
        <v>3</v>
      </c>
      <c r="Q550" s="33">
        <f>O550+P550</f>
        <v>13</v>
      </c>
      <c r="R550" s="33">
        <f>Q550/N550</f>
        <v>13</v>
      </c>
      <c r="S550" s="107" t="s">
        <v>1332</v>
      </c>
      <c r="T550" s="28" t="s">
        <v>206</v>
      </c>
      <c r="U550" s="28" t="s">
        <v>65</v>
      </c>
      <c r="V550" s="28" t="s">
        <v>66</v>
      </c>
      <c r="W550" s="28" t="s">
        <v>68</v>
      </c>
      <c r="X550" s="28" t="s">
        <v>68</v>
      </c>
      <c r="Y550" s="28" t="s">
        <v>69</v>
      </c>
      <c r="Z550" s="108" t="s">
        <v>87</v>
      </c>
      <c r="AA550" s="28" t="s">
        <v>133</v>
      </c>
      <c r="AB550" s="28" t="s">
        <v>133</v>
      </c>
      <c r="AC550" s="28" t="s">
        <v>1333</v>
      </c>
      <c r="AD550" s="28" t="s">
        <v>1298</v>
      </c>
      <c r="AE550" s="28" t="s">
        <v>1299</v>
      </c>
      <c r="AF550" s="28" t="s">
        <v>1300</v>
      </c>
      <c r="AG550" s="28" t="s">
        <v>1301</v>
      </c>
    </row>
    <row r="551" s="93" customFormat="1" ht="15" spans="1:33">
      <c r="A551" s="28" t="s">
        <v>131</v>
      </c>
      <c r="B551" s="28" t="s">
        <v>181</v>
      </c>
      <c r="C551" s="28">
        <v>129132</v>
      </c>
      <c r="D551" s="28" t="s">
        <v>1294</v>
      </c>
      <c r="E551" s="28" t="s">
        <v>1323</v>
      </c>
      <c r="F551" s="28" t="s">
        <v>56</v>
      </c>
      <c r="G551" s="28" t="s">
        <v>1334</v>
      </c>
      <c r="H551" s="28" t="s">
        <v>58</v>
      </c>
      <c r="I551" s="28" t="s">
        <v>59</v>
      </c>
      <c r="J551" s="28" t="s">
        <v>1331</v>
      </c>
      <c r="K551" s="32">
        <v>300110005004</v>
      </c>
      <c r="L551" s="28" t="s">
        <v>876</v>
      </c>
      <c r="M551" s="28" t="s">
        <v>84</v>
      </c>
      <c r="N551" s="28">
        <v>1</v>
      </c>
      <c r="O551" s="33">
        <v>20</v>
      </c>
      <c r="P551" s="33">
        <v>5</v>
      </c>
      <c r="Q551" s="33">
        <f>O551+P551</f>
        <v>25</v>
      </c>
      <c r="R551" s="33">
        <f>Q551/N551</f>
        <v>25</v>
      </c>
      <c r="S551" s="107" t="s">
        <v>1332</v>
      </c>
      <c r="T551" s="28" t="s">
        <v>206</v>
      </c>
      <c r="U551" s="28" t="s">
        <v>65</v>
      </c>
      <c r="V551" s="28" t="s">
        <v>66</v>
      </c>
      <c r="W551" s="28" t="s">
        <v>68</v>
      </c>
      <c r="X551" s="28" t="s">
        <v>68</v>
      </c>
      <c r="Y551" s="28" t="s">
        <v>69</v>
      </c>
      <c r="Z551" s="108" t="s">
        <v>87</v>
      </c>
      <c r="AA551" s="28" t="s">
        <v>133</v>
      </c>
      <c r="AB551" s="28" t="s">
        <v>133</v>
      </c>
      <c r="AC551" s="28" t="s">
        <v>1335</v>
      </c>
      <c r="AD551" s="28" t="s">
        <v>1298</v>
      </c>
      <c r="AE551" s="28" t="s">
        <v>1299</v>
      </c>
      <c r="AF551" s="28" t="s">
        <v>1300</v>
      </c>
      <c r="AG551" s="28" t="s">
        <v>1301</v>
      </c>
    </row>
    <row r="552" s="93" customFormat="1" ht="15" spans="1:33">
      <c r="A552" s="28" t="s">
        <v>131</v>
      </c>
      <c r="B552" s="28" t="s">
        <v>181</v>
      </c>
      <c r="C552" s="28">
        <v>129132</v>
      </c>
      <c r="D552" s="28" t="s">
        <v>1294</v>
      </c>
      <c r="E552" s="28" t="s">
        <v>1336</v>
      </c>
      <c r="F552" s="28" t="s">
        <v>56</v>
      </c>
      <c r="G552" s="28" t="s">
        <v>1337</v>
      </c>
      <c r="H552" s="28" t="s">
        <v>58</v>
      </c>
      <c r="I552" s="28" t="s">
        <v>59</v>
      </c>
      <c r="J552" s="28" t="s">
        <v>1338</v>
      </c>
      <c r="K552" s="32">
        <v>300110006001</v>
      </c>
      <c r="L552" s="28" t="s">
        <v>876</v>
      </c>
      <c r="M552" s="28" t="s">
        <v>84</v>
      </c>
      <c r="N552" s="28">
        <v>4</v>
      </c>
      <c r="O552" s="33">
        <v>4</v>
      </c>
      <c r="P552" s="33">
        <v>2</v>
      </c>
      <c r="Q552" s="33">
        <f>O552+P552</f>
        <v>6</v>
      </c>
      <c r="R552" s="33">
        <f>Q552/N552</f>
        <v>1.5</v>
      </c>
      <c r="S552" s="107" t="s">
        <v>1339</v>
      </c>
      <c r="T552" s="28" t="s">
        <v>206</v>
      </c>
      <c r="U552" s="28" t="s">
        <v>65</v>
      </c>
      <c r="V552" s="28" t="s">
        <v>66</v>
      </c>
      <c r="W552" s="28" t="s">
        <v>67</v>
      </c>
      <c r="X552" s="28" t="s">
        <v>272</v>
      </c>
      <c r="Y552" s="28" t="s">
        <v>69</v>
      </c>
      <c r="Z552" s="108" t="s">
        <v>87</v>
      </c>
      <c r="AA552" s="28" t="s">
        <v>133</v>
      </c>
      <c r="AB552" s="28" t="s">
        <v>133</v>
      </c>
      <c r="AC552" s="28" t="s">
        <v>1340</v>
      </c>
      <c r="AD552" s="28" t="s">
        <v>1298</v>
      </c>
      <c r="AE552" s="28" t="s">
        <v>1299</v>
      </c>
      <c r="AF552" s="28" t="s">
        <v>1300</v>
      </c>
      <c r="AG552" s="28" t="s">
        <v>1301</v>
      </c>
    </row>
    <row r="553" s="93" customFormat="1" ht="15" spans="1:33">
      <c r="A553" s="28" t="s">
        <v>131</v>
      </c>
      <c r="B553" s="28" t="s">
        <v>181</v>
      </c>
      <c r="C553" s="28">
        <v>129132</v>
      </c>
      <c r="D553" s="28" t="s">
        <v>1294</v>
      </c>
      <c r="E553" s="28" t="s">
        <v>1341</v>
      </c>
      <c r="F553" s="28" t="s">
        <v>56</v>
      </c>
      <c r="G553" s="28" t="s">
        <v>1005</v>
      </c>
      <c r="H553" s="28" t="s">
        <v>58</v>
      </c>
      <c r="I553" s="28" t="s">
        <v>59</v>
      </c>
      <c r="J553" s="28" t="s">
        <v>1342</v>
      </c>
      <c r="K553" s="32">
        <v>300110007001</v>
      </c>
      <c r="L553" s="28" t="s">
        <v>876</v>
      </c>
      <c r="M553" s="28" t="s">
        <v>84</v>
      </c>
      <c r="N553" s="28">
        <v>2</v>
      </c>
      <c r="O553" s="33">
        <v>1</v>
      </c>
      <c r="P553" s="33">
        <v>7</v>
      </c>
      <c r="Q553" s="33">
        <f>O553+P553</f>
        <v>8</v>
      </c>
      <c r="R553" s="33">
        <f>Q553/N553</f>
        <v>4</v>
      </c>
      <c r="S553" s="107" t="s">
        <v>1343</v>
      </c>
      <c r="T553" s="28" t="s">
        <v>206</v>
      </c>
      <c r="U553" s="28" t="s">
        <v>65</v>
      </c>
      <c r="V553" s="28" t="s">
        <v>66</v>
      </c>
      <c r="W553" s="28" t="s">
        <v>68</v>
      </c>
      <c r="X553" s="28" t="s">
        <v>68</v>
      </c>
      <c r="Y553" s="28" t="s">
        <v>69</v>
      </c>
      <c r="Z553" s="108" t="s">
        <v>87</v>
      </c>
      <c r="AA553" s="28" t="s">
        <v>133</v>
      </c>
      <c r="AB553" s="28" t="s">
        <v>133</v>
      </c>
      <c r="AC553" s="28" t="s">
        <v>848</v>
      </c>
      <c r="AD553" s="28" t="s">
        <v>1298</v>
      </c>
      <c r="AE553" s="28" t="s">
        <v>1299</v>
      </c>
      <c r="AF553" s="28" t="s">
        <v>1300</v>
      </c>
      <c r="AG553" s="28" t="s">
        <v>1301</v>
      </c>
    </row>
    <row r="554" s="93" customFormat="1" ht="15" spans="1:33">
      <c r="A554" s="28" t="s">
        <v>131</v>
      </c>
      <c r="B554" s="28" t="s">
        <v>181</v>
      </c>
      <c r="C554" s="28">
        <v>129132</v>
      </c>
      <c r="D554" s="28" t="s">
        <v>1294</v>
      </c>
      <c r="E554" s="28" t="s">
        <v>1341</v>
      </c>
      <c r="F554" s="28" t="s">
        <v>56</v>
      </c>
      <c r="G554" s="28" t="s">
        <v>1009</v>
      </c>
      <c r="H554" s="28" t="s">
        <v>58</v>
      </c>
      <c r="I554" s="28" t="s">
        <v>59</v>
      </c>
      <c r="J554" s="28" t="s">
        <v>1342</v>
      </c>
      <c r="K554" s="32">
        <v>300110007002</v>
      </c>
      <c r="L554" s="28" t="s">
        <v>876</v>
      </c>
      <c r="M554" s="28" t="s">
        <v>84</v>
      </c>
      <c r="N554" s="28">
        <v>2</v>
      </c>
      <c r="O554" s="33">
        <v>3</v>
      </c>
      <c r="P554" s="33">
        <v>3</v>
      </c>
      <c r="Q554" s="33">
        <f>O554+P554</f>
        <v>6</v>
      </c>
      <c r="R554" s="33">
        <f>Q554/N554</f>
        <v>3</v>
      </c>
      <c r="S554" s="107" t="s">
        <v>1343</v>
      </c>
      <c r="T554" s="28" t="s">
        <v>206</v>
      </c>
      <c r="U554" s="28" t="s">
        <v>65</v>
      </c>
      <c r="V554" s="28" t="s">
        <v>66</v>
      </c>
      <c r="W554" s="28" t="s">
        <v>68</v>
      </c>
      <c r="X554" s="28" t="s">
        <v>68</v>
      </c>
      <c r="Y554" s="28" t="s">
        <v>69</v>
      </c>
      <c r="Z554" s="108" t="s">
        <v>87</v>
      </c>
      <c r="AA554" s="28" t="s">
        <v>133</v>
      </c>
      <c r="AB554" s="28" t="s">
        <v>133</v>
      </c>
      <c r="AC554" s="28" t="s">
        <v>849</v>
      </c>
      <c r="AD554" s="28" t="s">
        <v>1298</v>
      </c>
      <c r="AE554" s="28" t="s">
        <v>1299</v>
      </c>
      <c r="AF554" s="28" t="s">
        <v>1300</v>
      </c>
      <c r="AG554" s="28" t="s">
        <v>1301</v>
      </c>
    </row>
    <row r="555" s="93" customFormat="1" ht="15" spans="1:33">
      <c r="A555" s="28" t="s">
        <v>131</v>
      </c>
      <c r="B555" s="28" t="s">
        <v>181</v>
      </c>
      <c r="C555" s="28">
        <v>129132</v>
      </c>
      <c r="D555" s="28" t="s">
        <v>1294</v>
      </c>
      <c r="E555" s="28" t="s">
        <v>1341</v>
      </c>
      <c r="F555" s="28" t="s">
        <v>56</v>
      </c>
      <c r="G555" s="28" t="s">
        <v>1344</v>
      </c>
      <c r="H555" s="28" t="s">
        <v>58</v>
      </c>
      <c r="I555" s="28" t="s">
        <v>59</v>
      </c>
      <c r="J555" s="28" t="s">
        <v>1345</v>
      </c>
      <c r="K555" s="32">
        <v>300110007003</v>
      </c>
      <c r="L555" s="28" t="s">
        <v>876</v>
      </c>
      <c r="M555" s="28" t="s">
        <v>84</v>
      </c>
      <c r="N555" s="28">
        <v>2</v>
      </c>
      <c r="O555" s="33">
        <v>29</v>
      </c>
      <c r="P555" s="33">
        <v>46</v>
      </c>
      <c r="Q555" s="33">
        <f>O555+P555</f>
        <v>75</v>
      </c>
      <c r="R555" s="33">
        <f>Q555/N555</f>
        <v>37.5</v>
      </c>
      <c r="S555" s="107" t="s">
        <v>1346</v>
      </c>
      <c r="T555" s="28" t="s">
        <v>206</v>
      </c>
      <c r="U555" s="28" t="s">
        <v>65</v>
      </c>
      <c r="V555" s="28" t="s">
        <v>66</v>
      </c>
      <c r="W555" s="28" t="s">
        <v>68</v>
      </c>
      <c r="X555" s="28" t="s">
        <v>68</v>
      </c>
      <c r="Y555" s="28" t="s">
        <v>69</v>
      </c>
      <c r="Z555" s="108" t="s">
        <v>87</v>
      </c>
      <c r="AA555" s="28" t="s">
        <v>133</v>
      </c>
      <c r="AB555" s="28" t="s">
        <v>133</v>
      </c>
      <c r="AC555" s="28" t="s">
        <v>952</v>
      </c>
      <c r="AD555" s="28" t="s">
        <v>1298</v>
      </c>
      <c r="AE555" s="28" t="s">
        <v>1299</v>
      </c>
      <c r="AF555" s="28" t="s">
        <v>1300</v>
      </c>
      <c r="AG555" s="28" t="s">
        <v>1301</v>
      </c>
    </row>
    <row r="556" s="93" customFormat="1" ht="15" spans="1:33">
      <c r="A556" s="28" t="s">
        <v>131</v>
      </c>
      <c r="B556" s="28" t="s">
        <v>181</v>
      </c>
      <c r="C556" s="28">
        <v>129132</v>
      </c>
      <c r="D556" s="28" t="s">
        <v>1294</v>
      </c>
      <c r="E556" s="28" t="s">
        <v>1347</v>
      </c>
      <c r="F556" s="28" t="s">
        <v>56</v>
      </c>
      <c r="G556" s="28" t="s">
        <v>1107</v>
      </c>
      <c r="H556" s="28" t="s">
        <v>58</v>
      </c>
      <c r="I556" s="28" t="s">
        <v>59</v>
      </c>
      <c r="J556" s="28" t="s">
        <v>980</v>
      </c>
      <c r="K556" s="32">
        <v>300110008001</v>
      </c>
      <c r="L556" s="28" t="s">
        <v>876</v>
      </c>
      <c r="M556" s="28" t="s">
        <v>84</v>
      </c>
      <c r="N556" s="28">
        <v>7</v>
      </c>
      <c r="O556" s="33">
        <v>0</v>
      </c>
      <c r="P556" s="33">
        <v>1</v>
      </c>
      <c r="Q556" s="33">
        <f>O556+P556</f>
        <v>1</v>
      </c>
      <c r="R556" s="33">
        <f>Q556/N556</f>
        <v>0.142857142857143</v>
      </c>
      <c r="S556" s="107" t="s">
        <v>981</v>
      </c>
      <c r="T556" s="28" t="s">
        <v>97</v>
      </c>
      <c r="U556" s="28" t="s">
        <v>65</v>
      </c>
      <c r="V556" s="28" t="s">
        <v>66</v>
      </c>
      <c r="W556" s="28" t="s">
        <v>68</v>
      </c>
      <c r="X556" s="28" t="s">
        <v>68</v>
      </c>
      <c r="Y556" s="28" t="s">
        <v>69</v>
      </c>
      <c r="Z556" s="108" t="s">
        <v>87</v>
      </c>
      <c r="AA556" s="28" t="s">
        <v>133</v>
      </c>
      <c r="AB556" s="28" t="s">
        <v>133</v>
      </c>
      <c r="AC556" s="28" t="s">
        <v>983</v>
      </c>
      <c r="AD556" s="28" t="s">
        <v>1298</v>
      </c>
      <c r="AE556" s="28" t="s">
        <v>1299</v>
      </c>
      <c r="AF556" s="28" t="s">
        <v>1300</v>
      </c>
      <c r="AG556" s="28" t="s">
        <v>1301</v>
      </c>
    </row>
    <row r="557" s="93" customFormat="1" ht="15" spans="1:33">
      <c r="A557" s="28" t="s">
        <v>167</v>
      </c>
      <c r="B557" s="28" t="s">
        <v>181</v>
      </c>
      <c r="C557" s="28">
        <v>129132</v>
      </c>
      <c r="D557" s="28" t="s">
        <v>1294</v>
      </c>
      <c r="E557" s="28" t="s">
        <v>1348</v>
      </c>
      <c r="F557" s="28" t="s">
        <v>56</v>
      </c>
      <c r="G557" s="28" t="s">
        <v>1349</v>
      </c>
      <c r="H557" s="28" t="s">
        <v>58</v>
      </c>
      <c r="I557" s="28" t="s">
        <v>59</v>
      </c>
      <c r="J557" s="28" t="s">
        <v>838</v>
      </c>
      <c r="K557" s="32">
        <v>300110009001</v>
      </c>
      <c r="L557" s="28" t="s">
        <v>876</v>
      </c>
      <c r="M557" s="28" t="s">
        <v>84</v>
      </c>
      <c r="N557" s="28">
        <v>1</v>
      </c>
      <c r="O557" s="33">
        <v>0</v>
      </c>
      <c r="P557" s="33">
        <v>1</v>
      </c>
      <c r="Q557" s="33">
        <f>O557+P557</f>
        <v>1</v>
      </c>
      <c r="R557" s="33">
        <f>Q557/N557</f>
        <v>1</v>
      </c>
      <c r="S557" s="107" t="s">
        <v>1350</v>
      </c>
      <c r="T557" s="28" t="s">
        <v>206</v>
      </c>
      <c r="U557" s="28" t="s">
        <v>65</v>
      </c>
      <c r="V557" s="28" t="s">
        <v>66</v>
      </c>
      <c r="W557" s="28" t="s">
        <v>68</v>
      </c>
      <c r="X557" s="28" t="s">
        <v>68</v>
      </c>
      <c r="Y557" s="28" t="s">
        <v>69</v>
      </c>
      <c r="Z557" s="108" t="s">
        <v>87</v>
      </c>
      <c r="AA557" s="28" t="s">
        <v>168</v>
      </c>
      <c r="AB557" s="28" t="s">
        <v>133</v>
      </c>
      <c r="AC557" s="28" t="s">
        <v>899</v>
      </c>
      <c r="AD557" s="28" t="s">
        <v>1298</v>
      </c>
      <c r="AE557" s="28" t="s">
        <v>1299</v>
      </c>
      <c r="AF557" s="28" t="s">
        <v>1300</v>
      </c>
      <c r="AG557" s="28" t="s">
        <v>1301</v>
      </c>
    </row>
    <row r="558" s="93" customFormat="1" ht="15" spans="1:33">
      <c r="A558" s="28" t="s">
        <v>167</v>
      </c>
      <c r="B558" s="28" t="s">
        <v>181</v>
      </c>
      <c r="C558" s="28">
        <v>129132</v>
      </c>
      <c r="D558" s="28" t="s">
        <v>1294</v>
      </c>
      <c r="E558" s="28" t="s">
        <v>1348</v>
      </c>
      <c r="F558" s="28" t="s">
        <v>56</v>
      </c>
      <c r="G558" s="28" t="s">
        <v>1351</v>
      </c>
      <c r="H558" s="28" t="s">
        <v>58</v>
      </c>
      <c r="I558" s="28" t="s">
        <v>59</v>
      </c>
      <c r="J558" s="28" t="s">
        <v>936</v>
      </c>
      <c r="K558" s="32">
        <v>300110009002</v>
      </c>
      <c r="L558" s="28" t="s">
        <v>876</v>
      </c>
      <c r="M558" s="28" t="s">
        <v>84</v>
      </c>
      <c r="N558" s="28">
        <v>2</v>
      </c>
      <c r="O558" s="33">
        <v>1</v>
      </c>
      <c r="P558" s="33">
        <v>2</v>
      </c>
      <c r="Q558" s="33">
        <f>O558+P558</f>
        <v>3</v>
      </c>
      <c r="R558" s="33">
        <f>Q558/N558</f>
        <v>1.5</v>
      </c>
      <c r="S558" s="107" t="s">
        <v>1352</v>
      </c>
      <c r="T558" s="28" t="s">
        <v>206</v>
      </c>
      <c r="U558" s="28" t="s">
        <v>65</v>
      </c>
      <c r="V558" s="28" t="s">
        <v>66</v>
      </c>
      <c r="W558" s="28" t="s">
        <v>68</v>
      </c>
      <c r="X558" s="28" t="s">
        <v>68</v>
      </c>
      <c r="Y558" s="28" t="s">
        <v>69</v>
      </c>
      <c r="Z558" s="108" t="s">
        <v>87</v>
      </c>
      <c r="AA558" s="28" t="s">
        <v>168</v>
      </c>
      <c r="AB558" s="28" t="s">
        <v>133</v>
      </c>
      <c r="AC558" s="28" t="s">
        <v>983</v>
      </c>
      <c r="AD558" s="28" t="s">
        <v>1298</v>
      </c>
      <c r="AE558" s="28" t="s">
        <v>1299</v>
      </c>
      <c r="AF558" s="28" t="s">
        <v>1300</v>
      </c>
      <c r="AG558" s="28" t="s">
        <v>1301</v>
      </c>
    </row>
    <row r="559" s="93" customFormat="1" ht="15" spans="1:33">
      <c r="A559" s="28" t="s">
        <v>167</v>
      </c>
      <c r="B559" s="28" t="s">
        <v>181</v>
      </c>
      <c r="C559" s="28">
        <v>129132</v>
      </c>
      <c r="D559" s="28" t="s">
        <v>1294</v>
      </c>
      <c r="E559" s="28" t="s">
        <v>1348</v>
      </c>
      <c r="F559" s="28" t="s">
        <v>56</v>
      </c>
      <c r="G559" s="28" t="s">
        <v>1353</v>
      </c>
      <c r="H559" s="28" t="s">
        <v>58</v>
      </c>
      <c r="I559" s="28" t="s">
        <v>59</v>
      </c>
      <c r="J559" s="28" t="s">
        <v>1354</v>
      </c>
      <c r="K559" s="32">
        <v>300110009003</v>
      </c>
      <c r="L559" s="28" t="s">
        <v>876</v>
      </c>
      <c r="M559" s="28" t="s">
        <v>84</v>
      </c>
      <c r="N559" s="28">
        <v>2</v>
      </c>
      <c r="O559" s="33">
        <v>18</v>
      </c>
      <c r="P559" s="33">
        <v>22</v>
      </c>
      <c r="Q559" s="33">
        <f>O559+P559</f>
        <v>40</v>
      </c>
      <c r="R559" s="33">
        <f>Q559/N559</f>
        <v>20</v>
      </c>
      <c r="S559" s="107" t="s">
        <v>1355</v>
      </c>
      <c r="T559" s="28" t="s">
        <v>206</v>
      </c>
      <c r="U559" s="28" t="s">
        <v>65</v>
      </c>
      <c r="V559" s="28" t="s">
        <v>66</v>
      </c>
      <c r="W559" s="28" t="s">
        <v>68</v>
      </c>
      <c r="X559" s="28" t="s">
        <v>68</v>
      </c>
      <c r="Y559" s="28" t="s">
        <v>69</v>
      </c>
      <c r="Z559" s="108" t="s">
        <v>87</v>
      </c>
      <c r="AA559" s="28" t="s">
        <v>168</v>
      </c>
      <c r="AB559" s="28" t="s">
        <v>133</v>
      </c>
      <c r="AC559" s="28" t="s">
        <v>952</v>
      </c>
      <c r="AD559" s="28" t="s">
        <v>1298</v>
      </c>
      <c r="AE559" s="28" t="s">
        <v>1299</v>
      </c>
      <c r="AF559" s="28" t="s">
        <v>1300</v>
      </c>
      <c r="AG559" s="28" t="s">
        <v>1301</v>
      </c>
    </row>
    <row r="560" s="93" customFormat="1" ht="15" spans="1:33">
      <c r="A560" s="28" t="s">
        <v>164</v>
      </c>
      <c r="B560" s="28" t="s">
        <v>181</v>
      </c>
      <c r="C560" s="28">
        <v>129133</v>
      </c>
      <c r="D560" s="28" t="s">
        <v>1356</v>
      </c>
      <c r="E560" s="28" t="s">
        <v>1357</v>
      </c>
      <c r="F560" s="28" t="s">
        <v>56</v>
      </c>
      <c r="G560" s="28" t="s">
        <v>1358</v>
      </c>
      <c r="H560" s="28" t="s">
        <v>58</v>
      </c>
      <c r="I560" s="28" t="s">
        <v>59</v>
      </c>
      <c r="J560" s="28" t="s">
        <v>1359</v>
      </c>
      <c r="K560" s="32">
        <v>300110001001</v>
      </c>
      <c r="L560" s="28" t="s">
        <v>876</v>
      </c>
      <c r="M560" s="28" t="s">
        <v>84</v>
      </c>
      <c r="N560" s="28">
        <v>1</v>
      </c>
      <c r="O560" s="33">
        <v>1</v>
      </c>
      <c r="P560" s="33">
        <v>1</v>
      </c>
      <c r="Q560" s="33">
        <f>O560+P560</f>
        <v>2</v>
      </c>
      <c r="R560" s="33">
        <f>Q560/N560</f>
        <v>2</v>
      </c>
      <c r="S560" s="107" t="s">
        <v>1360</v>
      </c>
      <c r="T560" s="28" t="s">
        <v>228</v>
      </c>
      <c r="U560" s="28" t="s">
        <v>229</v>
      </c>
      <c r="V560" s="28" t="s">
        <v>66</v>
      </c>
      <c r="W560" s="28" t="s">
        <v>68</v>
      </c>
      <c r="X560" s="28" t="s">
        <v>68</v>
      </c>
      <c r="Y560" s="28" t="s">
        <v>69</v>
      </c>
      <c r="Z560" s="108" t="s">
        <v>87</v>
      </c>
      <c r="AA560" s="28" t="s">
        <v>166</v>
      </c>
      <c r="AB560" s="28" t="s">
        <v>166</v>
      </c>
      <c r="AC560" s="28" t="s">
        <v>1361</v>
      </c>
      <c r="AD560" s="28" t="s">
        <v>1362</v>
      </c>
      <c r="AE560" s="28" t="s">
        <v>1363</v>
      </c>
      <c r="AF560" s="28" t="s">
        <v>1364</v>
      </c>
      <c r="AG560" s="28"/>
    </row>
    <row r="561" s="93" customFormat="1" ht="15" spans="1:33">
      <c r="A561" s="28" t="s">
        <v>164</v>
      </c>
      <c r="B561" s="28" t="s">
        <v>181</v>
      </c>
      <c r="C561" s="28">
        <v>129133</v>
      </c>
      <c r="D561" s="28" t="s">
        <v>1356</v>
      </c>
      <c r="E561" s="28" t="s">
        <v>1365</v>
      </c>
      <c r="F561" s="28" t="s">
        <v>56</v>
      </c>
      <c r="G561" s="28" t="s">
        <v>1366</v>
      </c>
      <c r="H561" s="28" t="s">
        <v>58</v>
      </c>
      <c r="I561" s="28" t="s">
        <v>59</v>
      </c>
      <c r="J561" s="28" t="s">
        <v>1367</v>
      </c>
      <c r="K561" s="32">
        <v>300110002001</v>
      </c>
      <c r="L561" s="28" t="s">
        <v>876</v>
      </c>
      <c r="M561" s="28" t="s">
        <v>84</v>
      </c>
      <c r="N561" s="28">
        <v>2</v>
      </c>
      <c r="O561" s="33">
        <v>0</v>
      </c>
      <c r="P561" s="33">
        <v>16</v>
      </c>
      <c r="Q561" s="33">
        <f>O561+P561</f>
        <v>16</v>
      </c>
      <c r="R561" s="33">
        <f>Q561/N561</f>
        <v>8</v>
      </c>
      <c r="S561" s="107" t="s">
        <v>1368</v>
      </c>
      <c r="T561" s="28" t="s">
        <v>228</v>
      </c>
      <c r="U561" s="28" t="s">
        <v>229</v>
      </c>
      <c r="V561" s="28" t="s">
        <v>66</v>
      </c>
      <c r="W561" s="28" t="s">
        <v>68</v>
      </c>
      <c r="X561" s="28" t="s">
        <v>68</v>
      </c>
      <c r="Y561" s="28" t="s">
        <v>69</v>
      </c>
      <c r="Z561" s="108" t="s">
        <v>87</v>
      </c>
      <c r="AA561" s="28" t="s">
        <v>166</v>
      </c>
      <c r="AB561" s="28" t="s">
        <v>166</v>
      </c>
      <c r="AC561" s="28" t="s">
        <v>1369</v>
      </c>
      <c r="AD561" s="28" t="s">
        <v>1362</v>
      </c>
      <c r="AE561" s="28" t="s">
        <v>1363</v>
      </c>
      <c r="AF561" s="28" t="s">
        <v>1364</v>
      </c>
      <c r="AG561" s="28"/>
    </row>
    <row r="562" s="93" customFormat="1" ht="15" spans="1:33">
      <c r="A562" s="28" t="s">
        <v>164</v>
      </c>
      <c r="B562" s="28" t="s">
        <v>181</v>
      </c>
      <c r="C562" s="28">
        <v>129133</v>
      </c>
      <c r="D562" s="28" t="s">
        <v>1356</v>
      </c>
      <c r="E562" s="28" t="s">
        <v>1365</v>
      </c>
      <c r="F562" s="28" t="s">
        <v>56</v>
      </c>
      <c r="G562" s="28" t="s">
        <v>961</v>
      </c>
      <c r="H562" s="28" t="s">
        <v>58</v>
      </c>
      <c r="I562" s="28" t="s">
        <v>59</v>
      </c>
      <c r="J562" s="28" t="s">
        <v>1370</v>
      </c>
      <c r="K562" s="32">
        <v>300110002002</v>
      </c>
      <c r="L562" s="28" t="s">
        <v>876</v>
      </c>
      <c r="M562" s="28" t="s">
        <v>84</v>
      </c>
      <c r="N562" s="28">
        <v>2</v>
      </c>
      <c r="O562" s="33">
        <v>0</v>
      </c>
      <c r="P562" s="33">
        <v>11</v>
      </c>
      <c r="Q562" s="33">
        <f>O562+P562</f>
        <v>11</v>
      </c>
      <c r="R562" s="33">
        <f>Q562/N562</f>
        <v>5.5</v>
      </c>
      <c r="S562" s="107" t="s">
        <v>1371</v>
      </c>
      <c r="T562" s="28" t="s">
        <v>228</v>
      </c>
      <c r="U562" s="28" t="s">
        <v>229</v>
      </c>
      <c r="V562" s="28" t="s">
        <v>86</v>
      </c>
      <c r="W562" s="28" t="s">
        <v>68</v>
      </c>
      <c r="X562" s="28" t="s">
        <v>68</v>
      </c>
      <c r="Y562" s="28" t="s">
        <v>69</v>
      </c>
      <c r="Z562" s="108" t="s">
        <v>87</v>
      </c>
      <c r="AA562" s="28" t="s">
        <v>166</v>
      </c>
      <c r="AB562" s="28" t="s">
        <v>166</v>
      </c>
      <c r="AC562" s="28" t="s">
        <v>1372</v>
      </c>
      <c r="AD562" s="28" t="s">
        <v>1362</v>
      </c>
      <c r="AE562" s="28" t="s">
        <v>1363</v>
      </c>
      <c r="AF562" s="28" t="s">
        <v>1364</v>
      </c>
      <c r="AG562" s="28"/>
    </row>
    <row r="563" s="93" customFormat="1" ht="15" spans="1:33">
      <c r="A563" s="28" t="s">
        <v>164</v>
      </c>
      <c r="B563" s="28" t="s">
        <v>181</v>
      </c>
      <c r="C563" s="28">
        <v>129133</v>
      </c>
      <c r="D563" s="28" t="s">
        <v>1356</v>
      </c>
      <c r="E563" s="28" t="s">
        <v>1373</v>
      </c>
      <c r="F563" s="28" t="s">
        <v>56</v>
      </c>
      <c r="G563" s="28" t="s">
        <v>1374</v>
      </c>
      <c r="H563" s="28" t="s">
        <v>58</v>
      </c>
      <c r="I563" s="28" t="s">
        <v>59</v>
      </c>
      <c r="J563" s="28" t="s">
        <v>1375</v>
      </c>
      <c r="K563" s="32">
        <v>300110003001</v>
      </c>
      <c r="L563" s="28" t="s">
        <v>876</v>
      </c>
      <c r="M563" s="28" t="s">
        <v>84</v>
      </c>
      <c r="N563" s="28">
        <v>4</v>
      </c>
      <c r="O563" s="33">
        <v>4</v>
      </c>
      <c r="P563" s="33">
        <v>13</v>
      </c>
      <c r="Q563" s="33">
        <f>O563+P563</f>
        <v>17</v>
      </c>
      <c r="R563" s="33">
        <f>Q563/N563</f>
        <v>4.25</v>
      </c>
      <c r="S563" s="107" t="s">
        <v>1376</v>
      </c>
      <c r="T563" s="28" t="s">
        <v>228</v>
      </c>
      <c r="U563" s="28" t="s">
        <v>229</v>
      </c>
      <c r="V563" s="28" t="s">
        <v>66</v>
      </c>
      <c r="W563" s="28" t="s">
        <v>68</v>
      </c>
      <c r="X563" s="28" t="s">
        <v>68</v>
      </c>
      <c r="Y563" s="28" t="s">
        <v>69</v>
      </c>
      <c r="Z563" s="108" t="s">
        <v>87</v>
      </c>
      <c r="AA563" s="28" t="s">
        <v>166</v>
      </c>
      <c r="AB563" s="28" t="s">
        <v>166</v>
      </c>
      <c r="AC563" s="28" t="s">
        <v>836</v>
      </c>
      <c r="AD563" s="28" t="s">
        <v>1362</v>
      </c>
      <c r="AE563" s="28" t="s">
        <v>1363</v>
      </c>
      <c r="AF563" s="28" t="s">
        <v>1364</v>
      </c>
      <c r="AG563" s="28"/>
    </row>
    <row r="564" s="93" customFormat="1" ht="15" spans="1:33">
      <c r="A564" s="28" t="s">
        <v>164</v>
      </c>
      <c r="B564" s="28" t="s">
        <v>181</v>
      </c>
      <c r="C564" s="28">
        <v>129133</v>
      </c>
      <c r="D564" s="28" t="s">
        <v>1356</v>
      </c>
      <c r="E564" s="28" t="s">
        <v>1377</v>
      </c>
      <c r="F564" s="28" t="s">
        <v>56</v>
      </c>
      <c r="G564" s="28" t="s">
        <v>940</v>
      </c>
      <c r="H564" s="28" t="s">
        <v>58</v>
      </c>
      <c r="I564" s="28" t="s">
        <v>59</v>
      </c>
      <c r="J564" s="28" t="s">
        <v>1256</v>
      </c>
      <c r="K564" s="32">
        <v>300110004001</v>
      </c>
      <c r="L564" s="28" t="s">
        <v>876</v>
      </c>
      <c r="M564" s="28" t="s">
        <v>84</v>
      </c>
      <c r="N564" s="28">
        <v>6</v>
      </c>
      <c r="O564" s="33">
        <v>4</v>
      </c>
      <c r="P564" s="33">
        <v>6</v>
      </c>
      <c r="Q564" s="33">
        <f>O564+P564</f>
        <v>10</v>
      </c>
      <c r="R564" s="33">
        <f>Q564/N564</f>
        <v>1.66666666666667</v>
      </c>
      <c r="S564" s="107" t="s">
        <v>1378</v>
      </c>
      <c r="T564" s="28" t="s">
        <v>206</v>
      </c>
      <c r="U564" s="28" t="s">
        <v>65</v>
      </c>
      <c r="V564" s="28" t="s">
        <v>66</v>
      </c>
      <c r="W564" s="28" t="s">
        <v>68</v>
      </c>
      <c r="X564" s="28" t="s">
        <v>68</v>
      </c>
      <c r="Y564" s="28" t="s">
        <v>69</v>
      </c>
      <c r="Z564" s="108" t="s">
        <v>87</v>
      </c>
      <c r="AA564" s="28" t="s">
        <v>166</v>
      </c>
      <c r="AB564" s="28" t="s">
        <v>166</v>
      </c>
      <c r="AC564" s="28" t="s">
        <v>1379</v>
      </c>
      <c r="AD564" s="28" t="s">
        <v>1362</v>
      </c>
      <c r="AE564" s="28" t="s">
        <v>1363</v>
      </c>
      <c r="AF564" s="28" t="s">
        <v>1364</v>
      </c>
      <c r="AG564" s="28"/>
    </row>
    <row r="565" s="93" customFormat="1" ht="15" spans="1:33">
      <c r="A565" s="28" t="s">
        <v>164</v>
      </c>
      <c r="B565" s="28" t="s">
        <v>181</v>
      </c>
      <c r="C565" s="28">
        <v>129133</v>
      </c>
      <c r="D565" s="28" t="s">
        <v>1356</v>
      </c>
      <c r="E565" s="28" t="s">
        <v>1377</v>
      </c>
      <c r="F565" s="28" t="s">
        <v>56</v>
      </c>
      <c r="G565" s="28" t="s">
        <v>912</v>
      </c>
      <c r="H565" s="28" t="s">
        <v>58</v>
      </c>
      <c r="I565" s="28" t="s">
        <v>59</v>
      </c>
      <c r="J565" s="28" t="s">
        <v>1261</v>
      </c>
      <c r="K565" s="32">
        <v>300110004002</v>
      </c>
      <c r="L565" s="28" t="s">
        <v>876</v>
      </c>
      <c r="M565" s="28" t="s">
        <v>84</v>
      </c>
      <c r="N565" s="28">
        <v>6</v>
      </c>
      <c r="O565" s="33">
        <v>2</v>
      </c>
      <c r="P565" s="33">
        <v>6</v>
      </c>
      <c r="Q565" s="33">
        <f>O565+P565</f>
        <v>8</v>
      </c>
      <c r="R565" s="33">
        <f>Q565/N565</f>
        <v>1.33333333333333</v>
      </c>
      <c r="S565" s="107" t="s">
        <v>1380</v>
      </c>
      <c r="T565" s="28" t="s">
        <v>206</v>
      </c>
      <c r="U565" s="28" t="s">
        <v>65</v>
      </c>
      <c r="V565" s="28" t="s">
        <v>66</v>
      </c>
      <c r="W565" s="28" t="s">
        <v>68</v>
      </c>
      <c r="X565" s="28" t="s">
        <v>68</v>
      </c>
      <c r="Y565" s="28" t="s">
        <v>69</v>
      </c>
      <c r="Z565" s="108" t="s">
        <v>87</v>
      </c>
      <c r="AA565" s="28" t="s">
        <v>166</v>
      </c>
      <c r="AB565" s="28" t="s">
        <v>166</v>
      </c>
      <c r="AC565" s="28" t="s">
        <v>1379</v>
      </c>
      <c r="AD565" s="28" t="s">
        <v>1362</v>
      </c>
      <c r="AE565" s="28" t="s">
        <v>1363</v>
      </c>
      <c r="AF565" s="28" t="s">
        <v>1364</v>
      </c>
      <c r="AG565" s="28"/>
    </row>
    <row r="566" s="93" customFormat="1" ht="15" spans="1:33">
      <c r="A566" s="28" t="s">
        <v>164</v>
      </c>
      <c r="B566" s="28" t="s">
        <v>181</v>
      </c>
      <c r="C566" s="28">
        <v>129133</v>
      </c>
      <c r="D566" s="28" t="s">
        <v>1356</v>
      </c>
      <c r="E566" s="28" t="s">
        <v>1377</v>
      </c>
      <c r="F566" s="28" t="s">
        <v>56</v>
      </c>
      <c r="G566" s="28" t="s">
        <v>1381</v>
      </c>
      <c r="H566" s="28" t="s">
        <v>58</v>
      </c>
      <c r="I566" s="28" t="s">
        <v>59</v>
      </c>
      <c r="J566" s="28" t="s">
        <v>1331</v>
      </c>
      <c r="K566" s="32">
        <v>300110004003</v>
      </c>
      <c r="L566" s="28" t="s">
        <v>876</v>
      </c>
      <c r="M566" s="28" t="s">
        <v>84</v>
      </c>
      <c r="N566" s="28">
        <v>3</v>
      </c>
      <c r="O566" s="33">
        <v>3</v>
      </c>
      <c r="P566" s="33">
        <v>16</v>
      </c>
      <c r="Q566" s="33">
        <f>O566+P566</f>
        <v>19</v>
      </c>
      <c r="R566" s="33">
        <f>Q566/N566</f>
        <v>6.33333333333333</v>
      </c>
      <c r="S566" s="107" t="s">
        <v>1382</v>
      </c>
      <c r="T566" s="28" t="s">
        <v>206</v>
      </c>
      <c r="U566" s="28" t="s">
        <v>65</v>
      </c>
      <c r="V566" s="28" t="s">
        <v>66</v>
      </c>
      <c r="W566" s="28" t="s">
        <v>68</v>
      </c>
      <c r="X566" s="28" t="s">
        <v>68</v>
      </c>
      <c r="Y566" s="28" t="s">
        <v>69</v>
      </c>
      <c r="Z566" s="108" t="s">
        <v>87</v>
      </c>
      <c r="AA566" s="28" t="s">
        <v>166</v>
      </c>
      <c r="AB566" s="28" t="s">
        <v>166</v>
      </c>
      <c r="AC566" s="28" t="s">
        <v>1383</v>
      </c>
      <c r="AD566" s="28" t="s">
        <v>1362</v>
      </c>
      <c r="AE566" s="28" t="s">
        <v>1363</v>
      </c>
      <c r="AF566" s="28" t="s">
        <v>1364</v>
      </c>
      <c r="AG566" s="28"/>
    </row>
    <row r="567" s="93" customFormat="1" ht="15" spans="1:33">
      <c r="A567" s="28" t="s">
        <v>171</v>
      </c>
      <c r="B567" s="28" t="s">
        <v>181</v>
      </c>
      <c r="C567" s="28">
        <v>129133</v>
      </c>
      <c r="D567" s="28" t="s">
        <v>1356</v>
      </c>
      <c r="E567" s="28" t="s">
        <v>1384</v>
      </c>
      <c r="F567" s="28" t="s">
        <v>56</v>
      </c>
      <c r="G567" s="28" t="s">
        <v>1385</v>
      </c>
      <c r="H567" s="28" t="s">
        <v>58</v>
      </c>
      <c r="I567" s="28" t="s">
        <v>59</v>
      </c>
      <c r="J567" s="28" t="s">
        <v>1386</v>
      </c>
      <c r="K567" s="32">
        <v>300110005002</v>
      </c>
      <c r="L567" s="28" t="s">
        <v>876</v>
      </c>
      <c r="M567" s="28" t="s">
        <v>84</v>
      </c>
      <c r="N567" s="28">
        <v>5</v>
      </c>
      <c r="O567" s="33">
        <v>2</v>
      </c>
      <c r="P567" s="33">
        <v>45</v>
      </c>
      <c r="Q567" s="33">
        <f>O567+P567</f>
        <v>47</v>
      </c>
      <c r="R567" s="33">
        <f>Q567/N567</f>
        <v>9.4</v>
      </c>
      <c r="S567" s="107" t="s">
        <v>1387</v>
      </c>
      <c r="T567" s="28" t="s">
        <v>206</v>
      </c>
      <c r="U567" s="28" t="s">
        <v>65</v>
      </c>
      <c r="V567" s="28" t="s">
        <v>66</v>
      </c>
      <c r="W567" s="28" t="s">
        <v>68</v>
      </c>
      <c r="X567" s="28" t="s">
        <v>68</v>
      </c>
      <c r="Y567" s="28" t="s">
        <v>69</v>
      </c>
      <c r="Z567" s="108" t="s">
        <v>87</v>
      </c>
      <c r="AA567" s="28" t="s">
        <v>174</v>
      </c>
      <c r="AB567" s="28" t="s">
        <v>174</v>
      </c>
      <c r="AC567" s="28" t="s">
        <v>1388</v>
      </c>
      <c r="AD567" s="28" t="s">
        <v>1362</v>
      </c>
      <c r="AE567" s="28" t="s">
        <v>1363</v>
      </c>
      <c r="AF567" s="28" t="s">
        <v>1364</v>
      </c>
      <c r="AG567" s="28"/>
    </row>
    <row r="568" s="93" customFormat="1" ht="15" spans="1:33">
      <c r="A568" s="28" t="s">
        <v>171</v>
      </c>
      <c r="B568" s="28" t="s">
        <v>181</v>
      </c>
      <c r="C568" s="28">
        <v>129133</v>
      </c>
      <c r="D568" s="28" t="s">
        <v>1356</v>
      </c>
      <c r="E568" s="28" t="s">
        <v>1384</v>
      </c>
      <c r="F568" s="28" t="s">
        <v>56</v>
      </c>
      <c r="G568" s="28" t="s">
        <v>1209</v>
      </c>
      <c r="H568" s="28" t="s">
        <v>58</v>
      </c>
      <c r="I568" s="28" t="s">
        <v>59</v>
      </c>
      <c r="J568" s="28" t="s">
        <v>1389</v>
      </c>
      <c r="K568" s="32">
        <v>300110005003</v>
      </c>
      <c r="L568" s="28" t="s">
        <v>876</v>
      </c>
      <c r="M568" s="28" t="s">
        <v>84</v>
      </c>
      <c r="N568" s="28">
        <v>4</v>
      </c>
      <c r="O568" s="33">
        <v>0</v>
      </c>
      <c r="P568" s="33">
        <v>0</v>
      </c>
      <c r="Q568" s="33">
        <f>O568+P568</f>
        <v>0</v>
      </c>
      <c r="R568" s="33">
        <f>Q568/N568</f>
        <v>0</v>
      </c>
      <c r="S568" s="107" t="s">
        <v>1390</v>
      </c>
      <c r="T568" s="28" t="s">
        <v>228</v>
      </c>
      <c r="U568" s="28" t="s">
        <v>229</v>
      </c>
      <c r="V568" s="28" t="s">
        <v>86</v>
      </c>
      <c r="W568" s="28" t="s">
        <v>67</v>
      </c>
      <c r="X568" s="28" t="s">
        <v>272</v>
      </c>
      <c r="Y568" s="28" t="s">
        <v>69</v>
      </c>
      <c r="Z568" s="108" t="s">
        <v>87</v>
      </c>
      <c r="AA568" s="28" t="s">
        <v>174</v>
      </c>
      <c r="AB568" s="28" t="s">
        <v>174</v>
      </c>
      <c r="AC568" s="28" t="s">
        <v>1391</v>
      </c>
      <c r="AD568" s="28" t="s">
        <v>1362</v>
      </c>
      <c r="AE568" s="28" t="s">
        <v>1363</v>
      </c>
      <c r="AF568" s="28" t="s">
        <v>1364</v>
      </c>
      <c r="AG568" s="28"/>
    </row>
    <row r="569" s="93" customFormat="1" ht="15" spans="1:33">
      <c r="A569" s="28" t="s">
        <v>164</v>
      </c>
      <c r="B569" s="28" t="s">
        <v>181</v>
      </c>
      <c r="C569" s="28">
        <v>129133</v>
      </c>
      <c r="D569" s="28" t="s">
        <v>1356</v>
      </c>
      <c r="E569" s="28" t="s">
        <v>978</v>
      </c>
      <c r="F569" s="28" t="s">
        <v>56</v>
      </c>
      <c r="G569" s="28" t="s">
        <v>1107</v>
      </c>
      <c r="H569" s="28" t="s">
        <v>58</v>
      </c>
      <c r="I569" s="28" t="s">
        <v>59</v>
      </c>
      <c r="J569" s="28" t="s">
        <v>980</v>
      </c>
      <c r="K569" s="32">
        <v>300110006001</v>
      </c>
      <c r="L569" s="28" t="s">
        <v>876</v>
      </c>
      <c r="M569" s="28" t="s">
        <v>84</v>
      </c>
      <c r="N569" s="28">
        <v>7</v>
      </c>
      <c r="O569" s="33">
        <v>0</v>
      </c>
      <c r="P569" s="33">
        <v>3</v>
      </c>
      <c r="Q569" s="33">
        <f>O569+P569</f>
        <v>3</v>
      </c>
      <c r="R569" s="33">
        <f>Q569/N569</f>
        <v>0.428571428571429</v>
      </c>
      <c r="S569" s="107" t="s">
        <v>981</v>
      </c>
      <c r="T569" s="28" t="s">
        <v>97</v>
      </c>
      <c r="U569" s="28" t="s">
        <v>65</v>
      </c>
      <c r="V569" s="28" t="s">
        <v>66</v>
      </c>
      <c r="W569" s="28" t="s">
        <v>68</v>
      </c>
      <c r="X569" s="28" t="s">
        <v>68</v>
      </c>
      <c r="Y569" s="28" t="s">
        <v>69</v>
      </c>
      <c r="Z569" s="108" t="s">
        <v>87</v>
      </c>
      <c r="AA569" s="28" t="s">
        <v>166</v>
      </c>
      <c r="AB569" s="28" t="s">
        <v>166</v>
      </c>
      <c r="AC569" s="28" t="s">
        <v>1392</v>
      </c>
      <c r="AD569" s="28" t="s">
        <v>1362</v>
      </c>
      <c r="AE569" s="28" t="s">
        <v>1363</v>
      </c>
      <c r="AF569" s="28" t="s">
        <v>1364</v>
      </c>
      <c r="AG569" s="28"/>
    </row>
    <row r="570" s="93" customFormat="1" ht="15" spans="1:33">
      <c r="A570" s="28" t="s">
        <v>164</v>
      </c>
      <c r="B570" s="28" t="s">
        <v>181</v>
      </c>
      <c r="C570" s="28">
        <v>129133</v>
      </c>
      <c r="D570" s="28" t="s">
        <v>1356</v>
      </c>
      <c r="E570" s="28" t="s">
        <v>1393</v>
      </c>
      <c r="F570" s="28" t="s">
        <v>56</v>
      </c>
      <c r="G570" s="28" t="s">
        <v>1394</v>
      </c>
      <c r="H570" s="28" t="s">
        <v>58</v>
      </c>
      <c r="I570" s="28" t="s">
        <v>59</v>
      </c>
      <c r="J570" s="28" t="s">
        <v>1395</v>
      </c>
      <c r="K570" s="32">
        <v>300110007001</v>
      </c>
      <c r="L570" s="28" t="s">
        <v>876</v>
      </c>
      <c r="M570" s="28" t="s">
        <v>84</v>
      </c>
      <c r="N570" s="28">
        <v>5</v>
      </c>
      <c r="O570" s="33">
        <v>1</v>
      </c>
      <c r="P570" s="33">
        <v>14</v>
      </c>
      <c r="Q570" s="33">
        <f>O570+P570</f>
        <v>15</v>
      </c>
      <c r="R570" s="33">
        <f>Q570/N570</f>
        <v>3</v>
      </c>
      <c r="S570" s="107" t="s">
        <v>1396</v>
      </c>
      <c r="T570" s="28" t="s">
        <v>206</v>
      </c>
      <c r="U570" s="28" t="s">
        <v>65</v>
      </c>
      <c r="V570" s="28" t="s">
        <v>66</v>
      </c>
      <c r="W570" s="28" t="s">
        <v>68</v>
      </c>
      <c r="X570" s="28" t="s">
        <v>68</v>
      </c>
      <c r="Y570" s="28" t="s">
        <v>69</v>
      </c>
      <c r="Z570" s="108" t="s">
        <v>87</v>
      </c>
      <c r="AA570" s="28" t="s">
        <v>166</v>
      </c>
      <c r="AB570" s="28" t="s">
        <v>166</v>
      </c>
      <c r="AC570" s="28" t="s">
        <v>1397</v>
      </c>
      <c r="AD570" s="28" t="s">
        <v>1362</v>
      </c>
      <c r="AE570" s="28" t="s">
        <v>1363</v>
      </c>
      <c r="AF570" s="28" t="s">
        <v>1364</v>
      </c>
      <c r="AG570" s="28"/>
    </row>
    <row r="571" s="93" customFormat="1" ht="15" spans="1:33">
      <c r="A571" s="28" t="s">
        <v>52</v>
      </c>
      <c r="B571" s="28" t="s">
        <v>1398</v>
      </c>
      <c r="C571" s="28">
        <v>130123</v>
      </c>
      <c r="D571" s="28" t="s">
        <v>1399</v>
      </c>
      <c r="E571" s="28" t="s">
        <v>1400</v>
      </c>
      <c r="F571" s="28" t="s">
        <v>56</v>
      </c>
      <c r="G571" s="28" t="s">
        <v>1401</v>
      </c>
      <c r="H571" s="28" t="s">
        <v>58</v>
      </c>
      <c r="I571" s="28" t="s">
        <v>59</v>
      </c>
      <c r="J571" s="28" t="s">
        <v>1402</v>
      </c>
      <c r="K571" s="32">
        <v>300110001001</v>
      </c>
      <c r="L571" s="28" t="s">
        <v>876</v>
      </c>
      <c r="M571" s="28" t="s">
        <v>84</v>
      </c>
      <c r="N571" s="28">
        <v>4</v>
      </c>
      <c r="O571" s="33">
        <v>631</v>
      </c>
      <c r="P571" s="33">
        <v>39</v>
      </c>
      <c r="Q571" s="33">
        <f>O571+P571</f>
        <v>670</v>
      </c>
      <c r="R571" s="33">
        <f>Q571/N571</f>
        <v>167.5</v>
      </c>
      <c r="S571" s="107" t="s">
        <v>1403</v>
      </c>
      <c r="T571" s="28" t="s">
        <v>97</v>
      </c>
      <c r="U571" s="28" t="s">
        <v>65</v>
      </c>
      <c r="V571" s="28" t="s">
        <v>66</v>
      </c>
      <c r="W571" s="28" t="s">
        <v>68</v>
      </c>
      <c r="X571" s="28" t="s">
        <v>68</v>
      </c>
      <c r="Y571" s="28" t="s">
        <v>69</v>
      </c>
      <c r="Z571" s="108" t="s">
        <v>87</v>
      </c>
      <c r="AA571" s="28" t="s">
        <v>71</v>
      </c>
      <c r="AB571" s="28" t="s">
        <v>71</v>
      </c>
      <c r="AC571" s="28" t="s">
        <v>1404</v>
      </c>
      <c r="AD571" s="28" t="s">
        <v>1405</v>
      </c>
      <c r="AE571" s="28" t="s">
        <v>1406</v>
      </c>
      <c r="AF571" s="28"/>
      <c r="AG571" s="28"/>
    </row>
    <row r="572" s="93" customFormat="1" ht="15" spans="1:33">
      <c r="A572" s="28" t="s">
        <v>52</v>
      </c>
      <c r="B572" s="28" t="s">
        <v>1398</v>
      </c>
      <c r="C572" s="28">
        <v>130123</v>
      </c>
      <c r="D572" s="28" t="s">
        <v>1399</v>
      </c>
      <c r="E572" s="28" t="s">
        <v>1400</v>
      </c>
      <c r="F572" s="28" t="s">
        <v>56</v>
      </c>
      <c r="G572" s="28" t="s">
        <v>1407</v>
      </c>
      <c r="H572" s="28" t="s">
        <v>58</v>
      </c>
      <c r="I572" s="28" t="s">
        <v>59</v>
      </c>
      <c r="J572" s="28" t="s">
        <v>1402</v>
      </c>
      <c r="K572" s="32">
        <v>300110001002</v>
      </c>
      <c r="L572" s="28" t="s">
        <v>876</v>
      </c>
      <c r="M572" s="28" t="s">
        <v>84</v>
      </c>
      <c r="N572" s="28">
        <v>4</v>
      </c>
      <c r="O572" s="33">
        <v>13</v>
      </c>
      <c r="P572" s="33">
        <v>5</v>
      </c>
      <c r="Q572" s="33">
        <f>O572+P572</f>
        <v>18</v>
      </c>
      <c r="R572" s="33">
        <f>Q572/N572</f>
        <v>4.5</v>
      </c>
      <c r="S572" s="107" t="s">
        <v>1408</v>
      </c>
      <c r="T572" s="28" t="s">
        <v>97</v>
      </c>
      <c r="U572" s="28" t="s">
        <v>65</v>
      </c>
      <c r="V572" s="28" t="s">
        <v>66</v>
      </c>
      <c r="W572" s="28" t="s">
        <v>68</v>
      </c>
      <c r="X572" s="28" t="s">
        <v>68</v>
      </c>
      <c r="Y572" s="28" t="s">
        <v>69</v>
      </c>
      <c r="Z572" s="108" t="s">
        <v>87</v>
      </c>
      <c r="AA572" s="28" t="s">
        <v>71</v>
      </c>
      <c r="AB572" s="28" t="s">
        <v>71</v>
      </c>
      <c r="AC572" s="28" t="s">
        <v>1409</v>
      </c>
      <c r="AD572" s="28" t="s">
        <v>1405</v>
      </c>
      <c r="AE572" s="28" t="s">
        <v>1406</v>
      </c>
      <c r="AF572" s="28"/>
      <c r="AG572" s="28"/>
    </row>
    <row r="573" s="93" customFormat="1" ht="15" spans="1:33">
      <c r="A573" s="28" t="s">
        <v>52</v>
      </c>
      <c r="B573" s="28" t="s">
        <v>1398</v>
      </c>
      <c r="C573" s="28">
        <v>130123</v>
      </c>
      <c r="D573" s="28" t="s">
        <v>1399</v>
      </c>
      <c r="E573" s="28" t="s">
        <v>1400</v>
      </c>
      <c r="F573" s="28" t="s">
        <v>56</v>
      </c>
      <c r="G573" s="28" t="s">
        <v>1410</v>
      </c>
      <c r="H573" s="28" t="s">
        <v>58</v>
      </c>
      <c r="I573" s="28" t="s">
        <v>59</v>
      </c>
      <c r="J573" s="28" t="s">
        <v>1402</v>
      </c>
      <c r="K573" s="32">
        <v>300110001003</v>
      </c>
      <c r="L573" s="28" t="s">
        <v>876</v>
      </c>
      <c r="M573" s="28" t="s">
        <v>84</v>
      </c>
      <c r="N573" s="28">
        <v>4</v>
      </c>
      <c r="O573" s="33">
        <v>25</v>
      </c>
      <c r="P573" s="33">
        <v>7</v>
      </c>
      <c r="Q573" s="33">
        <f>O573+P573</f>
        <v>32</v>
      </c>
      <c r="R573" s="33">
        <f>Q573/N573</f>
        <v>8</v>
      </c>
      <c r="S573" s="107" t="s">
        <v>1408</v>
      </c>
      <c r="T573" s="28" t="s">
        <v>97</v>
      </c>
      <c r="U573" s="28" t="s">
        <v>65</v>
      </c>
      <c r="V573" s="28" t="s">
        <v>66</v>
      </c>
      <c r="W573" s="28" t="s">
        <v>68</v>
      </c>
      <c r="X573" s="28" t="s">
        <v>68</v>
      </c>
      <c r="Y573" s="28" t="s">
        <v>69</v>
      </c>
      <c r="Z573" s="108" t="s">
        <v>87</v>
      </c>
      <c r="AA573" s="28" t="s">
        <v>71</v>
      </c>
      <c r="AB573" s="28" t="s">
        <v>71</v>
      </c>
      <c r="AC573" s="28" t="s">
        <v>1411</v>
      </c>
      <c r="AD573" s="28" t="s">
        <v>1405</v>
      </c>
      <c r="AE573" s="28" t="s">
        <v>1406</v>
      </c>
      <c r="AF573" s="28"/>
      <c r="AG573" s="28"/>
    </row>
    <row r="574" s="93" customFormat="1" ht="15" spans="1:33">
      <c r="A574" s="28" t="s">
        <v>52</v>
      </c>
      <c r="B574" s="28" t="s">
        <v>1398</v>
      </c>
      <c r="C574" s="28">
        <v>130123</v>
      </c>
      <c r="D574" s="28" t="s">
        <v>1399</v>
      </c>
      <c r="E574" s="28" t="s">
        <v>1400</v>
      </c>
      <c r="F574" s="28" t="s">
        <v>56</v>
      </c>
      <c r="G574" s="28" t="s">
        <v>1412</v>
      </c>
      <c r="H574" s="28" t="s">
        <v>58</v>
      </c>
      <c r="I574" s="28" t="s">
        <v>59</v>
      </c>
      <c r="J574" s="28" t="s">
        <v>1402</v>
      </c>
      <c r="K574" s="32">
        <v>300110001004</v>
      </c>
      <c r="L574" s="28" t="s">
        <v>876</v>
      </c>
      <c r="M574" s="28" t="s">
        <v>84</v>
      </c>
      <c r="N574" s="28">
        <v>2</v>
      </c>
      <c r="O574" s="33">
        <v>16</v>
      </c>
      <c r="P574" s="33">
        <v>11</v>
      </c>
      <c r="Q574" s="33">
        <f>O574+P574</f>
        <v>27</v>
      </c>
      <c r="R574" s="33">
        <f>Q574/N574</f>
        <v>13.5</v>
      </c>
      <c r="S574" s="107" t="s">
        <v>1413</v>
      </c>
      <c r="T574" s="28" t="s">
        <v>97</v>
      </c>
      <c r="U574" s="28" t="s">
        <v>65</v>
      </c>
      <c r="V574" s="28" t="s">
        <v>66</v>
      </c>
      <c r="W574" s="28" t="s">
        <v>68</v>
      </c>
      <c r="X574" s="28" t="s">
        <v>68</v>
      </c>
      <c r="Y574" s="28" t="s">
        <v>69</v>
      </c>
      <c r="Z574" s="108" t="s">
        <v>87</v>
      </c>
      <c r="AA574" s="28" t="s">
        <v>71</v>
      </c>
      <c r="AB574" s="28" t="s">
        <v>71</v>
      </c>
      <c r="AC574" s="28" t="s">
        <v>1414</v>
      </c>
      <c r="AD574" s="28" t="s">
        <v>1405</v>
      </c>
      <c r="AE574" s="28" t="s">
        <v>1406</v>
      </c>
      <c r="AF574" s="28"/>
      <c r="AG574" s="28"/>
    </row>
    <row r="575" s="93" customFormat="1" ht="15" spans="1:33">
      <c r="A575" s="28" t="s">
        <v>52</v>
      </c>
      <c r="B575" s="28" t="s">
        <v>1398</v>
      </c>
      <c r="C575" s="28">
        <v>130123</v>
      </c>
      <c r="D575" s="28" t="s">
        <v>1399</v>
      </c>
      <c r="E575" s="28" t="s">
        <v>1400</v>
      </c>
      <c r="F575" s="28" t="s">
        <v>56</v>
      </c>
      <c r="G575" s="28" t="s">
        <v>1415</v>
      </c>
      <c r="H575" s="28" t="s">
        <v>58</v>
      </c>
      <c r="I575" s="28" t="s">
        <v>59</v>
      </c>
      <c r="J575" s="28" t="s">
        <v>1402</v>
      </c>
      <c r="K575" s="32">
        <v>300110001006</v>
      </c>
      <c r="L575" s="28" t="s">
        <v>876</v>
      </c>
      <c r="M575" s="28" t="s">
        <v>84</v>
      </c>
      <c r="N575" s="28">
        <v>4</v>
      </c>
      <c r="O575" s="33">
        <v>43</v>
      </c>
      <c r="P575" s="33">
        <v>9</v>
      </c>
      <c r="Q575" s="33">
        <f>O575+P575</f>
        <v>52</v>
      </c>
      <c r="R575" s="33">
        <f>Q575/N575</f>
        <v>13</v>
      </c>
      <c r="S575" s="107" t="s">
        <v>1416</v>
      </c>
      <c r="T575" s="28" t="s">
        <v>97</v>
      </c>
      <c r="U575" s="28" t="s">
        <v>65</v>
      </c>
      <c r="V575" s="28" t="s">
        <v>66</v>
      </c>
      <c r="W575" s="28" t="s">
        <v>68</v>
      </c>
      <c r="X575" s="28" t="s">
        <v>68</v>
      </c>
      <c r="Y575" s="28" t="s">
        <v>69</v>
      </c>
      <c r="Z575" s="108" t="s">
        <v>87</v>
      </c>
      <c r="AA575" s="28" t="s">
        <v>71</v>
      </c>
      <c r="AB575" s="28" t="s">
        <v>71</v>
      </c>
      <c r="AC575" s="28" t="s">
        <v>1417</v>
      </c>
      <c r="AD575" s="28" t="s">
        <v>1405</v>
      </c>
      <c r="AE575" s="28" t="s">
        <v>1406</v>
      </c>
      <c r="AF575" s="28"/>
      <c r="AG575" s="28"/>
    </row>
    <row r="576" s="93" customFormat="1" ht="15" spans="1:33">
      <c r="A576" s="28" t="s">
        <v>52</v>
      </c>
      <c r="B576" s="28" t="s">
        <v>1398</v>
      </c>
      <c r="C576" s="28">
        <v>130123</v>
      </c>
      <c r="D576" s="28" t="s">
        <v>1399</v>
      </c>
      <c r="E576" s="28" t="s">
        <v>1400</v>
      </c>
      <c r="F576" s="28" t="s">
        <v>56</v>
      </c>
      <c r="G576" s="28" t="s">
        <v>1418</v>
      </c>
      <c r="H576" s="28" t="s">
        <v>58</v>
      </c>
      <c r="I576" s="28" t="s">
        <v>59</v>
      </c>
      <c r="J576" s="28" t="s">
        <v>1402</v>
      </c>
      <c r="K576" s="32">
        <v>300110001007</v>
      </c>
      <c r="L576" s="28" t="s">
        <v>876</v>
      </c>
      <c r="M576" s="28" t="s">
        <v>84</v>
      </c>
      <c r="N576" s="28">
        <v>4</v>
      </c>
      <c r="O576" s="33">
        <v>7</v>
      </c>
      <c r="P576" s="33">
        <v>515</v>
      </c>
      <c r="Q576" s="33">
        <f>O576+P576</f>
        <v>522</v>
      </c>
      <c r="R576" s="33">
        <f>Q576/N576</f>
        <v>130.5</v>
      </c>
      <c r="S576" s="107" t="s">
        <v>1419</v>
      </c>
      <c r="T576" s="28" t="s">
        <v>97</v>
      </c>
      <c r="U576" s="28" t="s">
        <v>65</v>
      </c>
      <c r="V576" s="28" t="s">
        <v>66</v>
      </c>
      <c r="W576" s="28" t="s">
        <v>68</v>
      </c>
      <c r="X576" s="28" t="s">
        <v>68</v>
      </c>
      <c r="Y576" s="28" t="s">
        <v>69</v>
      </c>
      <c r="Z576" s="108" t="s">
        <v>87</v>
      </c>
      <c r="AA576" s="28" t="s">
        <v>71</v>
      </c>
      <c r="AB576" s="28" t="s">
        <v>71</v>
      </c>
      <c r="AC576" s="28" t="s">
        <v>1404</v>
      </c>
      <c r="AD576" s="28" t="s">
        <v>1405</v>
      </c>
      <c r="AE576" s="28" t="s">
        <v>1406</v>
      </c>
      <c r="AF576" s="28"/>
      <c r="AG576" s="28"/>
    </row>
    <row r="577" s="93" customFormat="1" ht="15" spans="1:33">
      <c r="A577" s="28" t="s">
        <v>52</v>
      </c>
      <c r="B577" s="28" t="s">
        <v>1398</v>
      </c>
      <c r="C577" s="28">
        <v>130123</v>
      </c>
      <c r="D577" s="28" t="s">
        <v>1399</v>
      </c>
      <c r="E577" s="28" t="s">
        <v>1400</v>
      </c>
      <c r="F577" s="28" t="s">
        <v>56</v>
      </c>
      <c r="G577" s="28" t="s">
        <v>1420</v>
      </c>
      <c r="H577" s="28" t="s">
        <v>58</v>
      </c>
      <c r="I577" s="28" t="s">
        <v>59</v>
      </c>
      <c r="J577" s="28" t="s">
        <v>1402</v>
      </c>
      <c r="K577" s="32">
        <v>300110001008</v>
      </c>
      <c r="L577" s="28" t="s">
        <v>876</v>
      </c>
      <c r="M577" s="28" t="s">
        <v>84</v>
      </c>
      <c r="N577" s="28">
        <v>2</v>
      </c>
      <c r="O577" s="33">
        <v>3</v>
      </c>
      <c r="P577" s="33">
        <v>9</v>
      </c>
      <c r="Q577" s="33">
        <f>O577+P577</f>
        <v>12</v>
      </c>
      <c r="R577" s="33">
        <f>Q577/N577</f>
        <v>6</v>
      </c>
      <c r="S577" s="107" t="s">
        <v>1421</v>
      </c>
      <c r="T577" s="28" t="s">
        <v>228</v>
      </c>
      <c r="U577" s="28" t="s">
        <v>229</v>
      </c>
      <c r="V577" s="28" t="s">
        <v>66</v>
      </c>
      <c r="W577" s="28" t="s">
        <v>68</v>
      </c>
      <c r="X577" s="28" t="s">
        <v>68</v>
      </c>
      <c r="Y577" s="28" t="s">
        <v>787</v>
      </c>
      <c r="Z577" s="108" t="s">
        <v>87</v>
      </c>
      <c r="AA577" s="28" t="s">
        <v>71</v>
      </c>
      <c r="AB577" s="28" t="s">
        <v>71</v>
      </c>
      <c r="AC577" s="28" t="s">
        <v>1422</v>
      </c>
      <c r="AD577" s="28" t="s">
        <v>1405</v>
      </c>
      <c r="AE577" s="28" t="s">
        <v>1406</v>
      </c>
      <c r="AF577" s="28"/>
      <c r="AG577" s="28"/>
    </row>
    <row r="578" s="93" customFormat="1" ht="15" spans="1:33">
      <c r="A578" s="28" t="s">
        <v>52</v>
      </c>
      <c r="B578" s="28" t="s">
        <v>1398</v>
      </c>
      <c r="C578" s="28">
        <v>130123</v>
      </c>
      <c r="D578" s="28" t="s">
        <v>1399</v>
      </c>
      <c r="E578" s="28" t="s">
        <v>1423</v>
      </c>
      <c r="F578" s="28" t="s">
        <v>56</v>
      </c>
      <c r="G578" s="28" t="s">
        <v>1401</v>
      </c>
      <c r="H578" s="28" t="s">
        <v>58</v>
      </c>
      <c r="I578" s="28" t="s">
        <v>59</v>
      </c>
      <c r="J578" s="28" t="s">
        <v>1402</v>
      </c>
      <c r="K578" s="32">
        <v>300110006001</v>
      </c>
      <c r="L578" s="28" t="s">
        <v>876</v>
      </c>
      <c r="M578" s="28" t="s">
        <v>84</v>
      </c>
      <c r="N578" s="28">
        <v>2</v>
      </c>
      <c r="O578" s="33">
        <v>0</v>
      </c>
      <c r="P578" s="33">
        <v>5</v>
      </c>
      <c r="Q578" s="33">
        <f>O578+P578</f>
        <v>5</v>
      </c>
      <c r="R578" s="33">
        <f>Q578/N578</f>
        <v>2.5</v>
      </c>
      <c r="S578" s="107" t="s">
        <v>1424</v>
      </c>
      <c r="T578" s="28" t="s">
        <v>97</v>
      </c>
      <c r="U578" s="28" t="s">
        <v>65</v>
      </c>
      <c r="V578" s="28" t="s">
        <v>66</v>
      </c>
      <c r="W578" s="28" t="s">
        <v>68</v>
      </c>
      <c r="X578" s="28" t="s">
        <v>68</v>
      </c>
      <c r="Y578" s="28" t="s">
        <v>69</v>
      </c>
      <c r="Z578" s="108" t="s">
        <v>87</v>
      </c>
      <c r="AA578" s="28" t="s">
        <v>71</v>
      </c>
      <c r="AB578" s="28" t="s">
        <v>71</v>
      </c>
      <c r="AC578" s="28" t="s">
        <v>1409</v>
      </c>
      <c r="AD578" s="28" t="s">
        <v>1405</v>
      </c>
      <c r="AE578" s="28" t="s">
        <v>1406</v>
      </c>
      <c r="AF578" s="28"/>
      <c r="AG578" s="28"/>
    </row>
    <row r="579" s="93" customFormat="1" ht="15" spans="1:33">
      <c r="A579" s="28" t="s">
        <v>52</v>
      </c>
      <c r="B579" s="28" t="s">
        <v>1398</v>
      </c>
      <c r="C579" s="28">
        <v>130123</v>
      </c>
      <c r="D579" s="28" t="s">
        <v>1399</v>
      </c>
      <c r="E579" s="28" t="s">
        <v>1423</v>
      </c>
      <c r="F579" s="28" t="s">
        <v>56</v>
      </c>
      <c r="G579" s="28" t="s">
        <v>1407</v>
      </c>
      <c r="H579" s="28" t="s">
        <v>58</v>
      </c>
      <c r="I579" s="28" t="s">
        <v>59</v>
      </c>
      <c r="J579" s="28" t="s">
        <v>1402</v>
      </c>
      <c r="K579" s="32">
        <v>300110006002</v>
      </c>
      <c r="L579" s="28" t="s">
        <v>876</v>
      </c>
      <c r="M579" s="28" t="s">
        <v>84</v>
      </c>
      <c r="N579" s="28">
        <v>2</v>
      </c>
      <c r="O579" s="33">
        <v>0</v>
      </c>
      <c r="P579" s="33">
        <v>11</v>
      </c>
      <c r="Q579" s="33">
        <f>O579+P579</f>
        <v>11</v>
      </c>
      <c r="R579" s="33">
        <f>Q579/N579</f>
        <v>5.5</v>
      </c>
      <c r="S579" s="107" t="s">
        <v>1424</v>
      </c>
      <c r="T579" s="28" t="s">
        <v>97</v>
      </c>
      <c r="U579" s="28" t="s">
        <v>65</v>
      </c>
      <c r="V579" s="28" t="s">
        <v>66</v>
      </c>
      <c r="W579" s="28" t="s">
        <v>68</v>
      </c>
      <c r="X579" s="28" t="s">
        <v>68</v>
      </c>
      <c r="Y579" s="28" t="s">
        <v>69</v>
      </c>
      <c r="Z579" s="108" t="s">
        <v>87</v>
      </c>
      <c r="AA579" s="28" t="s">
        <v>71</v>
      </c>
      <c r="AB579" s="28" t="s">
        <v>71</v>
      </c>
      <c r="AC579" s="28" t="s">
        <v>1411</v>
      </c>
      <c r="AD579" s="28" t="s">
        <v>1405</v>
      </c>
      <c r="AE579" s="28" t="s">
        <v>1406</v>
      </c>
      <c r="AF579" s="28"/>
      <c r="AG579" s="28"/>
    </row>
    <row r="580" s="93" customFormat="1" ht="15" spans="1:33">
      <c r="A580" s="28" t="s">
        <v>52</v>
      </c>
      <c r="B580" s="28" t="s">
        <v>1398</v>
      </c>
      <c r="C580" s="28">
        <v>130123</v>
      </c>
      <c r="D580" s="28" t="s">
        <v>1399</v>
      </c>
      <c r="E580" s="28" t="s">
        <v>1423</v>
      </c>
      <c r="F580" s="28" t="s">
        <v>56</v>
      </c>
      <c r="G580" s="28" t="s">
        <v>1410</v>
      </c>
      <c r="H580" s="28" t="s">
        <v>58</v>
      </c>
      <c r="I580" s="28" t="s">
        <v>59</v>
      </c>
      <c r="J580" s="28" t="s">
        <v>1402</v>
      </c>
      <c r="K580" s="32">
        <v>300110006003</v>
      </c>
      <c r="L580" s="28" t="s">
        <v>876</v>
      </c>
      <c r="M580" s="28" t="s">
        <v>84</v>
      </c>
      <c r="N580" s="28">
        <v>4</v>
      </c>
      <c r="O580" s="33">
        <v>1</v>
      </c>
      <c r="P580" s="33">
        <v>45</v>
      </c>
      <c r="Q580" s="33">
        <f>O580+P580</f>
        <v>46</v>
      </c>
      <c r="R580" s="33">
        <f>Q580/N580</f>
        <v>11.5</v>
      </c>
      <c r="S580" s="107" t="s">
        <v>1425</v>
      </c>
      <c r="T580" s="28" t="s">
        <v>97</v>
      </c>
      <c r="U580" s="28" t="s">
        <v>65</v>
      </c>
      <c r="V580" s="28" t="s">
        <v>66</v>
      </c>
      <c r="W580" s="28" t="s">
        <v>68</v>
      </c>
      <c r="X580" s="28" t="s">
        <v>68</v>
      </c>
      <c r="Y580" s="28" t="s">
        <v>69</v>
      </c>
      <c r="Z580" s="108" t="s">
        <v>87</v>
      </c>
      <c r="AA580" s="28" t="s">
        <v>71</v>
      </c>
      <c r="AB580" s="28" t="s">
        <v>71</v>
      </c>
      <c r="AC580" s="28" t="s">
        <v>1409</v>
      </c>
      <c r="AD580" s="28" t="s">
        <v>1405</v>
      </c>
      <c r="AE580" s="28" t="s">
        <v>1406</v>
      </c>
      <c r="AF580" s="28"/>
      <c r="AG580" s="28"/>
    </row>
    <row r="581" s="93" customFormat="1" ht="15" spans="1:33">
      <c r="A581" s="28" t="s">
        <v>52</v>
      </c>
      <c r="B581" s="28" t="s">
        <v>1398</v>
      </c>
      <c r="C581" s="28">
        <v>130123</v>
      </c>
      <c r="D581" s="28" t="s">
        <v>1399</v>
      </c>
      <c r="E581" s="28" t="s">
        <v>1423</v>
      </c>
      <c r="F581" s="28" t="s">
        <v>56</v>
      </c>
      <c r="G581" s="28" t="s">
        <v>1412</v>
      </c>
      <c r="H581" s="28" t="s">
        <v>58</v>
      </c>
      <c r="I581" s="28" t="s">
        <v>59</v>
      </c>
      <c r="J581" s="28" t="s">
        <v>1402</v>
      </c>
      <c r="K581" s="32">
        <v>300110006004</v>
      </c>
      <c r="L581" s="28" t="s">
        <v>876</v>
      </c>
      <c r="M581" s="28" t="s">
        <v>84</v>
      </c>
      <c r="N581" s="28">
        <v>4</v>
      </c>
      <c r="O581" s="33">
        <v>0</v>
      </c>
      <c r="P581" s="33">
        <v>25</v>
      </c>
      <c r="Q581" s="33">
        <f>O581+P581</f>
        <v>25</v>
      </c>
      <c r="R581" s="33">
        <f>Q581/N581</f>
        <v>6.25</v>
      </c>
      <c r="S581" s="107" t="s">
        <v>1425</v>
      </c>
      <c r="T581" s="28" t="s">
        <v>97</v>
      </c>
      <c r="U581" s="28" t="s">
        <v>65</v>
      </c>
      <c r="V581" s="28" t="s">
        <v>66</v>
      </c>
      <c r="W581" s="28" t="s">
        <v>68</v>
      </c>
      <c r="X581" s="28" t="s">
        <v>68</v>
      </c>
      <c r="Y581" s="28" t="s">
        <v>69</v>
      </c>
      <c r="Z581" s="108" t="s">
        <v>87</v>
      </c>
      <c r="AA581" s="28" t="s">
        <v>71</v>
      </c>
      <c r="AB581" s="28" t="s">
        <v>71</v>
      </c>
      <c r="AC581" s="28" t="s">
        <v>1411</v>
      </c>
      <c r="AD581" s="28" t="s">
        <v>1405</v>
      </c>
      <c r="AE581" s="28" t="s">
        <v>1406</v>
      </c>
      <c r="AF581" s="28"/>
      <c r="AG581" s="28"/>
    </row>
    <row r="582" s="93" customFormat="1" ht="15" spans="1:33">
      <c r="A582" s="28" t="s">
        <v>52</v>
      </c>
      <c r="B582" s="28" t="s">
        <v>1398</v>
      </c>
      <c r="C582" s="28">
        <v>130123</v>
      </c>
      <c r="D582" s="28" t="s">
        <v>1399</v>
      </c>
      <c r="E582" s="28" t="s">
        <v>1423</v>
      </c>
      <c r="F582" s="28" t="s">
        <v>56</v>
      </c>
      <c r="G582" s="28" t="s">
        <v>1415</v>
      </c>
      <c r="H582" s="28" t="s">
        <v>58</v>
      </c>
      <c r="I582" s="28" t="s">
        <v>59</v>
      </c>
      <c r="J582" s="28" t="s">
        <v>1402</v>
      </c>
      <c r="K582" s="32">
        <v>300110006005</v>
      </c>
      <c r="L582" s="28" t="s">
        <v>876</v>
      </c>
      <c r="M582" s="28" t="s">
        <v>84</v>
      </c>
      <c r="N582" s="28">
        <v>2</v>
      </c>
      <c r="O582" s="33">
        <v>0</v>
      </c>
      <c r="P582" s="33">
        <v>10</v>
      </c>
      <c r="Q582" s="33">
        <f>O582+P582</f>
        <v>10</v>
      </c>
      <c r="R582" s="33">
        <f>Q582/N582</f>
        <v>5</v>
      </c>
      <c r="S582" s="107" t="s">
        <v>1425</v>
      </c>
      <c r="T582" s="28" t="s">
        <v>97</v>
      </c>
      <c r="U582" s="28" t="s">
        <v>65</v>
      </c>
      <c r="V582" s="28" t="s">
        <v>66</v>
      </c>
      <c r="W582" s="28" t="s">
        <v>68</v>
      </c>
      <c r="X582" s="28" t="s">
        <v>68</v>
      </c>
      <c r="Y582" s="28" t="s">
        <v>69</v>
      </c>
      <c r="Z582" s="108" t="s">
        <v>87</v>
      </c>
      <c r="AA582" s="28" t="s">
        <v>71</v>
      </c>
      <c r="AB582" s="28" t="s">
        <v>71</v>
      </c>
      <c r="AC582" s="28" t="s">
        <v>1426</v>
      </c>
      <c r="AD582" s="28" t="s">
        <v>1405</v>
      </c>
      <c r="AE582" s="28" t="s">
        <v>1406</v>
      </c>
      <c r="AF582" s="28"/>
      <c r="AG582" s="28"/>
    </row>
    <row r="583" s="93" customFormat="1" ht="15" spans="1:33">
      <c r="A583" s="28" t="s">
        <v>52</v>
      </c>
      <c r="B583" s="28" t="s">
        <v>1398</v>
      </c>
      <c r="C583" s="28">
        <v>130123</v>
      </c>
      <c r="D583" s="28" t="s">
        <v>1399</v>
      </c>
      <c r="E583" s="28" t="s">
        <v>1423</v>
      </c>
      <c r="F583" s="28" t="s">
        <v>56</v>
      </c>
      <c r="G583" s="28" t="s">
        <v>1418</v>
      </c>
      <c r="H583" s="28" t="s">
        <v>58</v>
      </c>
      <c r="I583" s="28" t="s">
        <v>59</v>
      </c>
      <c r="J583" s="28" t="s">
        <v>1402</v>
      </c>
      <c r="K583" s="32">
        <v>300110006006</v>
      </c>
      <c r="L583" s="28" t="s">
        <v>876</v>
      </c>
      <c r="M583" s="28" t="s">
        <v>84</v>
      </c>
      <c r="N583" s="28">
        <v>2</v>
      </c>
      <c r="O583" s="33">
        <v>1</v>
      </c>
      <c r="P583" s="33">
        <v>26</v>
      </c>
      <c r="Q583" s="33">
        <f>O583+P583</f>
        <v>27</v>
      </c>
      <c r="R583" s="33">
        <f>Q583/N583</f>
        <v>13.5</v>
      </c>
      <c r="S583" s="107" t="s">
        <v>1427</v>
      </c>
      <c r="T583" s="28" t="s">
        <v>97</v>
      </c>
      <c r="U583" s="28" t="s">
        <v>65</v>
      </c>
      <c r="V583" s="28" t="s">
        <v>66</v>
      </c>
      <c r="W583" s="28" t="s">
        <v>68</v>
      </c>
      <c r="X583" s="28" t="s">
        <v>68</v>
      </c>
      <c r="Y583" s="28" t="s">
        <v>69</v>
      </c>
      <c r="Z583" s="108" t="s">
        <v>87</v>
      </c>
      <c r="AA583" s="28" t="s">
        <v>71</v>
      </c>
      <c r="AB583" s="28" t="s">
        <v>71</v>
      </c>
      <c r="AC583" s="28" t="s">
        <v>1414</v>
      </c>
      <c r="AD583" s="28" t="s">
        <v>1405</v>
      </c>
      <c r="AE583" s="28" t="s">
        <v>1406</v>
      </c>
      <c r="AF583" s="28"/>
      <c r="AG583" s="28"/>
    </row>
    <row r="584" s="93" customFormat="1" ht="15" spans="1:33">
      <c r="A584" s="28" t="s">
        <v>52</v>
      </c>
      <c r="B584" s="28" t="s">
        <v>1398</v>
      </c>
      <c r="C584" s="28">
        <v>130123</v>
      </c>
      <c r="D584" s="28" t="s">
        <v>1399</v>
      </c>
      <c r="E584" s="28" t="s">
        <v>1423</v>
      </c>
      <c r="F584" s="28" t="s">
        <v>56</v>
      </c>
      <c r="G584" s="28" t="s">
        <v>1420</v>
      </c>
      <c r="H584" s="28" t="s">
        <v>58</v>
      </c>
      <c r="I584" s="28" t="s">
        <v>59</v>
      </c>
      <c r="J584" s="28" t="s">
        <v>1402</v>
      </c>
      <c r="K584" s="32">
        <v>300110006007</v>
      </c>
      <c r="L584" s="28" t="s">
        <v>876</v>
      </c>
      <c r="M584" s="28" t="s">
        <v>84</v>
      </c>
      <c r="N584" s="28">
        <v>3</v>
      </c>
      <c r="O584" s="33">
        <v>0</v>
      </c>
      <c r="P584" s="33">
        <v>7</v>
      </c>
      <c r="Q584" s="33">
        <f>O584+P584</f>
        <v>7</v>
      </c>
      <c r="R584" s="33">
        <f>Q584/N584</f>
        <v>2.33333333333333</v>
      </c>
      <c r="S584" s="107" t="s">
        <v>1428</v>
      </c>
      <c r="T584" s="28" t="s">
        <v>97</v>
      </c>
      <c r="U584" s="28" t="s">
        <v>65</v>
      </c>
      <c r="V584" s="28" t="s">
        <v>66</v>
      </c>
      <c r="W584" s="28" t="s">
        <v>67</v>
      </c>
      <c r="X584" s="28" t="s">
        <v>192</v>
      </c>
      <c r="Y584" s="28" t="s">
        <v>69</v>
      </c>
      <c r="Z584" s="108" t="s">
        <v>87</v>
      </c>
      <c r="AA584" s="28" t="s">
        <v>71</v>
      </c>
      <c r="AB584" s="28" t="s">
        <v>71</v>
      </c>
      <c r="AC584" s="28" t="s">
        <v>1404</v>
      </c>
      <c r="AD584" s="28" t="s">
        <v>1405</v>
      </c>
      <c r="AE584" s="28" t="s">
        <v>1406</v>
      </c>
      <c r="AF584" s="28"/>
      <c r="AG584" s="28"/>
    </row>
    <row r="585" s="93" customFormat="1" ht="15" spans="1:33">
      <c r="A585" s="28" t="s">
        <v>52</v>
      </c>
      <c r="B585" s="28" t="s">
        <v>1398</v>
      </c>
      <c r="C585" s="28">
        <v>130123</v>
      </c>
      <c r="D585" s="28" t="s">
        <v>1399</v>
      </c>
      <c r="E585" s="28" t="s">
        <v>1429</v>
      </c>
      <c r="F585" s="28" t="s">
        <v>56</v>
      </c>
      <c r="G585" s="28" t="s">
        <v>1401</v>
      </c>
      <c r="H585" s="28" t="s">
        <v>58</v>
      </c>
      <c r="I585" s="28" t="s">
        <v>59</v>
      </c>
      <c r="J585" s="28" t="s">
        <v>1402</v>
      </c>
      <c r="K585" s="32">
        <v>300110011001</v>
      </c>
      <c r="L585" s="28" t="s">
        <v>876</v>
      </c>
      <c r="M585" s="28" t="s">
        <v>84</v>
      </c>
      <c r="N585" s="28">
        <v>4</v>
      </c>
      <c r="O585" s="33">
        <v>0</v>
      </c>
      <c r="P585" s="33">
        <v>18</v>
      </c>
      <c r="Q585" s="33">
        <f>O585+P585</f>
        <v>18</v>
      </c>
      <c r="R585" s="33">
        <f>Q585/N585</f>
        <v>4.5</v>
      </c>
      <c r="S585" s="107" t="s">
        <v>1430</v>
      </c>
      <c r="T585" s="28" t="s">
        <v>97</v>
      </c>
      <c r="U585" s="28" t="s">
        <v>65</v>
      </c>
      <c r="V585" s="28" t="s">
        <v>66</v>
      </c>
      <c r="W585" s="28" t="s">
        <v>68</v>
      </c>
      <c r="X585" s="28" t="s">
        <v>68</v>
      </c>
      <c r="Y585" s="28" t="s">
        <v>69</v>
      </c>
      <c r="Z585" s="108" t="s">
        <v>87</v>
      </c>
      <c r="AA585" s="28" t="s">
        <v>71</v>
      </c>
      <c r="AB585" s="28" t="s">
        <v>71</v>
      </c>
      <c r="AC585" s="28" t="s">
        <v>1431</v>
      </c>
      <c r="AD585" s="28" t="s">
        <v>1405</v>
      </c>
      <c r="AE585" s="28" t="s">
        <v>1406</v>
      </c>
      <c r="AF585" s="28"/>
      <c r="AG585" s="28"/>
    </row>
    <row r="586" s="93" customFormat="1" ht="15" spans="1:33">
      <c r="A586" s="28" t="s">
        <v>52</v>
      </c>
      <c r="B586" s="28" t="s">
        <v>1398</v>
      </c>
      <c r="C586" s="28">
        <v>130123</v>
      </c>
      <c r="D586" s="28" t="s">
        <v>1399</v>
      </c>
      <c r="E586" s="28" t="s">
        <v>1429</v>
      </c>
      <c r="F586" s="28" t="s">
        <v>56</v>
      </c>
      <c r="G586" s="28" t="s">
        <v>1407</v>
      </c>
      <c r="H586" s="28" t="s">
        <v>58</v>
      </c>
      <c r="I586" s="28" t="s">
        <v>59</v>
      </c>
      <c r="J586" s="28" t="s">
        <v>1402</v>
      </c>
      <c r="K586" s="32">
        <v>300110011002</v>
      </c>
      <c r="L586" s="28" t="s">
        <v>876</v>
      </c>
      <c r="M586" s="28" t="s">
        <v>84</v>
      </c>
      <c r="N586" s="28">
        <v>2</v>
      </c>
      <c r="O586" s="33">
        <v>0</v>
      </c>
      <c r="P586" s="33">
        <v>4</v>
      </c>
      <c r="Q586" s="33">
        <f>O586+P586</f>
        <v>4</v>
      </c>
      <c r="R586" s="33">
        <f>Q586/N586</f>
        <v>2</v>
      </c>
      <c r="S586" s="107" t="s">
        <v>1424</v>
      </c>
      <c r="T586" s="28" t="s">
        <v>97</v>
      </c>
      <c r="U586" s="28" t="s">
        <v>65</v>
      </c>
      <c r="V586" s="28" t="s">
        <v>66</v>
      </c>
      <c r="W586" s="28" t="s">
        <v>68</v>
      </c>
      <c r="X586" s="28" t="s">
        <v>68</v>
      </c>
      <c r="Y586" s="28" t="s">
        <v>69</v>
      </c>
      <c r="Z586" s="108" t="s">
        <v>87</v>
      </c>
      <c r="AA586" s="28" t="s">
        <v>71</v>
      </c>
      <c r="AB586" s="28" t="s">
        <v>71</v>
      </c>
      <c r="AC586" s="28" t="s">
        <v>1409</v>
      </c>
      <c r="AD586" s="28" t="s">
        <v>1405</v>
      </c>
      <c r="AE586" s="28" t="s">
        <v>1406</v>
      </c>
      <c r="AF586" s="28"/>
      <c r="AG586" s="28"/>
    </row>
    <row r="587" s="93" customFormat="1" ht="15" spans="1:33">
      <c r="A587" s="28" t="s">
        <v>52</v>
      </c>
      <c r="B587" s="28" t="s">
        <v>1398</v>
      </c>
      <c r="C587" s="28">
        <v>130123</v>
      </c>
      <c r="D587" s="28" t="s">
        <v>1399</v>
      </c>
      <c r="E587" s="28" t="s">
        <v>1429</v>
      </c>
      <c r="F587" s="28" t="s">
        <v>56</v>
      </c>
      <c r="G587" s="28" t="s">
        <v>1410</v>
      </c>
      <c r="H587" s="28" t="s">
        <v>58</v>
      </c>
      <c r="I587" s="28" t="s">
        <v>59</v>
      </c>
      <c r="J587" s="28" t="s">
        <v>1402</v>
      </c>
      <c r="K587" s="32">
        <v>300110011003</v>
      </c>
      <c r="L587" s="28" t="s">
        <v>876</v>
      </c>
      <c r="M587" s="28" t="s">
        <v>84</v>
      </c>
      <c r="N587" s="28">
        <v>2</v>
      </c>
      <c r="O587" s="33">
        <v>0</v>
      </c>
      <c r="P587" s="33">
        <v>6</v>
      </c>
      <c r="Q587" s="33">
        <f>O587+P587</f>
        <v>6</v>
      </c>
      <c r="R587" s="33">
        <f>Q587/N587</f>
        <v>3</v>
      </c>
      <c r="S587" s="107" t="s">
        <v>1424</v>
      </c>
      <c r="T587" s="28" t="s">
        <v>97</v>
      </c>
      <c r="U587" s="28" t="s">
        <v>65</v>
      </c>
      <c r="V587" s="28" t="s">
        <v>66</v>
      </c>
      <c r="W587" s="28" t="s">
        <v>68</v>
      </c>
      <c r="X587" s="28" t="s">
        <v>68</v>
      </c>
      <c r="Y587" s="28" t="s">
        <v>69</v>
      </c>
      <c r="Z587" s="108" t="s">
        <v>87</v>
      </c>
      <c r="AA587" s="28" t="s">
        <v>71</v>
      </c>
      <c r="AB587" s="28" t="s">
        <v>71</v>
      </c>
      <c r="AC587" s="28" t="s">
        <v>1411</v>
      </c>
      <c r="AD587" s="28" t="s">
        <v>1405</v>
      </c>
      <c r="AE587" s="28" t="s">
        <v>1406</v>
      </c>
      <c r="AF587" s="28"/>
      <c r="AG587" s="28"/>
    </row>
    <row r="588" s="93" customFormat="1" ht="15" spans="1:33">
      <c r="A588" s="28" t="s">
        <v>52</v>
      </c>
      <c r="B588" s="28" t="s">
        <v>1398</v>
      </c>
      <c r="C588" s="28">
        <v>130123</v>
      </c>
      <c r="D588" s="28" t="s">
        <v>1399</v>
      </c>
      <c r="E588" s="28" t="s">
        <v>1429</v>
      </c>
      <c r="F588" s="28" t="s">
        <v>56</v>
      </c>
      <c r="G588" s="28" t="s">
        <v>1412</v>
      </c>
      <c r="H588" s="28" t="s">
        <v>58</v>
      </c>
      <c r="I588" s="28" t="s">
        <v>59</v>
      </c>
      <c r="J588" s="28" t="s">
        <v>1402</v>
      </c>
      <c r="K588" s="32">
        <v>300110011004</v>
      </c>
      <c r="L588" s="28" t="s">
        <v>876</v>
      </c>
      <c r="M588" s="28" t="s">
        <v>84</v>
      </c>
      <c r="N588" s="28">
        <v>2</v>
      </c>
      <c r="O588" s="33">
        <v>0</v>
      </c>
      <c r="P588" s="33">
        <v>9</v>
      </c>
      <c r="Q588" s="33">
        <f>O588+P588</f>
        <v>9</v>
      </c>
      <c r="R588" s="33">
        <f>Q588/N588</f>
        <v>4.5</v>
      </c>
      <c r="S588" s="107" t="s">
        <v>1432</v>
      </c>
      <c r="T588" s="28" t="s">
        <v>97</v>
      </c>
      <c r="U588" s="28" t="s">
        <v>65</v>
      </c>
      <c r="V588" s="28" t="s">
        <v>66</v>
      </c>
      <c r="W588" s="28" t="s">
        <v>68</v>
      </c>
      <c r="X588" s="28" t="s">
        <v>68</v>
      </c>
      <c r="Y588" s="28" t="s">
        <v>69</v>
      </c>
      <c r="Z588" s="108" t="s">
        <v>87</v>
      </c>
      <c r="AA588" s="28" t="s">
        <v>71</v>
      </c>
      <c r="AB588" s="28" t="s">
        <v>71</v>
      </c>
      <c r="AC588" s="28" t="s">
        <v>1409</v>
      </c>
      <c r="AD588" s="28" t="s">
        <v>1405</v>
      </c>
      <c r="AE588" s="28" t="s">
        <v>1406</v>
      </c>
      <c r="AF588" s="28"/>
      <c r="AG588" s="28"/>
    </row>
    <row r="589" s="93" customFormat="1" ht="15" spans="1:33">
      <c r="A589" s="28" t="s">
        <v>52</v>
      </c>
      <c r="B589" s="28" t="s">
        <v>1398</v>
      </c>
      <c r="C589" s="28">
        <v>130123</v>
      </c>
      <c r="D589" s="28" t="s">
        <v>1399</v>
      </c>
      <c r="E589" s="28" t="s">
        <v>1429</v>
      </c>
      <c r="F589" s="28" t="s">
        <v>56</v>
      </c>
      <c r="G589" s="28" t="s">
        <v>1415</v>
      </c>
      <c r="H589" s="28" t="s">
        <v>58</v>
      </c>
      <c r="I589" s="28" t="s">
        <v>59</v>
      </c>
      <c r="J589" s="28" t="s">
        <v>1402</v>
      </c>
      <c r="K589" s="32">
        <v>300110011005</v>
      </c>
      <c r="L589" s="28" t="s">
        <v>876</v>
      </c>
      <c r="M589" s="28" t="s">
        <v>84</v>
      </c>
      <c r="N589" s="28">
        <v>2</v>
      </c>
      <c r="O589" s="33">
        <v>0</v>
      </c>
      <c r="P589" s="33">
        <v>12</v>
      </c>
      <c r="Q589" s="33">
        <f>O589+P589</f>
        <v>12</v>
      </c>
      <c r="R589" s="33">
        <f>Q589/N589</f>
        <v>6</v>
      </c>
      <c r="S589" s="107" t="s">
        <v>1432</v>
      </c>
      <c r="T589" s="28" t="s">
        <v>97</v>
      </c>
      <c r="U589" s="28" t="s">
        <v>65</v>
      </c>
      <c r="V589" s="28" t="s">
        <v>66</v>
      </c>
      <c r="W589" s="28" t="s">
        <v>68</v>
      </c>
      <c r="X589" s="28" t="s">
        <v>68</v>
      </c>
      <c r="Y589" s="28" t="s">
        <v>69</v>
      </c>
      <c r="Z589" s="108" t="s">
        <v>87</v>
      </c>
      <c r="AA589" s="28" t="s">
        <v>71</v>
      </c>
      <c r="AB589" s="28" t="s">
        <v>71</v>
      </c>
      <c r="AC589" s="28" t="s">
        <v>1411</v>
      </c>
      <c r="AD589" s="28" t="s">
        <v>1405</v>
      </c>
      <c r="AE589" s="28" t="s">
        <v>1406</v>
      </c>
      <c r="AF589" s="28"/>
      <c r="AG589" s="28"/>
    </row>
    <row r="590" s="93" customFormat="1" ht="15" spans="1:33">
      <c r="A590" s="28" t="s">
        <v>52</v>
      </c>
      <c r="B590" s="28" t="s">
        <v>1398</v>
      </c>
      <c r="C590" s="28">
        <v>130123</v>
      </c>
      <c r="D590" s="28" t="s">
        <v>1399</v>
      </c>
      <c r="E590" s="28" t="s">
        <v>1429</v>
      </c>
      <c r="F590" s="28" t="s">
        <v>56</v>
      </c>
      <c r="G590" s="28" t="s">
        <v>1418</v>
      </c>
      <c r="H590" s="28" t="s">
        <v>58</v>
      </c>
      <c r="I590" s="28" t="s">
        <v>59</v>
      </c>
      <c r="J590" s="28" t="s">
        <v>1402</v>
      </c>
      <c r="K590" s="32">
        <v>300110011006</v>
      </c>
      <c r="L590" s="28" t="s">
        <v>876</v>
      </c>
      <c r="M590" s="28" t="s">
        <v>84</v>
      </c>
      <c r="N590" s="28">
        <v>2</v>
      </c>
      <c r="O590" s="33">
        <v>20</v>
      </c>
      <c r="P590" s="33">
        <v>25</v>
      </c>
      <c r="Q590" s="33">
        <f>O590+P590</f>
        <v>45</v>
      </c>
      <c r="R590" s="33">
        <f>Q590/N590</f>
        <v>22.5</v>
      </c>
      <c r="S590" s="107" t="s">
        <v>1425</v>
      </c>
      <c r="T590" s="28" t="s">
        <v>97</v>
      </c>
      <c r="U590" s="28" t="s">
        <v>65</v>
      </c>
      <c r="V590" s="28" t="s">
        <v>66</v>
      </c>
      <c r="W590" s="28" t="s">
        <v>68</v>
      </c>
      <c r="X590" s="28" t="s">
        <v>68</v>
      </c>
      <c r="Y590" s="28" t="s">
        <v>69</v>
      </c>
      <c r="Z590" s="108" t="s">
        <v>87</v>
      </c>
      <c r="AA590" s="28" t="s">
        <v>71</v>
      </c>
      <c r="AB590" s="28" t="s">
        <v>71</v>
      </c>
      <c r="AC590" s="28" t="s">
        <v>1414</v>
      </c>
      <c r="AD590" s="28" t="s">
        <v>1405</v>
      </c>
      <c r="AE590" s="28" t="s">
        <v>1406</v>
      </c>
      <c r="AF590" s="28"/>
      <c r="AG590" s="28"/>
    </row>
    <row r="591" s="93" customFormat="1" ht="15" spans="1:33">
      <c r="A591" s="28" t="s">
        <v>52</v>
      </c>
      <c r="B591" s="28" t="s">
        <v>1398</v>
      </c>
      <c r="C591" s="28">
        <v>130123</v>
      </c>
      <c r="D591" s="28" t="s">
        <v>1399</v>
      </c>
      <c r="E591" s="28" t="s">
        <v>1429</v>
      </c>
      <c r="F591" s="28" t="s">
        <v>56</v>
      </c>
      <c r="G591" s="28" t="s">
        <v>1420</v>
      </c>
      <c r="H591" s="28" t="s">
        <v>58</v>
      </c>
      <c r="I591" s="28" t="s">
        <v>59</v>
      </c>
      <c r="J591" s="28" t="s">
        <v>1402</v>
      </c>
      <c r="K591" s="32">
        <v>300110011007</v>
      </c>
      <c r="L591" s="28" t="s">
        <v>876</v>
      </c>
      <c r="M591" s="28" t="s">
        <v>84</v>
      </c>
      <c r="N591" s="28">
        <v>3</v>
      </c>
      <c r="O591" s="33">
        <v>2</v>
      </c>
      <c r="P591" s="33">
        <v>6</v>
      </c>
      <c r="Q591" s="33">
        <f>O591+P591</f>
        <v>8</v>
      </c>
      <c r="R591" s="33">
        <f>Q591/N591</f>
        <v>2.66666666666667</v>
      </c>
      <c r="S591" s="107" t="s">
        <v>1428</v>
      </c>
      <c r="T591" s="28" t="s">
        <v>97</v>
      </c>
      <c r="U591" s="28" t="s">
        <v>65</v>
      </c>
      <c r="V591" s="28" t="s">
        <v>66</v>
      </c>
      <c r="W591" s="28" t="s">
        <v>67</v>
      </c>
      <c r="X591" s="28" t="s">
        <v>192</v>
      </c>
      <c r="Y591" s="28" t="s">
        <v>69</v>
      </c>
      <c r="Z591" s="108" t="s">
        <v>87</v>
      </c>
      <c r="AA591" s="28" t="s">
        <v>71</v>
      </c>
      <c r="AB591" s="28" t="s">
        <v>71</v>
      </c>
      <c r="AC591" s="28" t="s">
        <v>1404</v>
      </c>
      <c r="AD591" s="28" t="s">
        <v>1405</v>
      </c>
      <c r="AE591" s="28" t="s">
        <v>1406</v>
      </c>
      <c r="AF591" s="28"/>
      <c r="AG591" s="28"/>
    </row>
    <row r="592" s="93" customFormat="1" ht="15" spans="1:33">
      <c r="A592" s="28" t="s">
        <v>52</v>
      </c>
      <c r="B592" s="28" t="s">
        <v>1398</v>
      </c>
      <c r="C592" s="28">
        <v>130123</v>
      </c>
      <c r="D592" s="28" t="s">
        <v>1399</v>
      </c>
      <c r="E592" s="28" t="s">
        <v>1433</v>
      </c>
      <c r="F592" s="28" t="s">
        <v>56</v>
      </c>
      <c r="G592" s="28" t="s">
        <v>1401</v>
      </c>
      <c r="H592" s="28" t="s">
        <v>58</v>
      </c>
      <c r="I592" s="28" t="s">
        <v>59</v>
      </c>
      <c r="J592" s="28" t="s">
        <v>1402</v>
      </c>
      <c r="K592" s="32">
        <v>300110016001</v>
      </c>
      <c r="L592" s="28" t="s">
        <v>876</v>
      </c>
      <c r="M592" s="28" t="s">
        <v>84</v>
      </c>
      <c r="N592" s="28">
        <v>3</v>
      </c>
      <c r="O592" s="33">
        <v>9</v>
      </c>
      <c r="P592" s="33">
        <v>8</v>
      </c>
      <c r="Q592" s="33">
        <f>O592+P592</f>
        <v>17</v>
      </c>
      <c r="R592" s="33">
        <f>Q592/N592</f>
        <v>5.66666666666667</v>
      </c>
      <c r="S592" s="107" t="s">
        <v>1434</v>
      </c>
      <c r="T592" s="28" t="s">
        <v>97</v>
      </c>
      <c r="U592" s="28" t="s">
        <v>65</v>
      </c>
      <c r="V592" s="28" t="s">
        <v>66</v>
      </c>
      <c r="W592" s="28" t="s">
        <v>68</v>
      </c>
      <c r="X592" s="28" t="s">
        <v>68</v>
      </c>
      <c r="Y592" s="28" t="s">
        <v>69</v>
      </c>
      <c r="Z592" s="108" t="s">
        <v>87</v>
      </c>
      <c r="AA592" s="28" t="s">
        <v>71</v>
      </c>
      <c r="AB592" s="28" t="s">
        <v>71</v>
      </c>
      <c r="AC592" s="28" t="s">
        <v>1435</v>
      </c>
      <c r="AD592" s="28" t="s">
        <v>1405</v>
      </c>
      <c r="AE592" s="28" t="s">
        <v>1406</v>
      </c>
      <c r="AF592" s="28"/>
      <c r="AG592" s="28"/>
    </row>
    <row r="593" s="93" customFormat="1" ht="15" spans="1:33">
      <c r="A593" s="28" t="s">
        <v>52</v>
      </c>
      <c r="B593" s="28" t="s">
        <v>1398</v>
      </c>
      <c r="C593" s="28">
        <v>130123</v>
      </c>
      <c r="D593" s="28" t="s">
        <v>1399</v>
      </c>
      <c r="E593" s="28" t="s">
        <v>1433</v>
      </c>
      <c r="F593" s="28" t="s">
        <v>56</v>
      </c>
      <c r="G593" s="28" t="s">
        <v>1407</v>
      </c>
      <c r="H593" s="28" t="s">
        <v>58</v>
      </c>
      <c r="I593" s="28" t="s">
        <v>59</v>
      </c>
      <c r="J593" s="28" t="s">
        <v>1402</v>
      </c>
      <c r="K593" s="32">
        <v>300110016002</v>
      </c>
      <c r="L593" s="28" t="s">
        <v>876</v>
      </c>
      <c r="M593" s="28" t="s">
        <v>84</v>
      </c>
      <c r="N593" s="28">
        <v>3</v>
      </c>
      <c r="O593" s="33">
        <v>1</v>
      </c>
      <c r="P593" s="33">
        <v>8</v>
      </c>
      <c r="Q593" s="33">
        <f>O593+P593</f>
        <v>9</v>
      </c>
      <c r="R593" s="33">
        <f>Q593/N593</f>
        <v>3</v>
      </c>
      <c r="S593" s="107" t="s">
        <v>1434</v>
      </c>
      <c r="T593" s="28" t="s">
        <v>97</v>
      </c>
      <c r="U593" s="28" t="s">
        <v>65</v>
      </c>
      <c r="V593" s="28" t="s">
        <v>66</v>
      </c>
      <c r="W593" s="28" t="s">
        <v>68</v>
      </c>
      <c r="X593" s="28" t="s">
        <v>68</v>
      </c>
      <c r="Y593" s="28" t="s">
        <v>69</v>
      </c>
      <c r="Z593" s="108" t="s">
        <v>87</v>
      </c>
      <c r="AA593" s="28" t="s">
        <v>71</v>
      </c>
      <c r="AB593" s="28" t="s">
        <v>71</v>
      </c>
      <c r="AC593" s="28" t="s">
        <v>1426</v>
      </c>
      <c r="AD593" s="28" t="s">
        <v>1405</v>
      </c>
      <c r="AE593" s="28" t="s">
        <v>1406</v>
      </c>
      <c r="AF593" s="28"/>
      <c r="AG593" s="28"/>
    </row>
    <row r="594" s="93" customFormat="1" ht="15" spans="1:33">
      <c r="A594" s="28" t="s">
        <v>52</v>
      </c>
      <c r="B594" s="28" t="s">
        <v>1398</v>
      </c>
      <c r="C594" s="28">
        <v>130123</v>
      </c>
      <c r="D594" s="28" t="s">
        <v>1399</v>
      </c>
      <c r="E594" s="28" t="s">
        <v>1433</v>
      </c>
      <c r="F594" s="28" t="s">
        <v>56</v>
      </c>
      <c r="G594" s="28" t="s">
        <v>1410</v>
      </c>
      <c r="H594" s="28" t="s">
        <v>58</v>
      </c>
      <c r="I594" s="28" t="s">
        <v>59</v>
      </c>
      <c r="J594" s="28" t="s">
        <v>1402</v>
      </c>
      <c r="K594" s="32">
        <v>300110016003</v>
      </c>
      <c r="L594" s="28" t="s">
        <v>876</v>
      </c>
      <c r="M594" s="28" t="s">
        <v>84</v>
      </c>
      <c r="N594" s="28">
        <v>3</v>
      </c>
      <c r="O594" s="33">
        <v>30</v>
      </c>
      <c r="P594" s="33">
        <v>8</v>
      </c>
      <c r="Q594" s="33">
        <f>O594+P594</f>
        <v>38</v>
      </c>
      <c r="R594" s="33">
        <f>Q594/N594</f>
        <v>12.6666666666667</v>
      </c>
      <c r="S594" s="107" t="s">
        <v>1416</v>
      </c>
      <c r="T594" s="28" t="s">
        <v>97</v>
      </c>
      <c r="U594" s="28" t="s">
        <v>65</v>
      </c>
      <c r="V594" s="28" t="s">
        <v>66</v>
      </c>
      <c r="W594" s="28" t="s">
        <v>68</v>
      </c>
      <c r="X594" s="28" t="s">
        <v>68</v>
      </c>
      <c r="Y594" s="28" t="s">
        <v>69</v>
      </c>
      <c r="Z594" s="108" t="s">
        <v>87</v>
      </c>
      <c r="AA594" s="28" t="s">
        <v>71</v>
      </c>
      <c r="AB594" s="28" t="s">
        <v>71</v>
      </c>
      <c r="AC594" s="28" t="s">
        <v>1417</v>
      </c>
      <c r="AD594" s="28" t="s">
        <v>1405</v>
      </c>
      <c r="AE594" s="28" t="s">
        <v>1406</v>
      </c>
      <c r="AF594" s="28"/>
      <c r="AG594" s="28"/>
    </row>
    <row r="595" s="93" customFormat="1" ht="15" spans="1:33">
      <c r="A595" s="28" t="s">
        <v>52</v>
      </c>
      <c r="B595" s="28" t="s">
        <v>1398</v>
      </c>
      <c r="C595" s="28">
        <v>130123</v>
      </c>
      <c r="D595" s="28" t="s">
        <v>1399</v>
      </c>
      <c r="E595" s="28" t="s">
        <v>1433</v>
      </c>
      <c r="F595" s="28" t="s">
        <v>56</v>
      </c>
      <c r="G595" s="28" t="s">
        <v>1412</v>
      </c>
      <c r="H595" s="28" t="s">
        <v>58</v>
      </c>
      <c r="I595" s="28" t="s">
        <v>59</v>
      </c>
      <c r="J595" s="28" t="s">
        <v>1402</v>
      </c>
      <c r="K595" s="32">
        <v>300110016004</v>
      </c>
      <c r="L595" s="28" t="s">
        <v>876</v>
      </c>
      <c r="M595" s="28" t="s">
        <v>84</v>
      </c>
      <c r="N595" s="28">
        <v>4</v>
      </c>
      <c r="O595" s="33">
        <v>3</v>
      </c>
      <c r="P595" s="33">
        <v>22</v>
      </c>
      <c r="Q595" s="33">
        <f>O595+P595</f>
        <v>25</v>
      </c>
      <c r="R595" s="33">
        <f>Q595/N595</f>
        <v>6.25</v>
      </c>
      <c r="S595" s="107" t="s">
        <v>1419</v>
      </c>
      <c r="T595" s="28" t="s">
        <v>97</v>
      </c>
      <c r="U595" s="28" t="s">
        <v>65</v>
      </c>
      <c r="V595" s="28" t="s">
        <v>66</v>
      </c>
      <c r="W595" s="28" t="s">
        <v>68</v>
      </c>
      <c r="X595" s="28" t="s">
        <v>68</v>
      </c>
      <c r="Y595" s="28" t="s">
        <v>69</v>
      </c>
      <c r="Z595" s="108" t="s">
        <v>87</v>
      </c>
      <c r="AA595" s="28" t="s">
        <v>71</v>
      </c>
      <c r="AB595" s="28" t="s">
        <v>71</v>
      </c>
      <c r="AC595" s="28" t="s">
        <v>1426</v>
      </c>
      <c r="AD595" s="28" t="s">
        <v>1405</v>
      </c>
      <c r="AE595" s="28" t="s">
        <v>1406</v>
      </c>
      <c r="AF595" s="28"/>
      <c r="AG595" s="28"/>
    </row>
    <row r="596" s="93" customFormat="1" ht="15" spans="1:33">
      <c r="A596" s="28" t="s">
        <v>52</v>
      </c>
      <c r="B596" s="28" t="s">
        <v>1398</v>
      </c>
      <c r="C596" s="28">
        <v>130123</v>
      </c>
      <c r="D596" s="28" t="s">
        <v>1399</v>
      </c>
      <c r="E596" s="28" t="s">
        <v>1433</v>
      </c>
      <c r="F596" s="28" t="s">
        <v>56</v>
      </c>
      <c r="G596" s="28" t="s">
        <v>1415</v>
      </c>
      <c r="H596" s="28" t="s">
        <v>58</v>
      </c>
      <c r="I596" s="28" t="s">
        <v>59</v>
      </c>
      <c r="J596" s="28" t="s">
        <v>1402</v>
      </c>
      <c r="K596" s="32">
        <v>300110016005</v>
      </c>
      <c r="L596" s="28" t="s">
        <v>876</v>
      </c>
      <c r="M596" s="28" t="s">
        <v>84</v>
      </c>
      <c r="N596" s="28">
        <v>4</v>
      </c>
      <c r="O596" s="33">
        <v>36</v>
      </c>
      <c r="P596" s="33">
        <v>15</v>
      </c>
      <c r="Q596" s="33">
        <f>O596+P596</f>
        <v>51</v>
      </c>
      <c r="R596" s="33">
        <f>Q596/N596</f>
        <v>12.75</v>
      </c>
      <c r="S596" s="107" t="s">
        <v>1436</v>
      </c>
      <c r="T596" s="28" t="s">
        <v>97</v>
      </c>
      <c r="U596" s="28" t="s">
        <v>65</v>
      </c>
      <c r="V596" s="28" t="s">
        <v>66</v>
      </c>
      <c r="W596" s="28" t="s">
        <v>68</v>
      </c>
      <c r="X596" s="28" t="s">
        <v>68</v>
      </c>
      <c r="Y596" s="28" t="s">
        <v>69</v>
      </c>
      <c r="Z596" s="108" t="s">
        <v>87</v>
      </c>
      <c r="AA596" s="28" t="s">
        <v>71</v>
      </c>
      <c r="AB596" s="28" t="s">
        <v>71</v>
      </c>
      <c r="AC596" s="28" t="s">
        <v>1409</v>
      </c>
      <c r="AD596" s="28" t="s">
        <v>1405</v>
      </c>
      <c r="AE596" s="28" t="s">
        <v>1406</v>
      </c>
      <c r="AF596" s="28"/>
      <c r="AG596" s="28"/>
    </row>
    <row r="597" s="93" customFormat="1" ht="15" spans="1:33">
      <c r="A597" s="28" t="s">
        <v>52</v>
      </c>
      <c r="B597" s="28" t="s">
        <v>1398</v>
      </c>
      <c r="C597" s="28">
        <v>130123</v>
      </c>
      <c r="D597" s="28" t="s">
        <v>1399</v>
      </c>
      <c r="E597" s="28" t="s">
        <v>1433</v>
      </c>
      <c r="F597" s="28" t="s">
        <v>56</v>
      </c>
      <c r="G597" s="28" t="s">
        <v>1418</v>
      </c>
      <c r="H597" s="28" t="s">
        <v>58</v>
      </c>
      <c r="I597" s="28" t="s">
        <v>59</v>
      </c>
      <c r="J597" s="28" t="s">
        <v>1402</v>
      </c>
      <c r="K597" s="32">
        <v>300110016015</v>
      </c>
      <c r="L597" s="28" t="s">
        <v>876</v>
      </c>
      <c r="M597" s="28" t="s">
        <v>84</v>
      </c>
      <c r="N597" s="28">
        <v>4</v>
      </c>
      <c r="O597" s="33">
        <v>222</v>
      </c>
      <c r="P597" s="33">
        <v>57</v>
      </c>
      <c r="Q597" s="33">
        <f>O597+P597</f>
        <v>279</v>
      </c>
      <c r="R597" s="33">
        <f>Q597/N597</f>
        <v>69.75</v>
      </c>
      <c r="S597" s="107" t="s">
        <v>1436</v>
      </c>
      <c r="T597" s="28" t="s">
        <v>97</v>
      </c>
      <c r="U597" s="28" t="s">
        <v>65</v>
      </c>
      <c r="V597" s="28" t="s">
        <v>66</v>
      </c>
      <c r="W597" s="28" t="s">
        <v>68</v>
      </c>
      <c r="X597" s="28" t="s">
        <v>68</v>
      </c>
      <c r="Y597" s="28" t="s">
        <v>69</v>
      </c>
      <c r="Z597" s="108" t="s">
        <v>87</v>
      </c>
      <c r="AA597" s="28" t="s">
        <v>71</v>
      </c>
      <c r="AB597" s="28" t="s">
        <v>71</v>
      </c>
      <c r="AC597" s="28" t="s">
        <v>1411</v>
      </c>
      <c r="AD597" s="28" t="s">
        <v>1405</v>
      </c>
      <c r="AE597" s="28" t="s">
        <v>1406</v>
      </c>
      <c r="AF597" s="28"/>
      <c r="AG597" s="28"/>
    </row>
    <row r="598" s="93" customFormat="1" ht="15" spans="1:33">
      <c r="A598" s="28" t="s">
        <v>52</v>
      </c>
      <c r="B598" s="28" t="s">
        <v>1398</v>
      </c>
      <c r="C598" s="28">
        <v>130123</v>
      </c>
      <c r="D598" s="28" t="s">
        <v>1399</v>
      </c>
      <c r="E598" s="28" t="s">
        <v>1433</v>
      </c>
      <c r="F598" s="28" t="s">
        <v>56</v>
      </c>
      <c r="G598" s="28" t="s">
        <v>1420</v>
      </c>
      <c r="H598" s="28" t="s">
        <v>58</v>
      </c>
      <c r="I598" s="28" t="s">
        <v>59</v>
      </c>
      <c r="J598" s="28" t="s">
        <v>1402</v>
      </c>
      <c r="K598" s="32">
        <v>300110016016</v>
      </c>
      <c r="L598" s="28" t="s">
        <v>876</v>
      </c>
      <c r="M598" s="28" t="s">
        <v>84</v>
      </c>
      <c r="N598" s="28">
        <v>3</v>
      </c>
      <c r="O598" s="33">
        <v>9</v>
      </c>
      <c r="P598" s="33">
        <v>5</v>
      </c>
      <c r="Q598" s="33">
        <f>O598+P598</f>
        <v>14</v>
      </c>
      <c r="R598" s="33">
        <f>Q598/N598</f>
        <v>4.66666666666667</v>
      </c>
      <c r="S598" s="107" t="s">
        <v>1424</v>
      </c>
      <c r="T598" s="28" t="s">
        <v>97</v>
      </c>
      <c r="U598" s="28" t="s">
        <v>65</v>
      </c>
      <c r="V598" s="28" t="s">
        <v>66</v>
      </c>
      <c r="W598" s="28" t="s">
        <v>68</v>
      </c>
      <c r="X598" s="28" t="s">
        <v>68</v>
      </c>
      <c r="Y598" s="28" t="s">
        <v>69</v>
      </c>
      <c r="Z598" s="108" t="s">
        <v>87</v>
      </c>
      <c r="AA598" s="28" t="s">
        <v>71</v>
      </c>
      <c r="AB598" s="28" t="s">
        <v>71</v>
      </c>
      <c r="AC598" s="28" t="s">
        <v>1409</v>
      </c>
      <c r="AD598" s="28" t="s">
        <v>1405</v>
      </c>
      <c r="AE598" s="28" t="s">
        <v>1406</v>
      </c>
      <c r="AF598" s="28"/>
      <c r="AG598" s="28"/>
    </row>
    <row r="599" s="93" customFormat="1" ht="15" spans="1:33">
      <c r="A599" s="28" t="s">
        <v>52</v>
      </c>
      <c r="B599" s="28" t="s">
        <v>1398</v>
      </c>
      <c r="C599" s="28">
        <v>130123</v>
      </c>
      <c r="D599" s="28" t="s">
        <v>1399</v>
      </c>
      <c r="E599" s="28" t="s">
        <v>1433</v>
      </c>
      <c r="F599" s="28" t="s">
        <v>56</v>
      </c>
      <c r="G599" s="28" t="s">
        <v>1437</v>
      </c>
      <c r="H599" s="28" t="s">
        <v>58</v>
      </c>
      <c r="I599" s="28" t="s">
        <v>59</v>
      </c>
      <c r="J599" s="28" t="s">
        <v>1402</v>
      </c>
      <c r="K599" s="32">
        <v>300110016017</v>
      </c>
      <c r="L599" s="28" t="s">
        <v>876</v>
      </c>
      <c r="M599" s="28" t="s">
        <v>84</v>
      </c>
      <c r="N599" s="28">
        <v>3</v>
      </c>
      <c r="O599" s="33">
        <v>8</v>
      </c>
      <c r="P599" s="33">
        <v>3</v>
      </c>
      <c r="Q599" s="33">
        <f>O599+P599</f>
        <v>11</v>
      </c>
      <c r="R599" s="33">
        <f>Q599/N599</f>
        <v>3.66666666666667</v>
      </c>
      <c r="S599" s="107" t="s">
        <v>1424</v>
      </c>
      <c r="T599" s="28" t="s">
        <v>97</v>
      </c>
      <c r="U599" s="28" t="s">
        <v>65</v>
      </c>
      <c r="V599" s="28" t="s">
        <v>66</v>
      </c>
      <c r="W599" s="28" t="s">
        <v>68</v>
      </c>
      <c r="X599" s="28" t="s">
        <v>68</v>
      </c>
      <c r="Y599" s="28" t="s">
        <v>69</v>
      </c>
      <c r="Z599" s="108" t="s">
        <v>87</v>
      </c>
      <c r="AA599" s="28" t="s">
        <v>71</v>
      </c>
      <c r="AB599" s="28" t="s">
        <v>71</v>
      </c>
      <c r="AC599" s="28" t="s">
        <v>1411</v>
      </c>
      <c r="AD599" s="28" t="s">
        <v>1405</v>
      </c>
      <c r="AE599" s="28" t="s">
        <v>1406</v>
      </c>
      <c r="AF599" s="28"/>
      <c r="AG599" s="28"/>
    </row>
    <row r="600" s="93" customFormat="1" ht="15" spans="1:33">
      <c r="A600" s="28" t="s">
        <v>52</v>
      </c>
      <c r="B600" s="28" t="s">
        <v>1398</v>
      </c>
      <c r="C600" s="28">
        <v>130123</v>
      </c>
      <c r="D600" s="28" t="s">
        <v>1399</v>
      </c>
      <c r="E600" s="28" t="s">
        <v>1433</v>
      </c>
      <c r="F600" s="28" t="s">
        <v>56</v>
      </c>
      <c r="G600" s="28" t="s">
        <v>1438</v>
      </c>
      <c r="H600" s="28" t="s">
        <v>58</v>
      </c>
      <c r="I600" s="28" t="s">
        <v>59</v>
      </c>
      <c r="J600" s="28" t="s">
        <v>1402</v>
      </c>
      <c r="K600" s="32">
        <v>300110016018</v>
      </c>
      <c r="L600" s="28" t="s">
        <v>876</v>
      </c>
      <c r="M600" s="28" t="s">
        <v>84</v>
      </c>
      <c r="N600" s="28">
        <v>3</v>
      </c>
      <c r="O600" s="33">
        <v>0</v>
      </c>
      <c r="P600" s="33">
        <v>10</v>
      </c>
      <c r="Q600" s="33">
        <f>O600+P600</f>
        <v>10</v>
      </c>
      <c r="R600" s="33">
        <f>Q600/N600</f>
        <v>3.33333333333333</v>
      </c>
      <c r="S600" s="107" t="s">
        <v>1413</v>
      </c>
      <c r="T600" s="28" t="s">
        <v>97</v>
      </c>
      <c r="U600" s="28" t="s">
        <v>65</v>
      </c>
      <c r="V600" s="28" t="s">
        <v>66</v>
      </c>
      <c r="W600" s="28" t="s">
        <v>68</v>
      </c>
      <c r="X600" s="28" t="s">
        <v>68</v>
      </c>
      <c r="Y600" s="28" t="s">
        <v>69</v>
      </c>
      <c r="Z600" s="108" t="s">
        <v>87</v>
      </c>
      <c r="AA600" s="28" t="s">
        <v>71</v>
      </c>
      <c r="AB600" s="28" t="s">
        <v>71</v>
      </c>
      <c r="AC600" s="28" t="s">
        <v>1409</v>
      </c>
      <c r="AD600" s="28" t="s">
        <v>1405</v>
      </c>
      <c r="AE600" s="28" t="s">
        <v>1406</v>
      </c>
      <c r="AF600" s="28"/>
      <c r="AG600" s="28"/>
    </row>
    <row r="601" s="93" customFormat="1" ht="15" spans="1:33">
      <c r="A601" s="28" t="s">
        <v>52</v>
      </c>
      <c r="B601" s="28" t="s">
        <v>1398</v>
      </c>
      <c r="C601" s="28">
        <v>130123</v>
      </c>
      <c r="D601" s="28" t="s">
        <v>1399</v>
      </c>
      <c r="E601" s="28" t="s">
        <v>1433</v>
      </c>
      <c r="F601" s="28" t="s">
        <v>56</v>
      </c>
      <c r="G601" s="28" t="s">
        <v>1439</v>
      </c>
      <c r="H601" s="28" t="s">
        <v>58</v>
      </c>
      <c r="I601" s="28" t="s">
        <v>59</v>
      </c>
      <c r="J601" s="28" t="s">
        <v>1402</v>
      </c>
      <c r="K601" s="32">
        <v>300110016019</v>
      </c>
      <c r="L601" s="28" t="s">
        <v>876</v>
      </c>
      <c r="M601" s="28" t="s">
        <v>84</v>
      </c>
      <c r="N601" s="28">
        <v>3</v>
      </c>
      <c r="O601" s="33">
        <v>0</v>
      </c>
      <c r="P601" s="33">
        <v>11</v>
      </c>
      <c r="Q601" s="33">
        <f>O601+P601</f>
        <v>11</v>
      </c>
      <c r="R601" s="33">
        <f>Q601/N601</f>
        <v>3.66666666666667</v>
      </c>
      <c r="S601" s="107" t="s">
        <v>1413</v>
      </c>
      <c r="T601" s="28" t="s">
        <v>97</v>
      </c>
      <c r="U601" s="28" t="s">
        <v>65</v>
      </c>
      <c r="V601" s="28" t="s">
        <v>66</v>
      </c>
      <c r="W601" s="28" t="s">
        <v>68</v>
      </c>
      <c r="X601" s="28" t="s">
        <v>68</v>
      </c>
      <c r="Y601" s="28" t="s">
        <v>69</v>
      </c>
      <c r="Z601" s="108" t="s">
        <v>87</v>
      </c>
      <c r="AA601" s="28" t="s">
        <v>71</v>
      </c>
      <c r="AB601" s="28" t="s">
        <v>71</v>
      </c>
      <c r="AC601" s="28" t="s">
        <v>1411</v>
      </c>
      <c r="AD601" s="28" t="s">
        <v>1405</v>
      </c>
      <c r="AE601" s="28" t="s">
        <v>1406</v>
      </c>
      <c r="AF601" s="28"/>
      <c r="AG601" s="28"/>
    </row>
    <row r="602" s="93" customFormat="1" ht="15" spans="1:33">
      <c r="A602" s="28" t="s">
        <v>52</v>
      </c>
      <c r="B602" s="28" t="s">
        <v>1398</v>
      </c>
      <c r="C602" s="28">
        <v>130123</v>
      </c>
      <c r="D602" s="28" t="s">
        <v>1399</v>
      </c>
      <c r="E602" s="28" t="s">
        <v>1433</v>
      </c>
      <c r="F602" s="28" t="s">
        <v>56</v>
      </c>
      <c r="G602" s="28" t="s">
        <v>1440</v>
      </c>
      <c r="H602" s="28" t="s">
        <v>58</v>
      </c>
      <c r="I602" s="28" t="s">
        <v>59</v>
      </c>
      <c r="J602" s="28" t="s">
        <v>1402</v>
      </c>
      <c r="K602" s="32">
        <v>300110016020</v>
      </c>
      <c r="L602" s="28" t="s">
        <v>876</v>
      </c>
      <c r="M602" s="28" t="s">
        <v>84</v>
      </c>
      <c r="N602" s="28">
        <v>3</v>
      </c>
      <c r="O602" s="33">
        <v>1</v>
      </c>
      <c r="P602" s="33">
        <v>27</v>
      </c>
      <c r="Q602" s="33">
        <f>O602+P602</f>
        <v>28</v>
      </c>
      <c r="R602" s="33">
        <f>Q602/N602</f>
        <v>9.33333333333333</v>
      </c>
      <c r="S602" s="107" t="s">
        <v>1425</v>
      </c>
      <c r="T602" s="28" t="s">
        <v>97</v>
      </c>
      <c r="U602" s="28" t="s">
        <v>65</v>
      </c>
      <c r="V602" s="28" t="s">
        <v>66</v>
      </c>
      <c r="W602" s="28" t="s">
        <v>68</v>
      </c>
      <c r="X602" s="28" t="s">
        <v>68</v>
      </c>
      <c r="Y602" s="28" t="s">
        <v>69</v>
      </c>
      <c r="Z602" s="108" t="s">
        <v>87</v>
      </c>
      <c r="AA602" s="28" t="s">
        <v>71</v>
      </c>
      <c r="AB602" s="28" t="s">
        <v>71</v>
      </c>
      <c r="AC602" s="28" t="s">
        <v>1409</v>
      </c>
      <c r="AD602" s="28" t="s">
        <v>1405</v>
      </c>
      <c r="AE602" s="28" t="s">
        <v>1406</v>
      </c>
      <c r="AF602" s="28"/>
      <c r="AG602" s="28"/>
    </row>
    <row r="603" s="93" customFormat="1" ht="15" spans="1:33">
      <c r="A603" s="28" t="s">
        <v>52</v>
      </c>
      <c r="B603" s="28" t="s">
        <v>1398</v>
      </c>
      <c r="C603" s="28">
        <v>130123</v>
      </c>
      <c r="D603" s="28" t="s">
        <v>1399</v>
      </c>
      <c r="E603" s="28" t="s">
        <v>1433</v>
      </c>
      <c r="F603" s="28" t="s">
        <v>56</v>
      </c>
      <c r="G603" s="28" t="s">
        <v>1441</v>
      </c>
      <c r="H603" s="28" t="s">
        <v>58</v>
      </c>
      <c r="I603" s="28" t="s">
        <v>59</v>
      </c>
      <c r="J603" s="28" t="s">
        <v>1402</v>
      </c>
      <c r="K603" s="32">
        <v>300110016021</v>
      </c>
      <c r="L603" s="28" t="s">
        <v>876</v>
      </c>
      <c r="M603" s="28" t="s">
        <v>84</v>
      </c>
      <c r="N603" s="28">
        <v>3</v>
      </c>
      <c r="O603" s="33">
        <v>0</v>
      </c>
      <c r="P603" s="33">
        <v>12</v>
      </c>
      <c r="Q603" s="33">
        <f>O603+P603</f>
        <v>12</v>
      </c>
      <c r="R603" s="33">
        <f>Q603/N603</f>
        <v>4</v>
      </c>
      <c r="S603" s="107" t="s">
        <v>1425</v>
      </c>
      <c r="T603" s="28" t="s">
        <v>97</v>
      </c>
      <c r="U603" s="28" t="s">
        <v>65</v>
      </c>
      <c r="V603" s="28" t="s">
        <v>66</v>
      </c>
      <c r="W603" s="28" t="s">
        <v>68</v>
      </c>
      <c r="X603" s="28" t="s">
        <v>68</v>
      </c>
      <c r="Y603" s="28" t="s">
        <v>69</v>
      </c>
      <c r="Z603" s="108" t="s">
        <v>87</v>
      </c>
      <c r="AA603" s="28" t="s">
        <v>71</v>
      </c>
      <c r="AB603" s="28" t="s">
        <v>71</v>
      </c>
      <c r="AC603" s="28" t="s">
        <v>1411</v>
      </c>
      <c r="AD603" s="28" t="s">
        <v>1405</v>
      </c>
      <c r="AE603" s="28" t="s">
        <v>1406</v>
      </c>
      <c r="AF603" s="28"/>
      <c r="AG603" s="28"/>
    </row>
    <row r="604" s="93" customFormat="1" ht="15" spans="1:33">
      <c r="A604" s="28" t="s">
        <v>52</v>
      </c>
      <c r="B604" s="28" t="s">
        <v>1398</v>
      </c>
      <c r="C604" s="28">
        <v>130123</v>
      </c>
      <c r="D604" s="28" t="s">
        <v>1399</v>
      </c>
      <c r="E604" s="28" t="s">
        <v>1433</v>
      </c>
      <c r="F604" s="28" t="s">
        <v>56</v>
      </c>
      <c r="G604" s="28" t="s">
        <v>1442</v>
      </c>
      <c r="H604" s="28" t="s">
        <v>58</v>
      </c>
      <c r="I604" s="28" t="s">
        <v>59</v>
      </c>
      <c r="J604" s="28" t="s">
        <v>1402</v>
      </c>
      <c r="K604" s="32">
        <v>300110016022</v>
      </c>
      <c r="L604" s="28" t="s">
        <v>876</v>
      </c>
      <c r="M604" s="28" t="s">
        <v>84</v>
      </c>
      <c r="N604" s="28">
        <v>3</v>
      </c>
      <c r="O604" s="33">
        <v>2</v>
      </c>
      <c r="P604" s="33">
        <v>34</v>
      </c>
      <c r="Q604" s="33">
        <f>O604+P604</f>
        <v>36</v>
      </c>
      <c r="R604" s="33">
        <f>Q604/N604</f>
        <v>12</v>
      </c>
      <c r="S604" s="107" t="s">
        <v>1432</v>
      </c>
      <c r="T604" s="28" t="s">
        <v>97</v>
      </c>
      <c r="U604" s="28" t="s">
        <v>65</v>
      </c>
      <c r="V604" s="28" t="s">
        <v>66</v>
      </c>
      <c r="W604" s="28" t="s">
        <v>68</v>
      </c>
      <c r="X604" s="28" t="s">
        <v>68</v>
      </c>
      <c r="Y604" s="28" t="s">
        <v>69</v>
      </c>
      <c r="Z604" s="108" t="s">
        <v>87</v>
      </c>
      <c r="AA604" s="28" t="s">
        <v>71</v>
      </c>
      <c r="AB604" s="28" t="s">
        <v>71</v>
      </c>
      <c r="AC604" s="28" t="s">
        <v>1414</v>
      </c>
      <c r="AD604" s="28" t="s">
        <v>1405</v>
      </c>
      <c r="AE604" s="28" t="s">
        <v>1406</v>
      </c>
      <c r="AF604" s="28"/>
      <c r="AG604" s="28"/>
    </row>
    <row r="605" s="93" customFormat="1" ht="15" spans="1:33">
      <c r="A605" s="28" t="s">
        <v>52</v>
      </c>
      <c r="B605" s="28" t="s">
        <v>1398</v>
      </c>
      <c r="C605" s="28">
        <v>130123</v>
      </c>
      <c r="D605" s="28" t="s">
        <v>1399</v>
      </c>
      <c r="E605" s="28" t="s">
        <v>1433</v>
      </c>
      <c r="F605" s="28" t="s">
        <v>56</v>
      </c>
      <c r="G605" s="28" t="s">
        <v>1443</v>
      </c>
      <c r="H605" s="28" t="s">
        <v>58</v>
      </c>
      <c r="I605" s="28" t="s">
        <v>59</v>
      </c>
      <c r="J605" s="28" t="s">
        <v>1402</v>
      </c>
      <c r="K605" s="32">
        <v>300110016023</v>
      </c>
      <c r="L605" s="28" t="s">
        <v>876</v>
      </c>
      <c r="M605" s="28" t="s">
        <v>84</v>
      </c>
      <c r="N605" s="28">
        <v>3</v>
      </c>
      <c r="O605" s="33">
        <v>1</v>
      </c>
      <c r="P605" s="33">
        <v>9</v>
      </c>
      <c r="Q605" s="33">
        <f>O605+P605</f>
        <v>10</v>
      </c>
      <c r="R605" s="33">
        <f>Q605/N605</f>
        <v>3.33333333333333</v>
      </c>
      <c r="S605" s="107" t="s">
        <v>1428</v>
      </c>
      <c r="T605" s="28" t="s">
        <v>97</v>
      </c>
      <c r="U605" s="28" t="s">
        <v>65</v>
      </c>
      <c r="V605" s="28" t="s">
        <v>66</v>
      </c>
      <c r="W605" s="28" t="s">
        <v>67</v>
      </c>
      <c r="X605" s="28" t="s">
        <v>192</v>
      </c>
      <c r="Y605" s="28" t="s">
        <v>69</v>
      </c>
      <c r="Z605" s="108" t="s">
        <v>87</v>
      </c>
      <c r="AA605" s="28" t="s">
        <v>71</v>
      </c>
      <c r="AB605" s="28" t="s">
        <v>71</v>
      </c>
      <c r="AC605" s="28" t="s">
        <v>1404</v>
      </c>
      <c r="AD605" s="28" t="s">
        <v>1405</v>
      </c>
      <c r="AE605" s="28" t="s">
        <v>1406</v>
      </c>
      <c r="AF605" s="28"/>
      <c r="AG605" s="28"/>
    </row>
    <row r="606" s="93" customFormat="1" ht="15" spans="1:33">
      <c r="A606" s="28" t="s">
        <v>52</v>
      </c>
      <c r="B606" s="28" t="s">
        <v>1398</v>
      </c>
      <c r="C606" s="28">
        <v>130123</v>
      </c>
      <c r="D606" s="28" t="s">
        <v>1399</v>
      </c>
      <c r="E606" s="28" t="s">
        <v>1444</v>
      </c>
      <c r="F606" s="28" t="s">
        <v>56</v>
      </c>
      <c r="G606" s="28" t="s">
        <v>1401</v>
      </c>
      <c r="H606" s="28" t="s">
        <v>58</v>
      </c>
      <c r="I606" s="28" t="s">
        <v>59</v>
      </c>
      <c r="J606" s="28" t="s">
        <v>1402</v>
      </c>
      <c r="K606" s="32">
        <v>300110021001</v>
      </c>
      <c r="L606" s="28" t="s">
        <v>876</v>
      </c>
      <c r="M606" s="28" t="s">
        <v>84</v>
      </c>
      <c r="N606" s="28">
        <v>3</v>
      </c>
      <c r="O606" s="33">
        <v>1</v>
      </c>
      <c r="P606" s="33">
        <v>13</v>
      </c>
      <c r="Q606" s="33">
        <f>O606+P606</f>
        <v>14</v>
      </c>
      <c r="R606" s="33">
        <f>Q606/N606</f>
        <v>4.66666666666667</v>
      </c>
      <c r="S606" s="107" t="s">
        <v>1434</v>
      </c>
      <c r="T606" s="28" t="s">
        <v>97</v>
      </c>
      <c r="U606" s="28" t="s">
        <v>65</v>
      </c>
      <c r="V606" s="28" t="s">
        <v>66</v>
      </c>
      <c r="W606" s="28" t="s">
        <v>68</v>
      </c>
      <c r="X606" s="28" t="s">
        <v>68</v>
      </c>
      <c r="Y606" s="28" t="s">
        <v>69</v>
      </c>
      <c r="Z606" s="108" t="s">
        <v>87</v>
      </c>
      <c r="AA606" s="28" t="s">
        <v>71</v>
      </c>
      <c r="AB606" s="28" t="s">
        <v>71</v>
      </c>
      <c r="AC606" s="28" t="s">
        <v>1435</v>
      </c>
      <c r="AD606" s="28" t="s">
        <v>1405</v>
      </c>
      <c r="AE606" s="28" t="s">
        <v>1406</v>
      </c>
      <c r="AF606" s="28"/>
      <c r="AG606" s="28"/>
    </row>
    <row r="607" s="93" customFormat="1" ht="15" spans="1:33">
      <c r="A607" s="28" t="s">
        <v>52</v>
      </c>
      <c r="B607" s="28" t="s">
        <v>1398</v>
      </c>
      <c r="C607" s="28">
        <v>130123</v>
      </c>
      <c r="D607" s="28" t="s">
        <v>1399</v>
      </c>
      <c r="E607" s="28" t="s">
        <v>1444</v>
      </c>
      <c r="F607" s="28" t="s">
        <v>56</v>
      </c>
      <c r="G607" s="28" t="s">
        <v>1407</v>
      </c>
      <c r="H607" s="28" t="s">
        <v>58</v>
      </c>
      <c r="I607" s="28" t="s">
        <v>59</v>
      </c>
      <c r="J607" s="28" t="s">
        <v>1402</v>
      </c>
      <c r="K607" s="32">
        <v>300110021002</v>
      </c>
      <c r="L607" s="28" t="s">
        <v>876</v>
      </c>
      <c r="M607" s="28" t="s">
        <v>84</v>
      </c>
      <c r="N607" s="28">
        <v>3</v>
      </c>
      <c r="O607" s="33">
        <v>6</v>
      </c>
      <c r="P607" s="33">
        <v>8</v>
      </c>
      <c r="Q607" s="33">
        <f>O607+P607</f>
        <v>14</v>
      </c>
      <c r="R607" s="33">
        <f>Q607/N607</f>
        <v>4.66666666666667</v>
      </c>
      <c r="S607" s="107" t="s">
        <v>1428</v>
      </c>
      <c r="T607" s="28" t="s">
        <v>97</v>
      </c>
      <c r="U607" s="28" t="s">
        <v>65</v>
      </c>
      <c r="V607" s="28" t="s">
        <v>66</v>
      </c>
      <c r="W607" s="28" t="s">
        <v>67</v>
      </c>
      <c r="X607" s="28" t="s">
        <v>192</v>
      </c>
      <c r="Y607" s="28" t="s">
        <v>69</v>
      </c>
      <c r="Z607" s="108" t="s">
        <v>87</v>
      </c>
      <c r="AA607" s="28" t="s">
        <v>71</v>
      </c>
      <c r="AB607" s="28" t="s">
        <v>71</v>
      </c>
      <c r="AC607" s="28" t="s">
        <v>1404</v>
      </c>
      <c r="AD607" s="28" t="s">
        <v>1405</v>
      </c>
      <c r="AE607" s="28" t="s">
        <v>1406</v>
      </c>
      <c r="AF607" s="28"/>
      <c r="AG607" s="28"/>
    </row>
    <row r="608" s="93" customFormat="1" ht="15" spans="1:33">
      <c r="A608" s="28" t="s">
        <v>52</v>
      </c>
      <c r="B608" s="28" t="s">
        <v>1398</v>
      </c>
      <c r="C608" s="28">
        <v>130123</v>
      </c>
      <c r="D608" s="28" t="s">
        <v>1399</v>
      </c>
      <c r="E608" s="28" t="s">
        <v>1444</v>
      </c>
      <c r="F608" s="28" t="s">
        <v>56</v>
      </c>
      <c r="G608" s="28" t="s">
        <v>1410</v>
      </c>
      <c r="H608" s="28" t="s">
        <v>58</v>
      </c>
      <c r="I608" s="28" t="s">
        <v>59</v>
      </c>
      <c r="J608" s="28" t="s">
        <v>1402</v>
      </c>
      <c r="K608" s="32">
        <v>300110021003</v>
      </c>
      <c r="L608" s="28" t="s">
        <v>876</v>
      </c>
      <c r="M608" s="28" t="s">
        <v>84</v>
      </c>
      <c r="N608" s="28">
        <v>3</v>
      </c>
      <c r="O608" s="33">
        <v>27</v>
      </c>
      <c r="P608" s="33">
        <v>13</v>
      </c>
      <c r="Q608" s="33">
        <f>O608+P608</f>
        <v>40</v>
      </c>
      <c r="R608" s="33">
        <f>Q608/N608</f>
        <v>13.3333333333333</v>
      </c>
      <c r="S608" s="107" t="s">
        <v>1416</v>
      </c>
      <c r="T608" s="28" t="s">
        <v>97</v>
      </c>
      <c r="U608" s="28" t="s">
        <v>65</v>
      </c>
      <c r="V608" s="28" t="s">
        <v>66</v>
      </c>
      <c r="W608" s="28" t="s">
        <v>68</v>
      </c>
      <c r="X608" s="28" t="s">
        <v>68</v>
      </c>
      <c r="Y608" s="28" t="s">
        <v>69</v>
      </c>
      <c r="Z608" s="108" t="s">
        <v>87</v>
      </c>
      <c r="AA608" s="28" t="s">
        <v>71</v>
      </c>
      <c r="AB608" s="28" t="s">
        <v>71</v>
      </c>
      <c r="AC608" s="28" t="s">
        <v>1417</v>
      </c>
      <c r="AD608" s="28" t="s">
        <v>1405</v>
      </c>
      <c r="AE608" s="28" t="s">
        <v>1406</v>
      </c>
      <c r="AF608" s="28"/>
      <c r="AG608" s="28"/>
    </row>
    <row r="609" s="93" customFormat="1" ht="15" spans="1:33">
      <c r="A609" s="28" t="s">
        <v>52</v>
      </c>
      <c r="B609" s="28" t="s">
        <v>1398</v>
      </c>
      <c r="C609" s="28">
        <v>130123</v>
      </c>
      <c r="D609" s="28" t="s">
        <v>1399</v>
      </c>
      <c r="E609" s="28" t="s">
        <v>1444</v>
      </c>
      <c r="F609" s="28" t="s">
        <v>56</v>
      </c>
      <c r="G609" s="28" t="s">
        <v>1412</v>
      </c>
      <c r="H609" s="28" t="s">
        <v>58</v>
      </c>
      <c r="I609" s="28" t="s">
        <v>59</v>
      </c>
      <c r="J609" s="28" t="s">
        <v>1402</v>
      </c>
      <c r="K609" s="32">
        <v>300110021004</v>
      </c>
      <c r="L609" s="28" t="s">
        <v>876</v>
      </c>
      <c r="M609" s="28" t="s">
        <v>84</v>
      </c>
      <c r="N609" s="28">
        <v>3</v>
      </c>
      <c r="O609" s="33">
        <v>17</v>
      </c>
      <c r="P609" s="33">
        <v>5</v>
      </c>
      <c r="Q609" s="33">
        <f>O609+P609</f>
        <v>22</v>
      </c>
      <c r="R609" s="33">
        <f>Q609/N609</f>
        <v>7.33333333333333</v>
      </c>
      <c r="S609" s="107" t="s">
        <v>1419</v>
      </c>
      <c r="T609" s="28" t="s">
        <v>97</v>
      </c>
      <c r="U609" s="28" t="s">
        <v>65</v>
      </c>
      <c r="V609" s="28" t="s">
        <v>66</v>
      </c>
      <c r="W609" s="28" t="s">
        <v>68</v>
      </c>
      <c r="X609" s="28" t="s">
        <v>68</v>
      </c>
      <c r="Y609" s="28" t="s">
        <v>69</v>
      </c>
      <c r="Z609" s="108" t="s">
        <v>87</v>
      </c>
      <c r="AA609" s="28" t="s">
        <v>71</v>
      </c>
      <c r="AB609" s="28" t="s">
        <v>71</v>
      </c>
      <c r="AC609" s="28" t="s">
        <v>1426</v>
      </c>
      <c r="AD609" s="28" t="s">
        <v>1405</v>
      </c>
      <c r="AE609" s="28" t="s">
        <v>1406</v>
      </c>
      <c r="AF609" s="28"/>
      <c r="AG609" s="28"/>
    </row>
    <row r="610" s="93" customFormat="1" ht="15" spans="1:33">
      <c r="A610" s="28" t="s">
        <v>52</v>
      </c>
      <c r="B610" s="28" t="s">
        <v>1398</v>
      </c>
      <c r="C610" s="28">
        <v>130123</v>
      </c>
      <c r="D610" s="28" t="s">
        <v>1399</v>
      </c>
      <c r="E610" s="28" t="s">
        <v>1444</v>
      </c>
      <c r="F610" s="28" t="s">
        <v>56</v>
      </c>
      <c r="G610" s="28" t="s">
        <v>1415</v>
      </c>
      <c r="H610" s="28" t="s">
        <v>58</v>
      </c>
      <c r="I610" s="28" t="s">
        <v>59</v>
      </c>
      <c r="J610" s="28" t="s">
        <v>1402</v>
      </c>
      <c r="K610" s="32">
        <v>300110021005</v>
      </c>
      <c r="L610" s="28" t="s">
        <v>876</v>
      </c>
      <c r="M610" s="28" t="s">
        <v>84</v>
      </c>
      <c r="N610" s="28">
        <v>3</v>
      </c>
      <c r="O610" s="33">
        <v>3</v>
      </c>
      <c r="P610" s="33">
        <v>5</v>
      </c>
      <c r="Q610" s="33">
        <f>O610+P610</f>
        <v>8</v>
      </c>
      <c r="R610" s="33">
        <f>Q610/N610</f>
        <v>2.66666666666667</v>
      </c>
      <c r="S610" s="107" t="s">
        <v>1413</v>
      </c>
      <c r="T610" s="28" t="s">
        <v>97</v>
      </c>
      <c r="U610" s="28" t="s">
        <v>65</v>
      </c>
      <c r="V610" s="28" t="s">
        <v>66</v>
      </c>
      <c r="W610" s="28" t="s">
        <v>68</v>
      </c>
      <c r="X610" s="28" t="s">
        <v>68</v>
      </c>
      <c r="Y610" s="28" t="s">
        <v>69</v>
      </c>
      <c r="Z610" s="108" t="s">
        <v>87</v>
      </c>
      <c r="AA610" s="28" t="s">
        <v>71</v>
      </c>
      <c r="AB610" s="28" t="s">
        <v>71</v>
      </c>
      <c r="AC610" s="28" t="s">
        <v>1409</v>
      </c>
      <c r="AD610" s="28" t="s">
        <v>1405</v>
      </c>
      <c r="AE610" s="28" t="s">
        <v>1406</v>
      </c>
      <c r="AF610" s="28"/>
      <c r="AG610" s="28"/>
    </row>
    <row r="611" s="93" customFormat="1" ht="15" spans="1:33">
      <c r="A611" s="28" t="s">
        <v>52</v>
      </c>
      <c r="B611" s="28" t="s">
        <v>1398</v>
      </c>
      <c r="C611" s="28">
        <v>130123</v>
      </c>
      <c r="D611" s="28" t="s">
        <v>1399</v>
      </c>
      <c r="E611" s="28" t="s">
        <v>1444</v>
      </c>
      <c r="F611" s="28" t="s">
        <v>56</v>
      </c>
      <c r="G611" s="28" t="s">
        <v>1418</v>
      </c>
      <c r="H611" s="28" t="s">
        <v>58</v>
      </c>
      <c r="I611" s="28" t="s">
        <v>59</v>
      </c>
      <c r="J611" s="28" t="s">
        <v>1402</v>
      </c>
      <c r="K611" s="32">
        <v>300110021006</v>
      </c>
      <c r="L611" s="28" t="s">
        <v>876</v>
      </c>
      <c r="M611" s="28" t="s">
        <v>84</v>
      </c>
      <c r="N611" s="28">
        <v>3</v>
      </c>
      <c r="O611" s="33">
        <v>6</v>
      </c>
      <c r="P611" s="33">
        <v>7</v>
      </c>
      <c r="Q611" s="33">
        <f>O611+P611</f>
        <v>13</v>
      </c>
      <c r="R611" s="33">
        <f>Q611/N611</f>
        <v>4.33333333333333</v>
      </c>
      <c r="S611" s="107" t="s">
        <v>1413</v>
      </c>
      <c r="T611" s="28" t="s">
        <v>97</v>
      </c>
      <c r="U611" s="28" t="s">
        <v>65</v>
      </c>
      <c r="V611" s="28" t="s">
        <v>66</v>
      </c>
      <c r="W611" s="28" t="s">
        <v>68</v>
      </c>
      <c r="X611" s="28" t="s">
        <v>68</v>
      </c>
      <c r="Y611" s="28" t="s">
        <v>69</v>
      </c>
      <c r="Z611" s="108" t="s">
        <v>87</v>
      </c>
      <c r="AA611" s="28" t="s">
        <v>71</v>
      </c>
      <c r="AB611" s="28" t="s">
        <v>71</v>
      </c>
      <c r="AC611" s="28" t="s">
        <v>1411</v>
      </c>
      <c r="AD611" s="28" t="s">
        <v>1405</v>
      </c>
      <c r="AE611" s="28" t="s">
        <v>1406</v>
      </c>
      <c r="AF611" s="28"/>
      <c r="AG611" s="28"/>
    </row>
    <row r="612" s="93" customFormat="1" ht="15" spans="1:33">
      <c r="A612" s="28" t="s">
        <v>52</v>
      </c>
      <c r="B612" s="28" t="s">
        <v>1398</v>
      </c>
      <c r="C612" s="28">
        <v>130123</v>
      </c>
      <c r="D612" s="28" t="s">
        <v>1399</v>
      </c>
      <c r="E612" s="28" t="s">
        <v>1444</v>
      </c>
      <c r="F612" s="28" t="s">
        <v>56</v>
      </c>
      <c r="G612" s="28" t="s">
        <v>1420</v>
      </c>
      <c r="H612" s="28" t="s">
        <v>58</v>
      </c>
      <c r="I612" s="28" t="s">
        <v>59</v>
      </c>
      <c r="J612" s="28" t="s">
        <v>1402</v>
      </c>
      <c r="K612" s="32">
        <v>300110021007</v>
      </c>
      <c r="L612" s="28" t="s">
        <v>876</v>
      </c>
      <c r="M612" s="28" t="s">
        <v>84</v>
      </c>
      <c r="N612" s="28">
        <v>3</v>
      </c>
      <c r="O612" s="33">
        <v>11</v>
      </c>
      <c r="P612" s="33">
        <v>140</v>
      </c>
      <c r="Q612" s="33">
        <f>O612+P612</f>
        <v>151</v>
      </c>
      <c r="R612" s="33">
        <f>Q612/N612</f>
        <v>50.3333333333333</v>
      </c>
      <c r="S612" s="107" t="s">
        <v>1445</v>
      </c>
      <c r="T612" s="28" t="s">
        <v>97</v>
      </c>
      <c r="U612" s="28" t="s">
        <v>65</v>
      </c>
      <c r="V612" s="28" t="s">
        <v>66</v>
      </c>
      <c r="W612" s="28" t="s">
        <v>68</v>
      </c>
      <c r="X612" s="28" t="s">
        <v>68</v>
      </c>
      <c r="Y612" s="28" t="s">
        <v>69</v>
      </c>
      <c r="Z612" s="108" t="s">
        <v>87</v>
      </c>
      <c r="AA612" s="28" t="s">
        <v>71</v>
      </c>
      <c r="AB612" s="28" t="s">
        <v>71</v>
      </c>
      <c r="AC612" s="28" t="s">
        <v>1409</v>
      </c>
      <c r="AD612" s="28" t="s">
        <v>1405</v>
      </c>
      <c r="AE612" s="28" t="s">
        <v>1406</v>
      </c>
      <c r="AF612" s="28"/>
      <c r="AG612" s="28"/>
    </row>
    <row r="613" s="93" customFormat="1" ht="15" spans="1:33">
      <c r="A613" s="28" t="s">
        <v>52</v>
      </c>
      <c r="B613" s="28" t="s">
        <v>1398</v>
      </c>
      <c r="C613" s="28">
        <v>130123</v>
      </c>
      <c r="D613" s="28" t="s">
        <v>1399</v>
      </c>
      <c r="E613" s="28" t="s">
        <v>1444</v>
      </c>
      <c r="F613" s="28" t="s">
        <v>56</v>
      </c>
      <c r="G613" s="28" t="s">
        <v>1437</v>
      </c>
      <c r="H613" s="28" t="s">
        <v>58</v>
      </c>
      <c r="I613" s="28" t="s">
        <v>59</v>
      </c>
      <c r="J613" s="28" t="s">
        <v>1402</v>
      </c>
      <c r="K613" s="32">
        <v>300110021008</v>
      </c>
      <c r="L613" s="28" t="s">
        <v>876</v>
      </c>
      <c r="M613" s="28" t="s">
        <v>84</v>
      </c>
      <c r="N613" s="28">
        <v>3</v>
      </c>
      <c r="O613" s="33">
        <v>4</v>
      </c>
      <c r="P613" s="33">
        <v>51</v>
      </c>
      <c r="Q613" s="33">
        <f>O613+P613</f>
        <v>55</v>
      </c>
      <c r="R613" s="33">
        <f>Q613/N613</f>
        <v>18.3333333333333</v>
      </c>
      <c r="S613" s="107" t="s">
        <v>1445</v>
      </c>
      <c r="T613" s="28" t="s">
        <v>97</v>
      </c>
      <c r="U613" s="28" t="s">
        <v>65</v>
      </c>
      <c r="V613" s="28" t="s">
        <v>66</v>
      </c>
      <c r="W613" s="28" t="s">
        <v>68</v>
      </c>
      <c r="X613" s="28" t="s">
        <v>68</v>
      </c>
      <c r="Y613" s="28" t="s">
        <v>69</v>
      </c>
      <c r="Z613" s="108" t="s">
        <v>87</v>
      </c>
      <c r="AA613" s="28" t="s">
        <v>71</v>
      </c>
      <c r="AB613" s="28" t="s">
        <v>71</v>
      </c>
      <c r="AC613" s="28" t="s">
        <v>1411</v>
      </c>
      <c r="AD613" s="28" t="s">
        <v>1405</v>
      </c>
      <c r="AE613" s="28" t="s">
        <v>1406</v>
      </c>
      <c r="AF613" s="28"/>
      <c r="AG613" s="28"/>
    </row>
    <row r="614" s="93" customFormat="1" ht="15" spans="1:33">
      <c r="A614" s="28" t="s">
        <v>52</v>
      </c>
      <c r="B614" s="28" t="s">
        <v>1398</v>
      </c>
      <c r="C614" s="28">
        <v>130123</v>
      </c>
      <c r="D614" s="28" t="s">
        <v>1399</v>
      </c>
      <c r="E614" s="28" t="s">
        <v>1444</v>
      </c>
      <c r="F614" s="28" t="s">
        <v>56</v>
      </c>
      <c r="G614" s="28" t="s">
        <v>1438</v>
      </c>
      <c r="H614" s="28" t="s">
        <v>58</v>
      </c>
      <c r="I614" s="28" t="s">
        <v>59</v>
      </c>
      <c r="J614" s="28" t="s">
        <v>1402</v>
      </c>
      <c r="K614" s="32">
        <v>300110021009</v>
      </c>
      <c r="L614" s="28" t="s">
        <v>876</v>
      </c>
      <c r="M614" s="28" t="s">
        <v>84</v>
      </c>
      <c r="N614" s="28">
        <v>3</v>
      </c>
      <c r="O614" s="33">
        <v>2</v>
      </c>
      <c r="P614" s="33">
        <v>14</v>
      </c>
      <c r="Q614" s="33">
        <f>O614+P614</f>
        <v>16</v>
      </c>
      <c r="R614" s="33">
        <f>Q614/N614</f>
        <v>5.33333333333333</v>
      </c>
      <c r="S614" s="107" t="s">
        <v>1446</v>
      </c>
      <c r="T614" s="28" t="s">
        <v>97</v>
      </c>
      <c r="U614" s="28" t="s">
        <v>65</v>
      </c>
      <c r="V614" s="28" t="s">
        <v>66</v>
      </c>
      <c r="W614" s="28" t="s">
        <v>68</v>
      </c>
      <c r="X614" s="28" t="s">
        <v>68</v>
      </c>
      <c r="Y614" s="28" t="s">
        <v>69</v>
      </c>
      <c r="Z614" s="108" t="s">
        <v>87</v>
      </c>
      <c r="AA614" s="28" t="s">
        <v>71</v>
      </c>
      <c r="AB614" s="28" t="s">
        <v>71</v>
      </c>
      <c r="AC614" s="28" t="s">
        <v>1409</v>
      </c>
      <c r="AD614" s="28" t="s">
        <v>1405</v>
      </c>
      <c r="AE614" s="28" t="s">
        <v>1406</v>
      </c>
      <c r="AF614" s="28"/>
      <c r="AG614" s="28"/>
    </row>
    <row r="615" s="93" customFormat="1" ht="15" spans="1:33">
      <c r="A615" s="28" t="s">
        <v>52</v>
      </c>
      <c r="B615" s="28" t="s">
        <v>1398</v>
      </c>
      <c r="C615" s="28">
        <v>130123</v>
      </c>
      <c r="D615" s="28" t="s">
        <v>1399</v>
      </c>
      <c r="E615" s="28" t="s">
        <v>1444</v>
      </c>
      <c r="F615" s="28" t="s">
        <v>56</v>
      </c>
      <c r="G615" s="28" t="s">
        <v>1439</v>
      </c>
      <c r="H615" s="28" t="s">
        <v>58</v>
      </c>
      <c r="I615" s="28" t="s">
        <v>59</v>
      </c>
      <c r="J615" s="28" t="s">
        <v>1402</v>
      </c>
      <c r="K615" s="32">
        <v>300110021010</v>
      </c>
      <c r="L615" s="28" t="s">
        <v>876</v>
      </c>
      <c r="M615" s="28" t="s">
        <v>84</v>
      </c>
      <c r="N615" s="28">
        <v>3</v>
      </c>
      <c r="O615" s="33">
        <v>2</v>
      </c>
      <c r="P615" s="33">
        <v>16</v>
      </c>
      <c r="Q615" s="33">
        <f>O615+P615</f>
        <v>18</v>
      </c>
      <c r="R615" s="33">
        <f>Q615/N615</f>
        <v>6</v>
      </c>
      <c r="S615" s="107" t="s">
        <v>1446</v>
      </c>
      <c r="T615" s="28" t="s">
        <v>97</v>
      </c>
      <c r="U615" s="28" t="s">
        <v>65</v>
      </c>
      <c r="V615" s="28" t="s">
        <v>66</v>
      </c>
      <c r="W615" s="28" t="s">
        <v>68</v>
      </c>
      <c r="X615" s="28" t="s">
        <v>68</v>
      </c>
      <c r="Y615" s="28" t="s">
        <v>69</v>
      </c>
      <c r="Z615" s="108" t="s">
        <v>87</v>
      </c>
      <c r="AA615" s="28" t="s">
        <v>71</v>
      </c>
      <c r="AB615" s="28" t="s">
        <v>71</v>
      </c>
      <c r="AC615" s="28" t="s">
        <v>1411</v>
      </c>
      <c r="AD615" s="28" t="s">
        <v>1405</v>
      </c>
      <c r="AE615" s="28" t="s">
        <v>1406</v>
      </c>
      <c r="AF615" s="28"/>
      <c r="AG615" s="28"/>
    </row>
    <row r="616" s="93" customFormat="1" ht="15" spans="1:33">
      <c r="A616" s="28" t="s">
        <v>52</v>
      </c>
      <c r="B616" s="28" t="s">
        <v>1398</v>
      </c>
      <c r="C616" s="28">
        <v>130123</v>
      </c>
      <c r="D616" s="28" t="s">
        <v>1399</v>
      </c>
      <c r="E616" s="28" t="s">
        <v>1447</v>
      </c>
      <c r="F616" s="28" t="s">
        <v>56</v>
      </c>
      <c r="G616" s="28" t="s">
        <v>1401</v>
      </c>
      <c r="H616" s="28" t="s">
        <v>58</v>
      </c>
      <c r="I616" s="28" t="s">
        <v>59</v>
      </c>
      <c r="J616" s="28" t="s">
        <v>1402</v>
      </c>
      <c r="K616" s="32">
        <v>300110026001</v>
      </c>
      <c r="L616" s="28" t="s">
        <v>876</v>
      </c>
      <c r="M616" s="28" t="s">
        <v>84</v>
      </c>
      <c r="N616" s="28">
        <v>4</v>
      </c>
      <c r="O616" s="33">
        <v>22</v>
      </c>
      <c r="P616" s="33">
        <v>0</v>
      </c>
      <c r="Q616" s="33">
        <f>O616+P616</f>
        <v>22</v>
      </c>
      <c r="R616" s="33">
        <f>Q616/N616</f>
        <v>5.5</v>
      </c>
      <c r="S616" s="107" t="s">
        <v>1403</v>
      </c>
      <c r="T616" s="28" t="s">
        <v>97</v>
      </c>
      <c r="U616" s="28" t="s">
        <v>65</v>
      </c>
      <c r="V616" s="28" t="s">
        <v>66</v>
      </c>
      <c r="W616" s="28" t="s">
        <v>68</v>
      </c>
      <c r="X616" s="28" t="s">
        <v>68</v>
      </c>
      <c r="Y616" s="28" t="s">
        <v>69</v>
      </c>
      <c r="Z616" s="108" t="s">
        <v>87</v>
      </c>
      <c r="AA616" s="28" t="s">
        <v>71</v>
      </c>
      <c r="AB616" s="28" t="s">
        <v>71</v>
      </c>
      <c r="AC616" s="28" t="s">
        <v>1431</v>
      </c>
      <c r="AD616" s="28" t="s">
        <v>1405</v>
      </c>
      <c r="AE616" s="28" t="s">
        <v>1406</v>
      </c>
      <c r="AF616" s="28"/>
      <c r="AG616" s="28"/>
    </row>
    <row r="617" s="93" customFormat="1" ht="15" spans="1:33">
      <c r="A617" s="28" t="s">
        <v>52</v>
      </c>
      <c r="B617" s="28" t="s">
        <v>1398</v>
      </c>
      <c r="C617" s="28">
        <v>130123</v>
      </c>
      <c r="D617" s="28" t="s">
        <v>1399</v>
      </c>
      <c r="E617" s="28" t="s">
        <v>1447</v>
      </c>
      <c r="F617" s="28" t="s">
        <v>56</v>
      </c>
      <c r="G617" s="28" t="s">
        <v>1407</v>
      </c>
      <c r="H617" s="28" t="s">
        <v>58</v>
      </c>
      <c r="I617" s="28" t="s">
        <v>59</v>
      </c>
      <c r="J617" s="28" t="s">
        <v>1402</v>
      </c>
      <c r="K617" s="32">
        <v>300110026002</v>
      </c>
      <c r="L617" s="28" t="s">
        <v>876</v>
      </c>
      <c r="M617" s="28" t="s">
        <v>84</v>
      </c>
      <c r="N617" s="28">
        <v>4</v>
      </c>
      <c r="O617" s="33">
        <v>10</v>
      </c>
      <c r="P617" s="33">
        <v>57</v>
      </c>
      <c r="Q617" s="33">
        <f>O617+P617</f>
        <v>67</v>
      </c>
      <c r="R617" s="33">
        <f>Q617/N617</f>
        <v>16.75</v>
      </c>
      <c r="S617" s="107" t="s">
        <v>1416</v>
      </c>
      <c r="T617" s="28" t="s">
        <v>97</v>
      </c>
      <c r="U617" s="28" t="s">
        <v>65</v>
      </c>
      <c r="V617" s="28" t="s">
        <v>66</v>
      </c>
      <c r="W617" s="28" t="s">
        <v>68</v>
      </c>
      <c r="X617" s="28" t="s">
        <v>68</v>
      </c>
      <c r="Y617" s="28" t="s">
        <v>69</v>
      </c>
      <c r="Z617" s="108" t="s">
        <v>87</v>
      </c>
      <c r="AA617" s="28" t="s">
        <v>71</v>
      </c>
      <c r="AB617" s="28" t="s">
        <v>71</v>
      </c>
      <c r="AC617" s="28" t="s">
        <v>1417</v>
      </c>
      <c r="AD617" s="28" t="s">
        <v>1405</v>
      </c>
      <c r="AE617" s="28" t="s">
        <v>1406</v>
      </c>
      <c r="AF617" s="28"/>
      <c r="AG617" s="28"/>
    </row>
    <row r="618" s="93" customFormat="1" ht="15" spans="1:33">
      <c r="A618" s="28" t="s">
        <v>52</v>
      </c>
      <c r="B618" s="28" t="s">
        <v>1398</v>
      </c>
      <c r="C618" s="28">
        <v>130123</v>
      </c>
      <c r="D618" s="28" t="s">
        <v>1399</v>
      </c>
      <c r="E618" s="28" t="s">
        <v>1447</v>
      </c>
      <c r="F618" s="28" t="s">
        <v>56</v>
      </c>
      <c r="G618" s="28" t="s">
        <v>1410</v>
      </c>
      <c r="H618" s="28" t="s">
        <v>58</v>
      </c>
      <c r="I618" s="28" t="s">
        <v>59</v>
      </c>
      <c r="J618" s="28" t="s">
        <v>1402</v>
      </c>
      <c r="K618" s="32">
        <v>300110026003</v>
      </c>
      <c r="L618" s="28" t="s">
        <v>876</v>
      </c>
      <c r="M618" s="28" t="s">
        <v>84</v>
      </c>
      <c r="N618" s="28">
        <v>2</v>
      </c>
      <c r="O618" s="33">
        <v>5</v>
      </c>
      <c r="P618" s="33">
        <v>15</v>
      </c>
      <c r="Q618" s="33">
        <f>O618+P618</f>
        <v>20</v>
      </c>
      <c r="R618" s="33">
        <f>Q618/N618</f>
        <v>10</v>
      </c>
      <c r="S618" s="107" t="s">
        <v>1448</v>
      </c>
      <c r="T618" s="28" t="s">
        <v>97</v>
      </c>
      <c r="U618" s="28" t="s">
        <v>65</v>
      </c>
      <c r="V618" s="28" t="s">
        <v>66</v>
      </c>
      <c r="W618" s="28" t="s">
        <v>68</v>
      </c>
      <c r="X618" s="28" t="s">
        <v>68</v>
      </c>
      <c r="Y618" s="28" t="s">
        <v>69</v>
      </c>
      <c r="Z618" s="108" t="s">
        <v>87</v>
      </c>
      <c r="AA618" s="28" t="s">
        <v>71</v>
      </c>
      <c r="AB618" s="28" t="s">
        <v>71</v>
      </c>
      <c r="AC618" s="28" t="s">
        <v>1409</v>
      </c>
      <c r="AD618" s="28" t="s">
        <v>1405</v>
      </c>
      <c r="AE618" s="28" t="s">
        <v>1406</v>
      </c>
      <c r="AF618" s="28"/>
      <c r="AG618" s="28"/>
    </row>
    <row r="619" s="93" customFormat="1" ht="15" spans="1:33">
      <c r="A619" s="28" t="s">
        <v>52</v>
      </c>
      <c r="B619" s="28" t="s">
        <v>1398</v>
      </c>
      <c r="C619" s="28">
        <v>130123</v>
      </c>
      <c r="D619" s="28" t="s">
        <v>1399</v>
      </c>
      <c r="E619" s="28" t="s">
        <v>1447</v>
      </c>
      <c r="F619" s="28" t="s">
        <v>56</v>
      </c>
      <c r="G619" s="28" t="s">
        <v>1412</v>
      </c>
      <c r="H619" s="28" t="s">
        <v>58</v>
      </c>
      <c r="I619" s="28" t="s">
        <v>59</v>
      </c>
      <c r="J619" s="28" t="s">
        <v>1402</v>
      </c>
      <c r="K619" s="32">
        <v>300110026004</v>
      </c>
      <c r="L619" s="28" t="s">
        <v>876</v>
      </c>
      <c r="M619" s="28" t="s">
        <v>84</v>
      </c>
      <c r="N619" s="28">
        <v>2</v>
      </c>
      <c r="O619" s="33">
        <v>1</v>
      </c>
      <c r="P619" s="33">
        <v>15</v>
      </c>
      <c r="Q619" s="33">
        <f>O619+P619</f>
        <v>16</v>
      </c>
      <c r="R619" s="33">
        <f>Q619/N619</f>
        <v>8</v>
      </c>
      <c r="S619" s="107" t="s">
        <v>1448</v>
      </c>
      <c r="T619" s="28" t="s">
        <v>97</v>
      </c>
      <c r="U619" s="28" t="s">
        <v>65</v>
      </c>
      <c r="V619" s="28" t="s">
        <v>66</v>
      </c>
      <c r="W619" s="28" t="s">
        <v>68</v>
      </c>
      <c r="X619" s="28" t="s">
        <v>68</v>
      </c>
      <c r="Y619" s="28" t="s">
        <v>69</v>
      </c>
      <c r="Z619" s="108" t="s">
        <v>87</v>
      </c>
      <c r="AA619" s="28" t="s">
        <v>71</v>
      </c>
      <c r="AB619" s="28" t="s">
        <v>71</v>
      </c>
      <c r="AC619" s="28" t="s">
        <v>1411</v>
      </c>
      <c r="AD619" s="28" t="s">
        <v>1405</v>
      </c>
      <c r="AE619" s="28" t="s">
        <v>1406</v>
      </c>
      <c r="AF619" s="28"/>
      <c r="AG619" s="28"/>
    </row>
    <row r="620" s="93" customFormat="1" ht="15" spans="1:33">
      <c r="A620" s="28" t="s">
        <v>52</v>
      </c>
      <c r="B620" s="28" t="s">
        <v>1398</v>
      </c>
      <c r="C620" s="28">
        <v>130123</v>
      </c>
      <c r="D620" s="28" t="s">
        <v>1399</v>
      </c>
      <c r="E620" s="28" t="s">
        <v>1447</v>
      </c>
      <c r="F620" s="28" t="s">
        <v>56</v>
      </c>
      <c r="G620" s="28" t="s">
        <v>1415</v>
      </c>
      <c r="H620" s="28" t="s">
        <v>58</v>
      </c>
      <c r="I620" s="28" t="s">
        <v>59</v>
      </c>
      <c r="J620" s="28" t="s">
        <v>1402</v>
      </c>
      <c r="K620" s="32">
        <v>300110026005</v>
      </c>
      <c r="L620" s="28" t="s">
        <v>876</v>
      </c>
      <c r="M620" s="28" t="s">
        <v>84</v>
      </c>
      <c r="N620" s="28">
        <v>2</v>
      </c>
      <c r="O620" s="33">
        <v>0</v>
      </c>
      <c r="P620" s="33">
        <v>3</v>
      </c>
      <c r="Q620" s="33">
        <f>O620+P620</f>
        <v>3</v>
      </c>
      <c r="R620" s="33">
        <f>Q620/N620</f>
        <v>1.5</v>
      </c>
      <c r="S620" s="107" t="s">
        <v>1449</v>
      </c>
      <c r="T620" s="28" t="s">
        <v>97</v>
      </c>
      <c r="U620" s="28" t="s">
        <v>65</v>
      </c>
      <c r="V620" s="28" t="s">
        <v>66</v>
      </c>
      <c r="W620" s="28" t="s">
        <v>68</v>
      </c>
      <c r="X620" s="28" t="s">
        <v>68</v>
      </c>
      <c r="Y620" s="28" t="s">
        <v>69</v>
      </c>
      <c r="Z620" s="108" t="s">
        <v>87</v>
      </c>
      <c r="AA620" s="28" t="s">
        <v>71</v>
      </c>
      <c r="AB620" s="28" t="s">
        <v>71</v>
      </c>
      <c r="AC620" s="28" t="s">
        <v>1409</v>
      </c>
      <c r="AD620" s="28" t="s">
        <v>1405</v>
      </c>
      <c r="AE620" s="28" t="s">
        <v>1406</v>
      </c>
      <c r="AF620" s="28"/>
      <c r="AG620" s="28"/>
    </row>
    <row r="621" s="93" customFormat="1" ht="15" spans="1:33">
      <c r="A621" s="28" t="s">
        <v>52</v>
      </c>
      <c r="B621" s="28" t="s">
        <v>1398</v>
      </c>
      <c r="C621" s="28">
        <v>130123</v>
      </c>
      <c r="D621" s="28" t="s">
        <v>1399</v>
      </c>
      <c r="E621" s="28" t="s">
        <v>1447</v>
      </c>
      <c r="F621" s="28" t="s">
        <v>56</v>
      </c>
      <c r="G621" s="28" t="s">
        <v>1418</v>
      </c>
      <c r="H621" s="28" t="s">
        <v>58</v>
      </c>
      <c r="I621" s="28" t="s">
        <v>59</v>
      </c>
      <c r="J621" s="28" t="s">
        <v>1402</v>
      </c>
      <c r="K621" s="32">
        <v>300110026006</v>
      </c>
      <c r="L621" s="28" t="s">
        <v>876</v>
      </c>
      <c r="M621" s="28" t="s">
        <v>84</v>
      </c>
      <c r="N621" s="28">
        <v>2</v>
      </c>
      <c r="O621" s="33">
        <v>0</v>
      </c>
      <c r="P621" s="33">
        <v>3</v>
      </c>
      <c r="Q621" s="33">
        <f>O621+P621</f>
        <v>3</v>
      </c>
      <c r="R621" s="33">
        <f>Q621/N621</f>
        <v>1.5</v>
      </c>
      <c r="S621" s="107" t="s">
        <v>1449</v>
      </c>
      <c r="T621" s="28" t="s">
        <v>97</v>
      </c>
      <c r="U621" s="28" t="s">
        <v>65</v>
      </c>
      <c r="V621" s="28" t="s">
        <v>66</v>
      </c>
      <c r="W621" s="28" t="s">
        <v>68</v>
      </c>
      <c r="X621" s="28" t="s">
        <v>68</v>
      </c>
      <c r="Y621" s="28" t="s">
        <v>69</v>
      </c>
      <c r="Z621" s="108" t="s">
        <v>87</v>
      </c>
      <c r="AA621" s="28" t="s">
        <v>71</v>
      </c>
      <c r="AB621" s="28" t="s">
        <v>71</v>
      </c>
      <c r="AC621" s="28" t="s">
        <v>1411</v>
      </c>
      <c r="AD621" s="28" t="s">
        <v>1405</v>
      </c>
      <c r="AE621" s="28" t="s">
        <v>1406</v>
      </c>
      <c r="AF621" s="28"/>
      <c r="AG621" s="28"/>
    </row>
    <row r="622" s="93" customFormat="1" ht="15" spans="1:33">
      <c r="A622" s="28" t="s">
        <v>52</v>
      </c>
      <c r="B622" s="28" t="s">
        <v>1398</v>
      </c>
      <c r="C622" s="28">
        <v>130123</v>
      </c>
      <c r="D622" s="28" t="s">
        <v>1399</v>
      </c>
      <c r="E622" s="28" t="s">
        <v>1447</v>
      </c>
      <c r="F622" s="28" t="s">
        <v>56</v>
      </c>
      <c r="G622" s="28" t="s">
        <v>1420</v>
      </c>
      <c r="H622" s="28" t="s">
        <v>58</v>
      </c>
      <c r="I622" s="28" t="s">
        <v>59</v>
      </c>
      <c r="J622" s="28" t="s">
        <v>1402</v>
      </c>
      <c r="K622" s="32">
        <v>300110026007</v>
      </c>
      <c r="L622" s="28" t="s">
        <v>876</v>
      </c>
      <c r="M622" s="28" t="s">
        <v>84</v>
      </c>
      <c r="N622" s="28">
        <v>2</v>
      </c>
      <c r="O622" s="33">
        <v>0</v>
      </c>
      <c r="P622" s="33">
        <v>5</v>
      </c>
      <c r="Q622" s="33">
        <f>O622+P622</f>
        <v>5</v>
      </c>
      <c r="R622" s="33">
        <f>Q622/N622</f>
        <v>2.5</v>
      </c>
      <c r="S622" s="107" t="s">
        <v>1450</v>
      </c>
      <c r="T622" s="28" t="s">
        <v>97</v>
      </c>
      <c r="U622" s="28" t="s">
        <v>65</v>
      </c>
      <c r="V622" s="28" t="s">
        <v>66</v>
      </c>
      <c r="W622" s="28" t="s">
        <v>68</v>
      </c>
      <c r="X622" s="28" t="s">
        <v>68</v>
      </c>
      <c r="Y622" s="28" t="s">
        <v>69</v>
      </c>
      <c r="Z622" s="108" t="s">
        <v>87</v>
      </c>
      <c r="AA622" s="28" t="s">
        <v>71</v>
      </c>
      <c r="AB622" s="28" t="s">
        <v>71</v>
      </c>
      <c r="AC622" s="28" t="s">
        <v>1409</v>
      </c>
      <c r="AD622" s="28" t="s">
        <v>1405</v>
      </c>
      <c r="AE622" s="28" t="s">
        <v>1406</v>
      </c>
      <c r="AF622" s="28"/>
      <c r="AG622" s="28"/>
    </row>
    <row r="623" s="93" customFormat="1" ht="15" spans="1:33">
      <c r="A623" s="28" t="s">
        <v>52</v>
      </c>
      <c r="B623" s="28" t="s">
        <v>1398</v>
      </c>
      <c r="C623" s="28">
        <v>130123</v>
      </c>
      <c r="D623" s="28" t="s">
        <v>1399</v>
      </c>
      <c r="E623" s="28" t="s">
        <v>1447</v>
      </c>
      <c r="F623" s="28" t="s">
        <v>56</v>
      </c>
      <c r="G623" s="28" t="s">
        <v>1437</v>
      </c>
      <c r="H623" s="28" t="s">
        <v>58</v>
      </c>
      <c r="I623" s="28" t="s">
        <v>59</v>
      </c>
      <c r="J623" s="28" t="s">
        <v>1402</v>
      </c>
      <c r="K623" s="32">
        <v>300110026008</v>
      </c>
      <c r="L623" s="28" t="s">
        <v>876</v>
      </c>
      <c r="M623" s="28" t="s">
        <v>84</v>
      </c>
      <c r="N623" s="28">
        <v>2</v>
      </c>
      <c r="O623" s="33">
        <v>0</v>
      </c>
      <c r="P623" s="33">
        <v>7</v>
      </c>
      <c r="Q623" s="33">
        <f>O623+P623</f>
        <v>7</v>
      </c>
      <c r="R623" s="33">
        <f>Q623/N623</f>
        <v>3.5</v>
      </c>
      <c r="S623" s="107" t="s">
        <v>1450</v>
      </c>
      <c r="T623" s="28" t="s">
        <v>97</v>
      </c>
      <c r="U623" s="28" t="s">
        <v>65</v>
      </c>
      <c r="V623" s="28" t="s">
        <v>66</v>
      </c>
      <c r="W623" s="28" t="s">
        <v>68</v>
      </c>
      <c r="X623" s="28" t="s">
        <v>68</v>
      </c>
      <c r="Y623" s="28" t="s">
        <v>69</v>
      </c>
      <c r="Z623" s="108" t="s">
        <v>87</v>
      </c>
      <c r="AA623" s="28" t="s">
        <v>71</v>
      </c>
      <c r="AB623" s="28" t="s">
        <v>71</v>
      </c>
      <c r="AC623" s="28" t="s">
        <v>1411</v>
      </c>
      <c r="AD623" s="28" t="s">
        <v>1405</v>
      </c>
      <c r="AE623" s="28" t="s">
        <v>1406</v>
      </c>
      <c r="AF623" s="28"/>
      <c r="AG623" s="28"/>
    </row>
    <row r="624" s="93" customFormat="1" ht="15" spans="1:33">
      <c r="A624" s="28" t="s">
        <v>52</v>
      </c>
      <c r="B624" s="28" t="s">
        <v>1398</v>
      </c>
      <c r="C624" s="28">
        <v>130123</v>
      </c>
      <c r="D624" s="28" t="s">
        <v>1399</v>
      </c>
      <c r="E624" s="28" t="s">
        <v>1451</v>
      </c>
      <c r="F624" s="28" t="s">
        <v>56</v>
      </c>
      <c r="G624" s="28" t="s">
        <v>1401</v>
      </c>
      <c r="H624" s="28" t="s">
        <v>58</v>
      </c>
      <c r="I624" s="28" t="s">
        <v>59</v>
      </c>
      <c r="J624" s="28" t="s">
        <v>1402</v>
      </c>
      <c r="K624" s="32">
        <v>300110031001</v>
      </c>
      <c r="L624" s="28" t="s">
        <v>876</v>
      </c>
      <c r="M624" s="28" t="s">
        <v>84</v>
      </c>
      <c r="N624" s="28">
        <v>3</v>
      </c>
      <c r="O624" s="33">
        <v>1</v>
      </c>
      <c r="P624" s="33">
        <v>20</v>
      </c>
      <c r="Q624" s="33">
        <f>O624+P624</f>
        <v>21</v>
      </c>
      <c r="R624" s="33">
        <f>Q624/N624</f>
        <v>7</v>
      </c>
      <c r="S624" s="107" t="s">
        <v>1434</v>
      </c>
      <c r="T624" s="28" t="s">
        <v>97</v>
      </c>
      <c r="U624" s="28" t="s">
        <v>65</v>
      </c>
      <c r="V624" s="28" t="s">
        <v>66</v>
      </c>
      <c r="W624" s="28" t="s">
        <v>68</v>
      </c>
      <c r="X624" s="28" t="s">
        <v>68</v>
      </c>
      <c r="Y624" s="28" t="s">
        <v>69</v>
      </c>
      <c r="Z624" s="108" t="s">
        <v>87</v>
      </c>
      <c r="AA624" s="28" t="s">
        <v>71</v>
      </c>
      <c r="AB624" s="28" t="s">
        <v>71</v>
      </c>
      <c r="AC624" s="28" t="s">
        <v>1435</v>
      </c>
      <c r="AD624" s="28" t="s">
        <v>1405</v>
      </c>
      <c r="AE624" s="28" t="s">
        <v>1406</v>
      </c>
      <c r="AF624" s="28"/>
      <c r="AG624" s="28"/>
    </row>
    <row r="625" s="93" customFormat="1" ht="15" spans="1:33">
      <c r="A625" s="28" t="s">
        <v>52</v>
      </c>
      <c r="B625" s="28" t="s">
        <v>1398</v>
      </c>
      <c r="C625" s="28">
        <v>130123</v>
      </c>
      <c r="D625" s="28" t="s">
        <v>1399</v>
      </c>
      <c r="E625" s="28" t="s">
        <v>1451</v>
      </c>
      <c r="F625" s="28" t="s">
        <v>56</v>
      </c>
      <c r="G625" s="28" t="s">
        <v>1407</v>
      </c>
      <c r="H625" s="28" t="s">
        <v>58</v>
      </c>
      <c r="I625" s="28" t="s">
        <v>59</v>
      </c>
      <c r="J625" s="28" t="s">
        <v>1402</v>
      </c>
      <c r="K625" s="32">
        <v>300110031002</v>
      </c>
      <c r="L625" s="28" t="s">
        <v>876</v>
      </c>
      <c r="M625" s="28" t="s">
        <v>84</v>
      </c>
      <c r="N625" s="28">
        <v>3</v>
      </c>
      <c r="O625" s="33">
        <v>0</v>
      </c>
      <c r="P625" s="33">
        <v>21</v>
      </c>
      <c r="Q625" s="33">
        <f>O625+P625</f>
        <v>21</v>
      </c>
      <c r="R625" s="33">
        <f>Q625/N625</f>
        <v>7</v>
      </c>
      <c r="S625" s="107" t="s">
        <v>1424</v>
      </c>
      <c r="T625" s="28" t="s">
        <v>97</v>
      </c>
      <c r="U625" s="28" t="s">
        <v>65</v>
      </c>
      <c r="V625" s="28" t="s">
        <v>66</v>
      </c>
      <c r="W625" s="28" t="s">
        <v>68</v>
      </c>
      <c r="X625" s="28" t="s">
        <v>68</v>
      </c>
      <c r="Y625" s="28" t="s">
        <v>69</v>
      </c>
      <c r="Z625" s="108" t="s">
        <v>87</v>
      </c>
      <c r="AA625" s="28" t="s">
        <v>71</v>
      </c>
      <c r="AB625" s="28" t="s">
        <v>71</v>
      </c>
      <c r="AC625" s="28" t="s">
        <v>1426</v>
      </c>
      <c r="AD625" s="28" t="s">
        <v>1405</v>
      </c>
      <c r="AE625" s="28" t="s">
        <v>1406</v>
      </c>
      <c r="AF625" s="28"/>
      <c r="AG625" s="28"/>
    </row>
    <row r="626" s="93" customFormat="1" ht="15" spans="1:33">
      <c r="A626" s="28" t="s">
        <v>52</v>
      </c>
      <c r="B626" s="28" t="s">
        <v>1398</v>
      </c>
      <c r="C626" s="28">
        <v>130123</v>
      </c>
      <c r="D626" s="28" t="s">
        <v>1399</v>
      </c>
      <c r="E626" s="28" t="s">
        <v>1451</v>
      </c>
      <c r="F626" s="28" t="s">
        <v>56</v>
      </c>
      <c r="G626" s="28" t="s">
        <v>1410</v>
      </c>
      <c r="H626" s="28" t="s">
        <v>58</v>
      </c>
      <c r="I626" s="28" t="s">
        <v>59</v>
      </c>
      <c r="J626" s="28" t="s">
        <v>1402</v>
      </c>
      <c r="K626" s="32">
        <v>300110031003</v>
      </c>
      <c r="L626" s="28" t="s">
        <v>876</v>
      </c>
      <c r="M626" s="28" t="s">
        <v>84</v>
      </c>
      <c r="N626" s="28">
        <v>3</v>
      </c>
      <c r="O626" s="33">
        <v>0</v>
      </c>
      <c r="P626" s="33">
        <v>25</v>
      </c>
      <c r="Q626" s="33">
        <f>O626+P626</f>
        <v>25</v>
      </c>
      <c r="R626" s="33">
        <f>Q626/N626</f>
        <v>8.33333333333333</v>
      </c>
      <c r="S626" s="107" t="s">
        <v>1425</v>
      </c>
      <c r="T626" s="28" t="s">
        <v>97</v>
      </c>
      <c r="U626" s="28" t="s">
        <v>65</v>
      </c>
      <c r="V626" s="28" t="s">
        <v>66</v>
      </c>
      <c r="W626" s="28" t="s">
        <v>68</v>
      </c>
      <c r="X626" s="28" t="s">
        <v>68</v>
      </c>
      <c r="Y626" s="28" t="s">
        <v>69</v>
      </c>
      <c r="Z626" s="108" t="s">
        <v>87</v>
      </c>
      <c r="AA626" s="28" t="s">
        <v>71</v>
      </c>
      <c r="AB626" s="28" t="s">
        <v>71</v>
      </c>
      <c r="AC626" s="28" t="s">
        <v>1426</v>
      </c>
      <c r="AD626" s="28" t="s">
        <v>1405</v>
      </c>
      <c r="AE626" s="28" t="s">
        <v>1406</v>
      </c>
      <c r="AF626" s="28"/>
      <c r="AG626" s="28"/>
    </row>
    <row r="627" s="93" customFormat="1" ht="15" spans="1:33">
      <c r="A627" s="28" t="s">
        <v>52</v>
      </c>
      <c r="B627" s="28" t="s">
        <v>1398</v>
      </c>
      <c r="C627" s="28">
        <v>130123</v>
      </c>
      <c r="D627" s="28" t="s">
        <v>1399</v>
      </c>
      <c r="E627" s="28" t="s">
        <v>1451</v>
      </c>
      <c r="F627" s="28" t="s">
        <v>56</v>
      </c>
      <c r="G627" s="28" t="s">
        <v>1412</v>
      </c>
      <c r="H627" s="28" t="s">
        <v>58</v>
      </c>
      <c r="I627" s="28" t="s">
        <v>59</v>
      </c>
      <c r="J627" s="28" t="s">
        <v>1402</v>
      </c>
      <c r="K627" s="32">
        <v>300110031004</v>
      </c>
      <c r="L627" s="28" t="s">
        <v>876</v>
      </c>
      <c r="M627" s="28" t="s">
        <v>84</v>
      </c>
      <c r="N627" s="28">
        <v>3</v>
      </c>
      <c r="O627" s="33">
        <v>2</v>
      </c>
      <c r="P627" s="33">
        <v>17</v>
      </c>
      <c r="Q627" s="33">
        <f>O627+P627</f>
        <v>19</v>
      </c>
      <c r="R627" s="33">
        <f>Q627/N627</f>
        <v>6.33333333333333</v>
      </c>
      <c r="S627" s="107" t="s">
        <v>1452</v>
      </c>
      <c r="T627" s="28" t="s">
        <v>97</v>
      </c>
      <c r="U627" s="28" t="s">
        <v>65</v>
      </c>
      <c r="V627" s="28" t="s">
        <v>66</v>
      </c>
      <c r="W627" s="28" t="s">
        <v>68</v>
      </c>
      <c r="X627" s="28" t="s">
        <v>68</v>
      </c>
      <c r="Y627" s="28" t="s">
        <v>69</v>
      </c>
      <c r="Z627" s="108" t="s">
        <v>87</v>
      </c>
      <c r="AA627" s="28" t="s">
        <v>71</v>
      </c>
      <c r="AB627" s="28" t="s">
        <v>71</v>
      </c>
      <c r="AC627" s="28" t="s">
        <v>1426</v>
      </c>
      <c r="AD627" s="28" t="s">
        <v>1405</v>
      </c>
      <c r="AE627" s="28" t="s">
        <v>1406</v>
      </c>
      <c r="AF627" s="28"/>
      <c r="AG627" s="28"/>
    </row>
    <row r="628" s="93" customFormat="1" ht="15" spans="1:33">
      <c r="A628" s="28" t="s">
        <v>52</v>
      </c>
      <c r="B628" s="28" t="s">
        <v>1398</v>
      </c>
      <c r="C628" s="28">
        <v>130123</v>
      </c>
      <c r="D628" s="28" t="s">
        <v>1399</v>
      </c>
      <c r="E628" s="28" t="s">
        <v>1453</v>
      </c>
      <c r="F628" s="28" t="s">
        <v>56</v>
      </c>
      <c r="G628" s="28" t="s">
        <v>1401</v>
      </c>
      <c r="H628" s="28" t="s">
        <v>58</v>
      </c>
      <c r="I628" s="28" t="s">
        <v>59</v>
      </c>
      <c r="J628" s="28" t="s">
        <v>1402</v>
      </c>
      <c r="K628" s="32">
        <v>300110036001</v>
      </c>
      <c r="L628" s="28" t="s">
        <v>876</v>
      </c>
      <c r="M628" s="28" t="s">
        <v>84</v>
      </c>
      <c r="N628" s="28">
        <v>4</v>
      </c>
      <c r="O628" s="33">
        <v>1</v>
      </c>
      <c r="P628" s="33">
        <v>38</v>
      </c>
      <c r="Q628" s="33">
        <f>O628+P628</f>
        <v>39</v>
      </c>
      <c r="R628" s="33">
        <f>Q628/N628</f>
        <v>9.75</v>
      </c>
      <c r="S628" s="107" t="s">
        <v>1454</v>
      </c>
      <c r="T628" s="28" t="s">
        <v>97</v>
      </c>
      <c r="U628" s="28" t="s">
        <v>65</v>
      </c>
      <c r="V628" s="28" t="s">
        <v>66</v>
      </c>
      <c r="W628" s="28" t="s">
        <v>68</v>
      </c>
      <c r="X628" s="28" t="s">
        <v>68</v>
      </c>
      <c r="Y628" s="28" t="s">
        <v>69</v>
      </c>
      <c r="Z628" s="108" t="s">
        <v>87</v>
      </c>
      <c r="AA628" s="28" t="s">
        <v>71</v>
      </c>
      <c r="AB628" s="28" t="s">
        <v>71</v>
      </c>
      <c r="AC628" s="28" t="s">
        <v>1435</v>
      </c>
      <c r="AD628" s="28" t="s">
        <v>1405</v>
      </c>
      <c r="AE628" s="28" t="s">
        <v>1406</v>
      </c>
      <c r="AF628" s="28"/>
      <c r="AG628" s="28"/>
    </row>
    <row r="629" s="93" customFormat="1" ht="15" spans="1:33">
      <c r="A629" s="28" t="s">
        <v>52</v>
      </c>
      <c r="B629" s="28" t="s">
        <v>1398</v>
      </c>
      <c r="C629" s="28">
        <v>130123</v>
      </c>
      <c r="D629" s="28" t="s">
        <v>1399</v>
      </c>
      <c r="E629" s="28" t="s">
        <v>1453</v>
      </c>
      <c r="F629" s="28" t="s">
        <v>56</v>
      </c>
      <c r="G629" s="28" t="s">
        <v>1407</v>
      </c>
      <c r="H629" s="28" t="s">
        <v>58</v>
      </c>
      <c r="I629" s="28" t="s">
        <v>59</v>
      </c>
      <c r="J629" s="28" t="s">
        <v>1402</v>
      </c>
      <c r="K629" s="32">
        <v>300110036002</v>
      </c>
      <c r="L629" s="28" t="s">
        <v>876</v>
      </c>
      <c r="M629" s="28" t="s">
        <v>84</v>
      </c>
      <c r="N629" s="28">
        <v>2</v>
      </c>
      <c r="O629" s="33">
        <v>0</v>
      </c>
      <c r="P629" s="33">
        <v>6</v>
      </c>
      <c r="Q629" s="33">
        <f>O629+P629</f>
        <v>6</v>
      </c>
      <c r="R629" s="33">
        <f>Q629/N629</f>
        <v>3</v>
      </c>
      <c r="S629" s="107" t="s">
        <v>1455</v>
      </c>
      <c r="T629" s="28" t="s">
        <v>97</v>
      </c>
      <c r="U629" s="28" t="s">
        <v>65</v>
      </c>
      <c r="V629" s="28" t="s">
        <v>66</v>
      </c>
      <c r="W629" s="28" t="s">
        <v>68</v>
      </c>
      <c r="X629" s="28" t="s">
        <v>68</v>
      </c>
      <c r="Y629" s="28" t="s">
        <v>69</v>
      </c>
      <c r="Z629" s="108" t="s">
        <v>87</v>
      </c>
      <c r="AA629" s="28" t="s">
        <v>71</v>
      </c>
      <c r="AB629" s="28" t="s">
        <v>71</v>
      </c>
      <c r="AC629" s="28" t="s">
        <v>1409</v>
      </c>
      <c r="AD629" s="28" t="s">
        <v>1405</v>
      </c>
      <c r="AE629" s="28" t="s">
        <v>1406</v>
      </c>
      <c r="AF629" s="28"/>
      <c r="AG629" s="28"/>
    </row>
    <row r="630" s="93" customFormat="1" ht="15" spans="1:33">
      <c r="A630" s="28" t="s">
        <v>52</v>
      </c>
      <c r="B630" s="28" t="s">
        <v>1398</v>
      </c>
      <c r="C630" s="28">
        <v>130123</v>
      </c>
      <c r="D630" s="28" t="s">
        <v>1399</v>
      </c>
      <c r="E630" s="28" t="s">
        <v>1453</v>
      </c>
      <c r="F630" s="28" t="s">
        <v>56</v>
      </c>
      <c r="G630" s="28" t="s">
        <v>1410</v>
      </c>
      <c r="H630" s="28" t="s">
        <v>58</v>
      </c>
      <c r="I630" s="28" t="s">
        <v>59</v>
      </c>
      <c r="J630" s="28" t="s">
        <v>1402</v>
      </c>
      <c r="K630" s="32">
        <v>300110036003</v>
      </c>
      <c r="L630" s="28" t="s">
        <v>876</v>
      </c>
      <c r="M630" s="28" t="s">
        <v>84</v>
      </c>
      <c r="N630" s="28">
        <v>2</v>
      </c>
      <c r="O630" s="33">
        <v>0</v>
      </c>
      <c r="P630" s="33">
        <v>8</v>
      </c>
      <c r="Q630" s="33">
        <f>O630+P630</f>
        <v>8</v>
      </c>
      <c r="R630" s="33">
        <f>Q630/N630</f>
        <v>4</v>
      </c>
      <c r="S630" s="107" t="s">
        <v>1455</v>
      </c>
      <c r="T630" s="28" t="s">
        <v>97</v>
      </c>
      <c r="U630" s="28" t="s">
        <v>65</v>
      </c>
      <c r="V630" s="28" t="s">
        <v>66</v>
      </c>
      <c r="W630" s="28" t="s">
        <v>68</v>
      </c>
      <c r="X630" s="28" t="s">
        <v>68</v>
      </c>
      <c r="Y630" s="28" t="s">
        <v>69</v>
      </c>
      <c r="Z630" s="108" t="s">
        <v>87</v>
      </c>
      <c r="AA630" s="28" t="s">
        <v>71</v>
      </c>
      <c r="AB630" s="28" t="s">
        <v>71</v>
      </c>
      <c r="AC630" s="28" t="s">
        <v>1411</v>
      </c>
      <c r="AD630" s="28" t="s">
        <v>1405</v>
      </c>
      <c r="AE630" s="28" t="s">
        <v>1406</v>
      </c>
      <c r="AF630" s="28"/>
      <c r="AG630" s="28"/>
    </row>
    <row r="631" s="93" customFormat="1" ht="15" spans="1:33">
      <c r="A631" s="28" t="s">
        <v>52</v>
      </c>
      <c r="B631" s="28" t="s">
        <v>1398</v>
      </c>
      <c r="C631" s="28">
        <v>130123</v>
      </c>
      <c r="D631" s="28" t="s">
        <v>1399</v>
      </c>
      <c r="E631" s="28" t="s">
        <v>1453</v>
      </c>
      <c r="F631" s="28" t="s">
        <v>56</v>
      </c>
      <c r="G631" s="28" t="s">
        <v>1412</v>
      </c>
      <c r="H631" s="28" t="s">
        <v>58</v>
      </c>
      <c r="I631" s="28" t="s">
        <v>59</v>
      </c>
      <c r="J631" s="28" t="s">
        <v>1402</v>
      </c>
      <c r="K631" s="32">
        <v>300110036004</v>
      </c>
      <c r="L631" s="28" t="s">
        <v>876</v>
      </c>
      <c r="M631" s="28" t="s">
        <v>84</v>
      </c>
      <c r="N631" s="28">
        <v>2</v>
      </c>
      <c r="O631" s="33">
        <v>1</v>
      </c>
      <c r="P631" s="33">
        <v>12</v>
      </c>
      <c r="Q631" s="33">
        <f>O631+P631</f>
        <v>13</v>
      </c>
      <c r="R631" s="33">
        <f>Q631/N631</f>
        <v>6.5</v>
      </c>
      <c r="S631" s="107" t="s">
        <v>1456</v>
      </c>
      <c r="T631" s="28" t="s">
        <v>97</v>
      </c>
      <c r="U631" s="28" t="s">
        <v>65</v>
      </c>
      <c r="V631" s="28" t="s">
        <v>66</v>
      </c>
      <c r="W631" s="28" t="s">
        <v>68</v>
      </c>
      <c r="X631" s="28" t="s">
        <v>68</v>
      </c>
      <c r="Y631" s="28" t="s">
        <v>69</v>
      </c>
      <c r="Z631" s="108" t="s">
        <v>87</v>
      </c>
      <c r="AA631" s="28" t="s">
        <v>71</v>
      </c>
      <c r="AB631" s="28" t="s">
        <v>71</v>
      </c>
      <c r="AC631" s="28" t="s">
        <v>1409</v>
      </c>
      <c r="AD631" s="28" t="s">
        <v>1405</v>
      </c>
      <c r="AE631" s="28" t="s">
        <v>1406</v>
      </c>
      <c r="AF631" s="28"/>
      <c r="AG631" s="28"/>
    </row>
    <row r="632" s="93" customFormat="1" ht="15" spans="1:33">
      <c r="A632" s="28" t="s">
        <v>52</v>
      </c>
      <c r="B632" s="28" t="s">
        <v>1398</v>
      </c>
      <c r="C632" s="28">
        <v>130123</v>
      </c>
      <c r="D632" s="28" t="s">
        <v>1399</v>
      </c>
      <c r="E632" s="28" t="s">
        <v>1453</v>
      </c>
      <c r="F632" s="28" t="s">
        <v>56</v>
      </c>
      <c r="G632" s="28" t="s">
        <v>1415</v>
      </c>
      <c r="H632" s="28" t="s">
        <v>58</v>
      </c>
      <c r="I632" s="28" t="s">
        <v>59</v>
      </c>
      <c r="J632" s="28" t="s">
        <v>1402</v>
      </c>
      <c r="K632" s="32">
        <v>300110036005</v>
      </c>
      <c r="L632" s="28" t="s">
        <v>876</v>
      </c>
      <c r="M632" s="28" t="s">
        <v>84</v>
      </c>
      <c r="N632" s="28">
        <v>2</v>
      </c>
      <c r="O632" s="33">
        <v>1</v>
      </c>
      <c r="P632" s="33">
        <v>10</v>
      </c>
      <c r="Q632" s="33">
        <f>O632+P632</f>
        <v>11</v>
      </c>
      <c r="R632" s="33">
        <f>Q632/N632</f>
        <v>5.5</v>
      </c>
      <c r="S632" s="107" t="s">
        <v>1456</v>
      </c>
      <c r="T632" s="28" t="s">
        <v>97</v>
      </c>
      <c r="U632" s="28" t="s">
        <v>65</v>
      </c>
      <c r="V632" s="28" t="s">
        <v>66</v>
      </c>
      <c r="W632" s="28" t="s">
        <v>68</v>
      </c>
      <c r="X632" s="28" t="s">
        <v>68</v>
      </c>
      <c r="Y632" s="28" t="s">
        <v>69</v>
      </c>
      <c r="Z632" s="108" t="s">
        <v>87</v>
      </c>
      <c r="AA632" s="28" t="s">
        <v>71</v>
      </c>
      <c r="AB632" s="28" t="s">
        <v>71</v>
      </c>
      <c r="AC632" s="28" t="s">
        <v>1411</v>
      </c>
      <c r="AD632" s="28" t="s">
        <v>1405</v>
      </c>
      <c r="AE632" s="28" t="s">
        <v>1406</v>
      </c>
      <c r="AF632" s="28"/>
      <c r="AG632" s="28"/>
    </row>
    <row r="633" s="93" customFormat="1" ht="15" spans="1:33">
      <c r="A633" s="28" t="s">
        <v>52</v>
      </c>
      <c r="B633" s="28" t="s">
        <v>1398</v>
      </c>
      <c r="C633" s="28">
        <v>130123</v>
      </c>
      <c r="D633" s="28" t="s">
        <v>1399</v>
      </c>
      <c r="E633" s="28" t="s">
        <v>1453</v>
      </c>
      <c r="F633" s="28" t="s">
        <v>56</v>
      </c>
      <c r="G633" s="28" t="s">
        <v>1418</v>
      </c>
      <c r="H633" s="28" t="s">
        <v>58</v>
      </c>
      <c r="I633" s="28" t="s">
        <v>59</v>
      </c>
      <c r="J633" s="28" t="s">
        <v>1402</v>
      </c>
      <c r="K633" s="32">
        <v>300110036006</v>
      </c>
      <c r="L633" s="28" t="s">
        <v>876</v>
      </c>
      <c r="M633" s="28" t="s">
        <v>84</v>
      </c>
      <c r="N633" s="28">
        <v>2</v>
      </c>
      <c r="O633" s="33">
        <v>0</v>
      </c>
      <c r="P633" s="33">
        <v>25</v>
      </c>
      <c r="Q633" s="33">
        <f>O633+P633</f>
        <v>25</v>
      </c>
      <c r="R633" s="33">
        <f>Q633/N633</f>
        <v>12.5</v>
      </c>
      <c r="S633" s="107" t="s">
        <v>1425</v>
      </c>
      <c r="T633" s="28" t="s">
        <v>97</v>
      </c>
      <c r="U633" s="28" t="s">
        <v>65</v>
      </c>
      <c r="V633" s="28" t="s">
        <v>66</v>
      </c>
      <c r="W633" s="28" t="s">
        <v>68</v>
      </c>
      <c r="X633" s="28" t="s">
        <v>68</v>
      </c>
      <c r="Y633" s="28" t="s">
        <v>69</v>
      </c>
      <c r="Z633" s="108" t="s">
        <v>87</v>
      </c>
      <c r="AA633" s="28" t="s">
        <v>71</v>
      </c>
      <c r="AB633" s="28" t="s">
        <v>71</v>
      </c>
      <c r="AC633" s="28" t="s">
        <v>1409</v>
      </c>
      <c r="AD633" s="28" t="s">
        <v>1405</v>
      </c>
      <c r="AE633" s="28" t="s">
        <v>1406</v>
      </c>
      <c r="AF633" s="28"/>
      <c r="AG633" s="28"/>
    </row>
    <row r="634" s="93" customFormat="1" ht="15" spans="1:33">
      <c r="A634" s="28" t="s">
        <v>52</v>
      </c>
      <c r="B634" s="28" t="s">
        <v>1398</v>
      </c>
      <c r="C634" s="28">
        <v>130123</v>
      </c>
      <c r="D634" s="28" t="s">
        <v>1399</v>
      </c>
      <c r="E634" s="28" t="s">
        <v>1453</v>
      </c>
      <c r="F634" s="28" t="s">
        <v>56</v>
      </c>
      <c r="G634" s="28" t="s">
        <v>1420</v>
      </c>
      <c r="H634" s="28" t="s">
        <v>58</v>
      </c>
      <c r="I634" s="28" t="s">
        <v>59</v>
      </c>
      <c r="J634" s="28" t="s">
        <v>1402</v>
      </c>
      <c r="K634" s="32">
        <v>300110036007</v>
      </c>
      <c r="L634" s="28" t="s">
        <v>876</v>
      </c>
      <c r="M634" s="28" t="s">
        <v>84</v>
      </c>
      <c r="N634" s="28">
        <v>2</v>
      </c>
      <c r="O634" s="33">
        <v>5</v>
      </c>
      <c r="P634" s="33">
        <v>8</v>
      </c>
      <c r="Q634" s="33">
        <f>O634+P634</f>
        <v>13</v>
      </c>
      <c r="R634" s="33">
        <f>Q634/N634</f>
        <v>6.5</v>
      </c>
      <c r="S634" s="107" t="s">
        <v>1425</v>
      </c>
      <c r="T634" s="28" t="s">
        <v>97</v>
      </c>
      <c r="U634" s="28" t="s">
        <v>65</v>
      </c>
      <c r="V634" s="28" t="s">
        <v>66</v>
      </c>
      <c r="W634" s="28" t="s">
        <v>68</v>
      </c>
      <c r="X634" s="28" t="s">
        <v>68</v>
      </c>
      <c r="Y634" s="28" t="s">
        <v>69</v>
      </c>
      <c r="Z634" s="108" t="s">
        <v>87</v>
      </c>
      <c r="AA634" s="28" t="s">
        <v>71</v>
      </c>
      <c r="AB634" s="28" t="s">
        <v>71</v>
      </c>
      <c r="AC634" s="28" t="s">
        <v>1411</v>
      </c>
      <c r="AD634" s="28" t="s">
        <v>1405</v>
      </c>
      <c r="AE634" s="28" t="s">
        <v>1406</v>
      </c>
      <c r="AF634" s="28"/>
      <c r="AG634" s="28"/>
    </row>
    <row r="635" s="93" customFormat="1" ht="15" spans="1:33">
      <c r="A635" s="28" t="s">
        <v>52</v>
      </c>
      <c r="B635" s="28" t="s">
        <v>1398</v>
      </c>
      <c r="C635" s="28">
        <v>130123</v>
      </c>
      <c r="D635" s="28" t="s">
        <v>1399</v>
      </c>
      <c r="E635" s="28" t="s">
        <v>1457</v>
      </c>
      <c r="F635" s="28" t="s">
        <v>56</v>
      </c>
      <c r="G635" s="28" t="s">
        <v>1458</v>
      </c>
      <c r="H635" s="28" t="s">
        <v>58</v>
      </c>
      <c r="I635" s="28" t="s">
        <v>59</v>
      </c>
      <c r="J635" s="28" t="s">
        <v>1402</v>
      </c>
      <c r="K635" s="32">
        <v>300110041001</v>
      </c>
      <c r="L635" s="28" t="s">
        <v>876</v>
      </c>
      <c r="M635" s="28" t="s">
        <v>84</v>
      </c>
      <c r="N635" s="28">
        <v>3</v>
      </c>
      <c r="O635" s="33">
        <v>161</v>
      </c>
      <c r="P635" s="33">
        <v>142</v>
      </c>
      <c r="Q635" s="33">
        <f>O635+P635</f>
        <v>303</v>
      </c>
      <c r="R635" s="33">
        <f>Q635/N635</f>
        <v>101</v>
      </c>
      <c r="S635" s="107" t="s">
        <v>1459</v>
      </c>
      <c r="T635" s="28" t="s">
        <v>97</v>
      </c>
      <c r="U635" s="28" t="s">
        <v>65</v>
      </c>
      <c r="V635" s="28" t="s">
        <v>66</v>
      </c>
      <c r="W635" s="28" t="s">
        <v>68</v>
      </c>
      <c r="X635" s="28" t="s">
        <v>68</v>
      </c>
      <c r="Y635" s="28" t="s">
        <v>69</v>
      </c>
      <c r="Z635" s="108" t="s">
        <v>87</v>
      </c>
      <c r="AA635" s="28" t="s">
        <v>71</v>
      </c>
      <c r="AB635" s="28" t="s">
        <v>71</v>
      </c>
      <c r="AC635" s="28" t="s">
        <v>1404</v>
      </c>
      <c r="AD635" s="28" t="s">
        <v>1405</v>
      </c>
      <c r="AE635" s="28" t="s">
        <v>1406</v>
      </c>
      <c r="AF635" s="28"/>
      <c r="AG635" s="28"/>
    </row>
    <row r="636" s="93" customFormat="1" ht="15" spans="1:33">
      <c r="A636" s="28" t="s">
        <v>52</v>
      </c>
      <c r="B636" s="28" t="s">
        <v>1398</v>
      </c>
      <c r="C636" s="28">
        <v>130123</v>
      </c>
      <c r="D636" s="28" t="s">
        <v>1399</v>
      </c>
      <c r="E636" s="28" t="s">
        <v>1460</v>
      </c>
      <c r="F636" s="28" t="s">
        <v>56</v>
      </c>
      <c r="G636" s="28" t="s">
        <v>1401</v>
      </c>
      <c r="H636" s="28" t="s">
        <v>58</v>
      </c>
      <c r="I636" s="28" t="s">
        <v>59</v>
      </c>
      <c r="J636" s="28" t="s">
        <v>1402</v>
      </c>
      <c r="K636" s="32">
        <v>300110046001</v>
      </c>
      <c r="L636" s="28" t="s">
        <v>876</v>
      </c>
      <c r="M636" s="28" t="s">
        <v>84</v>
      </c>
      <c r="N636" s="28">
        <v>2</v>
      </c>
      <c r="O636" s="33">
        <v>6</v>
      </c>
      <c r="P636" s="33">
        <v>12</v>
      </c>
      <c r="Q636" s="33">
        <f>O636+P636</f>
        <v>18</v>
      </c>
      <c r="R636" s="33">
        <f>Q636/N636</f>
        <v>9</v>
      </c>
      <c r="S636" s="107" t="s">
        <v>1455</v>
      </c>
      <c r="T636" s="28" t="s">
        <v>97</v>
      </c>
      <c r="U636" s="28" t="s">
        <v>65</v>
      </c>
      <c r="V636" s="28" t="s">
        <v>66</v>
      </c>
      <c r="W636" s="28" t="s">
        <v>68</v>
      </c>
      <c r="X636" s="28" t="s">
        <v>68</v>
      </c>
      <c r="Y636" s="28" t="s">
        <v>69</v>
      </c>
      <c r="Z636" s="108" t="s">
        <v>87</v>
      </c>
      <c r="AA636" s="28" t="s">
        <v>71</v>
      </c>
      <c r="AB636" s="28" t="s">
        <v>71</v>
      </c>
      <c r="AC636" s="28" t="s">
        <v>1414</v>
      </c>
      <c r="AD636" s="28" t="s">
        <v>1405</v>
      </c>
      <c r="AE636" s="28" t="s">
        <v>1406</v>
      </c>
      <c r="AF636" s="28"/>
      <c r="AG636" s="28"/>
    </row>
    <row r="637" s="93" customFormat="1" ht="15" spans="1:33">
      <c r="A637" s="28" t="s">
        <v>52</v>
      </c>
      <c r="B637" s="28" t="s">
        <v>1398</v>
      </c>
      <c r="C637" s="28">
        <v>130123</v>
      </c>
      <c r="D637" s="28" t="s">
        <v>1399</v>
      </c>
      <c r="E637" s="28" t="s">
        <v>1460</v>
      </c>
      <c r="F637" s="28" t="s">
        <v>56</v>
      </c>
      <c r="G637" s="28" t="s">
        <v>1407</v>
      </c>
      <c r="H637" s="28" t="s">
        <v>58</v>
      </c>
      <c r="I637" s="28" t="s">
        <v>59</v>
      </c>
      <c r="J637" s="28" t="s">
        <v>1402</v>
      </c>
      <c r="K637" s="32">
        <v>300110046002</v>
      </c>
      <c r="L637" s="28" t="s">
        <v>876</v>
      </c>
      <c r="M637" s="28" t="s">
        <v>84</v>
      </c>
      <c r="N637" s="28">
        <v>2</v>
      </c>
      <c r="O637" s="33">
        <v>121</v>
      </c>
      <c r="P637" s="33">
        <v>128</v>
      </c>
      <c r="Q637" s="33">
        <f>O637+P637</f>
        <v>249</v>
      </c>
      <c r="R637" s="33">
        <f>Q637/N637</f>
        <v>124.5</v>
      </c>
      <c r="S637" s="107" t="s">
        <v>1461</v>
      </c>
      <c r="T637" s="28" t="s">
        <v>97</v>
      </c>
      <c r="U637" s="28" t="s">
        <v>65</v>
      </c>
      <c r="V637" s="28" t="s">
        <v>66</v>
      </c>
      <c r="W637" s="28" t="s">
        <v>68</v>
      </c>
      <c r="X637" s="28" t="s">
        <v>68</v>
      </c>
      <c r="Y637" s="28" t="s">
        <v>69</v>
      </c>
      <c r="Z637" s="108" t="s">
        <v>87</v>
      </c>
      <c r="AA637" s="28" t="s">
        <v>71</v>
      </c>
      <c r="AB637" s="28" t="s">
        <v>71</v>
      </c>
      <c r="AC637" s="28" t="s">
        <v>1404</v>
      </c>
      <c r="AD637" s="28" t="s">
        <v>1405</v>
      </c>
      <c r="AE637" s="28" t="s">
        <v>1406</v>
      </c>
      <c r="AF637" s="28"/>
      <c r="AG637" s="28"/>
    </row>
    <row r="638" s="93" customFormat="1" ht="15" spans="1:33">
      <c r="A638" s="28" t="s">
        <v>52</v>
      </c>
      <c r="B638" s="28" t="s">
        <v>1398</v>
      </c>
      <c r="C638" s="28">
        <v>130123</v>
      </c>
      <c r="D638" s="28" t="s">
        <v>1399</v>
      </c>
      <c r="E638" s="28" t="s">
        <v>1462</v>
      </c>
      <c r="F638" s="28" t="s">
        <v>56</v>
      </c>
      <c r="G638" s="28" t="s">
        <v>1401</v>
      </c>
      <c r="H638" s="28" t="s">
        <v>58</v>
      </c>
      <c r="I638" s="28" t="s">
        <v>59</v>
      </c>
      <c r="J638" s="28" t="s">
        <v>1402</v>
      </c>
      <c r="K638" s="32">
        <v>300110051001</v>
      </c>
      <c r="L638" s="28" t="s">
        <v>876</v>
      </c>
      <c r="M638" s="28" t="s">
        <v>84</v>
      </c>
      <c r="N638" s="28">
        <v>2</v>
      </c>
      <c r="O638" s="33">
        <v>7</v>
      </c>
      <c r="P638" s="33">
        <v>14</v>
      </c>
      <c r="Q638" s="33">
        <f>O638+P638</f>
        <v>21</v>
      </c>
      <c r="R638" s="33">
        <f>Q638/N638</f>
        <v>10.5</v>
      </c>
      <c r="S638" s="107" t="s">
        <v>1454</v>
      </c>
      <c r="T638" s="28" t="s">
        <v>97</v>
      </c>
      <c r="U638" s="28" t="s">
        <v>65</v>
      </c>
      <c r="V638" s="28" t="s">
        <v>66</v>
      </c>
      <c r="W638" s="28" t="s">
        <v>68</v>
      </c>
      <c r="X638" s="28" t="s">
        <v>68</v>
      </c>
      <c r="Y638" s="28" t="s">
        <v>69</v>
      </c>
      <c r="Z638" s="108" t="s">
        <v>87</v>
      </c>
      <c r="AA638" s="28" t="s">
        <v>71</v>
      </c>
      <c r="AB638" s="28" t="s">
        <v>71</v>
      </c>
      <c r="AC638" s="28" t="s">
        <v>1435</v>
      </c>
      <c r="AD638" s="28" t="s">
        <v>1405</v>
      </c>
      <c r="AE638" s="28" t="s">
        <v>1406</v>
      </c>
      <c r="AF638" s="28"/>
      <c r="AG638" s="28"/>
    </row>
    <row r="639" s="93" customFormat="1" ht="15" spans="1:33">
      <c r="A639" s="28" t="s">
        <v>52</v>
      </c>
      <c r="B639" s="28" t="s">
        <v>1398</v>
      </c>
      <c r="C639" s="28">
        <v>130123</v>
      </c>
      <c r="D639" s="28" t="s">
        <v>1399</v>
      </c>
      <c r="E639" s="28" t="s">
        <v>1462</v>
      </c>
      <c r="F639" s="28" t="s">
        <v>56</v>
      </c>
      <c r="G639" s="28" t="s">
        <v>1407</v>
      </c>
      <c r="H639" s="28" t="s">
        <v>58</v>
      </c>
      <c r="I639" s="28" t="s">
        <v>59</v>
      </c>
      <c r="J639" s="28" t="s">
        <v>1402</v>
      </c>
      <c r="K639" s="32">
        <v>300110051002</v>
      </c>
      <c r="L639" s="28" t="s">
        <v>876</v>
      </c>
      <c r="M639" s="28" t="s">
        <v>84</v>
      </c>
      <c r="N639" s="28">
        <v>2</v>
      </c>
      <c r="O639" s="33">
        <v>3</v>
      </c>
      <c r="P639" s="33">
        <v>8</v>
      </c>
      <c r="Q639" s="33">
        <f>O639+P639</f>
        <v>11</v>
      </c>
      <c r="R639" s="33">
        <f>Q639/N639</f>
        <v>5.5</v>
      </c>
      <c r="S639" s="107" t="s">
        <v>1428</v>
      </c>
      <c r="T639" s="28" t="s">
        <v>97</v>
      </c>
      <c r="U639" s="28" t="s">
        <v>65</v>
      </c>
      <c r="V639" s="28" t="s">
        <v>66</v>
      </c>
      <c r="W639" s="28" t="s">
        <v>67</v>
      </c>
      <c r="X639" s="28" t="s">
        <v>192</v>
      </c>
      <c r="Y639" s="28" t="s">
        <v>69</v>
      </c>
      <c r="Z639" s="108" t="s">
        <v>87</v>
      </c>
      <c r="AA639" s="28" t="s">
        <v>71</v>
      </c>
      <c r="AB639" s="28" t="s">
        <v>71</v>
      </c>
      <c r="AC639" s="28" t="s">
        <v>1404</v>
      </c>
      <c r="AD639" s="28" t="s">
        <v>1405</v>
      </c>
      <c r="AE639" s="28" t="s">
        <v>1406</v>
      </c>
      <c r="AF639" s="28"/>
      <c r="AG639" s="28"/>
    </row>
    <row r="640" s="93" customFormat="1" ht="15" spans="1:33">
      <c r="A640" s="28" t="s">
        <v>52</v>
      </c>
      <c r="B640" s="28" t="s">
        <v>1398</v>
      </c>
      <c r="C640" s="28">
        <v>130123</v>
      </c>
      <c r="D640" s="28" t="s">
        <v>1399</v>
      </c>
      <c r="E640" s="28" t="s">
        <v>1462</v>
      </c>
      <c r="F640" s="28" t="s">
        <v>56</v>
      </c>
      <c r="G640" s="28" t="s">
        <v>1410</v>
      </c>
      <c r="H640" s="28" t="s">
        <v>58</v>
      </c>
      <c r="I640" s="28" t="s">
        <v>59</v>
      </c>
      <c r="J640" s="28" t="s">
        <v>1402</v>
      </c>
      <c r="K640" s="32">
        <v>300110051003</v>
      </c>
      <c r="L640" s="28" t="s">
        <v>876</v>
      </c>
      <c r="M640" s="28" t="s">
        <v>84</v>
      </c>
      <c r="N640" s="28">
        <v>2</v>
      </c>
      <c r="O640" s="33">
        <v>4</v>
      </c>
      <c r="P640" s="33">
        <v>24</v>
      </c>
      <c r="Q640" s="33">
        <f>O640+P640</f>
        <v>28</v>
      </c>
      <c r="R640" s="33">
        <f>Q640/N640</f>
        <v>14</v>
      </c>
      <c r="S640" s="107" t="s">
        <v>1463</v>
      </c>
      <c r="T640" s="28" t="s">
        <v>97</v>
      </c>
      <c r="U640" s="28" t="s">
        <v>65</v>
      </c>
      <c r="V640" s="28" t="s">
        <v>66</v>
      </c>
      <c r="W640" s="28" t="s">
        <v>68</v>
      </c>
      <c r="X640" s="28" t="s">
        <v>68</v>
      </c>
      <c r="Y640" s="28" t="s">
        <v>69</v>
      </c>
      <c r="Z640" s="108" t="s">
        <v>87</v>
      </c>
      <c r="AA640" s="28" t="s">
        <v>71</v>
      </c>
      <c r="AB640" s="28" t="s">
        <v>71</v>
      </c>
      <c r="AC640" s="28" t="s">
        <v>1426</v>
      </c>
      <c r="AD640" s="28" t="s">
        <v>1405</v>
      </c>
      <c r="AE640" s="28" t="s">
        <v>1406</v>
      </c>
      <c r="AF640" s="28"/>
      <c r="AG640" s="28"/>
    </row>
    <row r="641" s="93" customFormat="1" ht="15" spans="1:33">
      <c r="A641" s="28" t="s">
        <v>52</v>
      </c>
      <c r="B641" s="28" t="s">
        <v>1398</v>
      </c>
      <c r="C641" s="28">
        <v>130123</v>
      </c>
      <c r="D641" s="28" t="s">
        <v>1399</v>
      </c>
      <c r="E641" s="28" t="s">
        <v>1462</v>
      </c>
      <c r="F641" s="28" t="s">
        <v>56</v>
      </c>
      <c r="G641" s="28" t="s">
        <v>1412</v>
      </c>
      <c r="H641" s="28" t="s">
        <v>58</v>
      </c>
      <c r="I641" s="28" t="s">
        <v>59</v>
      </c>
      <c r="J641" s="28" t="s">
        <v>1402</v>
      </c>
      <c r="K641" s="32">
        <v>300110051004</v>
      </c>
      <c r="L641" s="28" t="s">
        <v>876</v>
      </c>
      <c r="M641" s="28" t="s">
        <v>84</v>
      </c>
      <c r="N641" s="28">
        <v>2</v>
      </c>
      <c r="O641" s="33">
        <v>2</v>
      </c>
      <c r="P641" s="33">
        <v>34</v>
      </c>
      <c r="Q641" s="33">
        <f>O641+P641</f>
        <v>36</v>
      </c>
      <c r="R641" s="33">
        <f>Q641/N641</f>
        <v>18</v>
      </c>
      <c r="S641" s="107" t="s">
        <v>1464</v>
      </c>
      <c r="T641" s="28" t="s">
        <v>97</v>
      </c>
      <c r="U641" s="28" t="s">
        <v>65</v>
      </c>
      <c r="V641" s="28" t="s">
        <v>66</v>
      </c>
      <c r="W641" s="28" t="s">
        <v>68</v>
      </c>
      <c r="X641" s="28" t="s">
        <v>68</v>
      </c>
      <c r="Y641" s="28" t="s">
        <v>69</v>
      </c>
      <c r="Z641" s="108" t="s">
        <v>87</v>
      </c>
      <c r="AA641" s="28" t="s">
        <v>71</v>
      </c>
      <c r="AB641" s="28" t="s">
        <v>71</v>
      </c>
      <c r="AC641" s="28" t="s">
        <v>1465</v>
      </c>
      <c r="AD641" s="28" t="s">
        <v>1405</v>
      </c>
      <c r="AE641" s="28" t="s">
        <v>1406</v>
      </c>
      <c r="AF641" s="28"/>
      <c r="AG641" s="28"/>
    </row>
    <row r="642" s="93" customFormat="1" ht="15" spans="1:33">
      <c r="A642" s="28" t="s">
        <v>52</v>
      </c>
      <c r="B642" s="28" t="s">
        <v>1398</v>
      </c>
      <c r="C642" s="28">
        <v>130123</v>
      </c>
      <c r="D642" s="28" t="s">
        <v>1399</v>
      </c>
      <c r="E642" s="28" t="s">
        <v>1462</v>
      </c>
      <c r="F642" s="28" t="s">
        <v>56</v>
      </c>
      <c r="G642" s="28" t="s">
        <v>1415</v>
      </c>
      <c r="H642" s="28" t="s">
        <v>58</v>
      </c>
      <c r="I642" s="28" t="s">
        <v>59</v>
      </c>
      <c r="J642" s="28" t="s">
        <v>1402</v>
      </c>
      <c r="K642" s="32">
        <v>300110051005</v>
      </c>
      <c r="L642" s="28" t="s">
        <v>876</v>
      </c>
      <c r="M642" s="28" t="s">
        <v>84</v>
      </c>
      <c r="N642" s="28">
        <v>2</v>
      </c>
      <c r="O642" s="33">
        <v>1</v>
      </c>
      <c r="P642" s="33">
        <v>18</v>
      </c>
      <c r="Q642" s="33">
        <f>O642+P642</f>
        <v>19</v>
      </c>
      <c r="R642" s="33">
        <f>Q642/N642</f>
        <v>9.5</v>
      </c>
      <c r="S642" s="107" t="s">
        <v>1464</v>
      </c>
      <c r="T642" s="28" t="s">
        <v>97</v>
      </c>
      <c r="U642" s="28" t="s">
        <v>65</v>
      </c>
      <c r="V642" s="28" t="s">
        <v>66</v>
      </c>
      <c r="W642" s="28" t="s">
        <v>68</v>
      </c>
      <c r="X642" s="28" t="s">
        <v>68</v>
      </c>
      <c r="Y642" s="28" t="s">
        <v>69</v>
      </c>
      <c r="Z642" s="108" t="s">
        <v>87</v>
      </c>
      <c r="AA642" s="28" t="s">
        <v>71</v>
      </c>
      <c r="AB642" s="28" t="s">
        <v>71</v>
      </c>
      <c r="AC642" s="28" t="s">
        <v>1466</v>
      </c>
      <c r="AD642" s="28" t="s">
        <v>1405</v>
      </c>
      <c r="AE642" s="28" t="s">
        <v>1406</v>
      </c>
      <c r="AF642" s="28"/>
      <c r="AG642" s="28"/>
    </row>
    <row r="643" s="93" customFormat="1" ht="15" spans="1:33">
      <c r="A643" s="28" t="s">
        <v>106</v>
      </c>
      <c r="B643" s="28" t="s">
        <v>1398</v>
      </c>
      <c r="C643" s="28">
        <v>130123</v>
      </c>
      <c r="D643" s="28" t="s">
        <v>1399</v>
      </c>
      <c r="E643" s="28" t="s">
        <v>1467</v>
      </c>
      <c r="F643" s="28" t="s">
        <v>56</v>
      </c>
      <c r="G643" s="28" t="s">
        <v>1401</v>
      </c>
      <c r="H643" s="28" t="s">
        <v>58</v>
      </c>
      <c r="I643" s="28" t="s">
        <v>59</v>
      </c>
      <c r="J643" s="28" t="s">
        <v>1402</v>
      </c>
      <c r="K643" s="32">
        <v>300110056001</v>
      </c>
      <c r="L643" s="28" t="s">
        <v>876</v>
      </c>
      <c r="M643" s="28" t="s">
        <v>84</v>
      </c>
      <c r="N643" s="28">
        <v>2</v>
      </c>
      <c r="O643" s="33">
        <v>23</v>
      </c>
      <c r="P643" s="33">
        <v>0</v>
      </c>
      <c r="Q643" s="33">
        <f>O643+P643</f>
        <v>23</v>
      </c>
      <c r="R643" s="33">
        <f>Q643/N643</f>
        <v>11.5</v>
      </c>
      <c r="S643" s="107" t="s">
        <v>1468</v>
      </c>
      <c r="T643" s="28" t="s">
        <v>97</v>
      </c>
      <c r="U643" s="28" t="s">
        <v>65</v>
      </c>
      <c r="V643" s="28" t="s">
        <v>66</v>
      </c>
      <c r="W643" s="28" t="s">
        <v>68</v>
      </c>
      <c r="X643" s="28" t="s">
        <v>68</v>
      </c>
      <c r="Y643" s="28" t="s">
        <v>69</v>
      </c>
      <c r="Z643" s="108" t="s">
        <v>87</v>
      </c>
      <c r="AA643" s="28" t="s">
        <v>107</v>
      </c>
      <c r="AB643" s="28" t="s">
        <v>107</v>
      </c>
      <c r="AC643" s="28" t="s">
        <v>1435</v>
      </c>
      <c r="AD643" s="28" t="s">
        <v>1405</v>
      </c>
      <c r="AE643" s="28" t="s">
        <v>1406</v>
      </c>
      <c r="AF643" s="28"/>
      <c r="AG643" s="28"/>
    </row>
    <row r="644" s="93" customFormat="1" ht="15" spans="1:33">
      <c r="A644" s="28" t="s">
        <v>106</v>
      </c>
      <c r="B644" s="28" t="s">
        <v>1398</v>
      </c>
      <c r="C644" s="28">
        <v>130123</v>
      </c>
      <c r="D644" s="28" t="s">
        <v>1399</v>
      </c>
      <c r="E644" s="28" t="s">
        <v>1467</v>
      </c>
      <c r="F644" s="28" t="s">
        <v>56</v>
      </c>
      <c r="G644" s="28" t="s">
        <v>1407</v>
      </c>
      <c r="H644" s="28" t="s">
        <v>58</v>
      </c>
      <c r="I644" s="28" t="s">
        <v>59</v>
      </c>
      <c r="J644" s="28" t="s">
        <v>1402</v>
      </c>
      <c r="K644" s="32">
        <v>300110056002</v>
      </c>
      <c r="L644" s="28" t="s">
        <v>876</v>
      </c>
      <c r="M644" s="28" t="s">
        <v>84</v>
      </c>
      <c r="N644" s="28">
        <v>4</v>
      </c>
      <c r="O644" s="33">
        <v>28</v>
      </c>
      <c r="P644" s="33">
        <v>8</v>
      </c>
      <c r="Q644" s="33">
        <f>O644+P644</f>
        <v>36</v>
      </c>
      <c r="R644" s="33">
        <f>Q644/N644</f>
        <v>9</v>
      </c>
      <c r="S644" s="107" t="s">
        <v>1469</v>
      </c>
      <c r="T644" s="28" t="s">
        <v>97</v>
      </c>
      <c r="U644" s="28" t="s">
        <v>65</v>
      </c>
      <c r="V644" s="28" t="s">
        <v>66</v>
      </c>
      <c r="W644" s="28" t="s">
        <v>68</v>
      </c>
      <c r="X644" s="28" t="s">
        <v>68</v>
      </c>
      <c r="Y644" s="28" t="s">
        <v>69</v>
      </c>
      <c r="Z644" s="108" t="s">
        <v>87</v>
      </c>
      <c r="AA644" s="28" t="s">
        <v>107</v>
      </c>
      <c r="AB644" s="28" t="s">
        <v>107</v>
      </c>
      <c r="AC644" s="28" t="s">
        <v>1409</v>
      </c>
      <c r="AD644" s="28" t="s">
        <v>1405</v>
      </c>
      <c r="AE644" s="28" t="s">
        <v>1406</v>
      </c>
      <c r="AF644" s="28"/>
      <c r="AG644" s="28"/>
    </row>
    <row r="645" s="93" customFormat="1" ht="15" spans="1:33">
      <c r="A645" s="28" t="s">
        <v>106</v>
      </c>
      <c r="B645" s="28" t="s">
        <v>1398</v>
      </c>
      <c r="C645" s="28">
        <v>130123</v>
      </c>
      <c r="D645" s="28" t="s">
        <v>1399</v>
      </c>
      <c r="E645" s="28" t="s">
        <v>1467</v>
      </c>
      <c r="F645" s="28" t="s">
        <v>56</v>
      </c>
      <c r="G645" s="28" t="s">
        <v>1410</v>
      </c>
      <c r="H645" s="28" t="s">
        <v>58</v>
      </c>
      <c r="I645" s="28" t="s">
        <v>59</v>
      </c>
      <c r="J645" s="28" t="s">
        <v>1402</v>
      </c>
      <c r="K645" s="32">
        <v>300110056003</v>
      </c>
      <c r="L645" s="28" t="s">
        <v>876</v>
      </c>
      <c r="M645" s="28" t="s">
        <v>84</v>
      </c>
      <c r="N645" s="28">
        <v>4</v>
      </c>
      <c r="O645" s="33">
        <v>57</v>
      </c>
      <c r="P645" s="33">
        <v>13</v>
      </c>
      <c r="Q645" s="33">
        <f>O645+P645</f>
        <v>70</v>
      </c>
      <c r="R645" s="33">
        <f>Q645/N645</f>
        <v>17.5</v>
      </c>
      <c r="S645" s="107" t="s">
        <v>1469</v>
      </c>
      <c r="T645" s="28" t="s">
        <v>97</v>
      </c>
      <c r="U645" s="28" t="s">
        <v>65</v>
      </c>
      <c r="V645" s="28" t="s">
        <v>66</v>
      </c>
      <c r="W645" s="28" t="s">
        <v>68</v>
      </c>
      <c r="X645" s="28" t="s">
        <v>68</v>
      </c>
      <c r="Y645" s="28" t="s">
        <v>69</v>
      </c>
      <c r="Z645" s="108" t="s">
        <v>87</v>
      </c>
      <c r="AA645" s="28" t="s">
        <v>107</v>
      </c>
      <c r="AB645" s="28" t="s">
        <v>107</v>
      </c>
      <c r="AC645" s="28" t="s">
        <v>1411</v>
      </c>
      <c r="AD645" s="28" t="s">
        <v>1405</v>
      </c>
      <c r="AE645" s="28" t="s">
        <v>1406</v>
      </c>
      <c r="AF645" s="28"/>
      <c r="AG645" s="28"/>
    </row>
    <row r="646" s="93" customFormat="1" ht="15" spans="1:33">
      <c r="A646" s="28" t="s">
        <v>106</v>
      </c>
      <c r="B646" s="28" t="s">
        <v>1398</v>
      </c>
      <c r="C646" s="28">
        <v>130123</v>
      </c>
      <c r="D646" s="28" t="s">
        <v>1399</v>
      </c>
      <c r="E646" s="28" t="s">
        <v>1467</v>
      </c>
      <c r="F646" s="28" t="s">
        <v>56</v>
      </c>
      <c r="G646" s="28" t="s">
        <v>1412</v>
      </c>
      <c r="H646" s="28" t="s">
        <v>58</v>
      </c>
      <c r="I646" s="28" t="s">
        <v>59</v>
      </c>
      <c r="J646" s="28" t="s">
        <v>1402</v>
      </c>
      <c r="K646" s="32">
        <v>300110056004</v>
      </c>
      <c r="L646" s="28" t="s">
        <v>876</v>
      </c>
      <c r="M646" s="28" t="s">
        <v>84</v>
      </c>
      <c r="N646" s="28">
        <v>2</v>
      </c>
      <c r="O646" s="33">
        <v>14</v>
      </c>
      <c r="P646" s="33">
        <v>3</v>
      </c>
      <c r="Q646" s="33">
        <f>O646+P646</f>
        <v>17</v>
      </c>
      <c r="R646" s="33">
        <f>Q646/N646</f>
        <v>8.5</v>
      </c>
      <c r="S646" s="107" t="s">
        <v>1470</v>
      </c>
      <c r="T646" s="28" t="s">
        <v>97</v>
      </c>
      <c r="U646" s="28" t="s">
        <v>65</v>
      </c>
      <c r="V646" s="28" t="s">
        <v>66</v>
      </c>
      <c r="W646" s="28" t="s">
        <v>68</v>
      </c>
      <c r="X646" s="28" t="s">
        <v>68</v>
      </c>
      <c r="Y646" s="28" t="s">
        <v>69</v>
      </c>
      <c r="Z646" s="108" t="s">
        <v>87</v>
      </c>
      <c r="AA646" s="28" t="s">
        <v>107</v>
      </c>
      <c r="AB646" s="28" t="s">
        <v>107</v>
      </c>
      <c r="AC646" s="28" t="s">
        <v>1414</v>
      </c>
      <c r="AD646" s="28" t="s">
        <v>1405</v>
      </c>
      <c r="AE646" s="28" t="s">
        <v>1406</v>
      </c>
      <c r="AF646" s="28"/>
      <c r="AG646" s="28"/>
    </row>
    <row r="647" s="93" customFormat="1" ht="15" spans="1:33">
      <c r="A647" s="28" t="s">
        <v>106</v>
      </c>
      <c r="B647" s="28" t="s">
        <v>1398</v>
      </c>
      <c r="C647" s="28">
        <v>130123</v>
      </c>
      <c r="D647" s="28" t="s">
        <v>1399</v>
      </c>
      <c r="E647" s="28" t="s">
        <v>1467</v>
      </c>
      <c r="F647" s="28" t="s">
        <v>56</v>
      </c>
      <c r="G647" s="28" t="s">
        <v>1415</v>
      </c>
      <c r="H647" s="28" t="s">
        <v>58</v>
      </c>
      <c r="I647" s="28" t="s">
        <v>59</v>
      </c>
      <c r="J647" s="28" t="s">
        <v>1402</v>
      </c>
      <c r="K647" s="32">
        <v>300110056005</v>
      </c>
      <c r="L647" s="28" t="s">
        <v>876</v>
      </c>
      <c r="M647" s="28" t="s">
        <v>84</v>
      </c>
      <c r="N647" s="28">
        <v>2</v>
      </c>
      <c r="O647" s="33">
        <v>42</v>
      </c>
      <c r="P647" s="33">
        <v>14</v>
      </c>
      <c r="Q647" s="33">
        <f>O647+P647</f>
        <v>56</v>
      </c>
      <c r="R647" s="33">
        <f>Q647/N647</f>
        <v>28</v>
      </c>
      <c r="S647" s="107" t="s">
        <v>1471</v>
      </c>
      <c r="T647" s="28" t="s">
        <v>97</v>
      </c>
      <c r="U647" s="28" t="s">
        <v>65</v>
      </c>
      <c r="V647" s="28" t="s">
        <v>66</v>
      </c>
      <c r="W647" s="28" t="s">
        <v>68</v>
      </c>
      <c r="X647" s="28" t="s">
        <v>68</v>
      </c>
      <c r="Y647" s="28" t="s">
        <v>69</v>
      </c>
      <c r="Z647" s="108" t="s">
        <v>87</v>
      </c>
      <c r="AA647" s="28" t="s">
        <v>107</v>
      </c>
      <c r="AB647" s="28" t="s">
        <v>107</v>
      </c>
      <c r="AC647" s="28" t="s">
        <v>1414</v>
      </c>
      <c r="AD647" s="28" t="s">
        <v>1405</v>
      </c>
      <c r="AE647" s="28" t="s">
        <v>1406</v>
      </c>
      <c r="AF647" s="28"/>
      <c r="AG647" s="28"/>
    </row>
    <row r="648" s="93" customFormat="1" ht="15" spans="1:33">
      <c r="A648" s="28" t="s">
        <v>106</v>
      </c>
      <c r="B648" s="28" t="s">
        <v>1398</v>
      </c>
      <c r="C648" s="28">
        <v>130123</v>
      </c>
      <c r="D648" s="28" t="s">
        <v>1399</v>
      </c>
      <c r="E648" s="28" t="s">
        <v>1467</v>
      </c>
      <c r="F648" s="28" t="s">
        <v>56</v>
      </c>
      <c r="G648" s="28" t="s">
        <v>1418</v>
      </c>
      <c r="H648" s="28" t="s">
        <v>58</v>
      </c>
      <c r="I648" s="28" t="s">
        <v>59</v>
      </c>
      <c r="J648" s="28" t="s">
        <v>1402</v>
      </c>
      <c r="K648" s="32">
        <v>300110056006</v>
      </c>
      <c r="L648" s="28" t="s">
        <v>876</v>
      </c>
      <c r="M648" s="28" t="s">
        <v>84</v>
      </c>
      <c r="N648" s="28">
        <v>2</v>
      </c>
      <c r="O648" s="33">
        <v>3</v>
      </c>
      <c r="P648" s="33">
        <v>2</v>
      </c>
      <c r="Q648" s="33">
        <f>O648+P648</f>
        <v>5</v>
      </c>
      <c r="R648" s="33">
        <f>Q648/N648</f>
        <v>2.5</v>
      </c>
      <c r="S648" s="107" t="s">
        <v>1428</v>
      </c>
      <c r="T648" s="28" t="s">
        <v>97</v>
      </c>
      <c r="U648" s="28" t="s">
        <v>65</v>
      </c>
      <c r="V648" s="28" t="s">
        <v>66</v>
      </c>
      <c r="W648" s="28" t="s">
        <v>67</v>
      </c>
      <c r="X648" s="28" t="s">
        <v>192</v>
      </c>
      <c r="Y648" s="28" t="s">
        <v>69</v>
      </c>
      <c r="Z648" s="108" t="s">
        <v>87</v>
      </c>
      <c r="AA648" s="28" t="s">
        <v>107</v>
      </c>
      <c r="AB648" s="28" t="s">
        <v>107</v>
      </c>
      <c r="AC648" s="28" t="s">
        <v>1404</v>
      </c>
      <c r="AD648" s="28" t="s">
        <v>1405</v>
      </c>
      <c r="AE648" s="28" t="s">
        <v>1406</v>
      </c>
      <c r="AF648" s="28"/>
      <c r="AG648" s="28"/>
    </row>
    <row r="649" s="93" customFormat="1" ht="15" spans="1:33">
      <c r="A649" s="28" t="s">
        <v>106</v>
      </c>
      <c r="B649" s="28" t="s">
        <v>1398</v>
      </c>
      <c r="C649" s="28">
        <v>130123</v>
      </c>
      <c r="D649" s="28" t="s">
        <v>1399</v>
      </c>
      <c r="E649" s="28" t="s">
        <v>1467</v>
      </c>
      <c r="F649" s="28" t="s">
        <v>56</v>
      </c>
      <c r="G649" s="28" t="s">
        <v>1420</v>
      </c>
      <c r="H649" s="28" t="s">
        <v>58</v>
      </c>
      <c r="I649" s="28" t="s">
        <v>59</v>
      </c>
      <c r="J649" s="28" t="s">
        <v>1402</v>
      </c>
      <c r="K649" s="32">
        <v>300110056007</v>
      </c>
      <c r="L649" s="28" t="s">
        <v>876</v>
      </c>
      <c r="M649" s="28" t="s">
        <v>84</v>
      </c>
      <c r="N649" s="28">
        <v>2</v>
      </c>
      <c r="O649" s="33">
        <v>8</v>
      </c>
      <c r="P649" s="33">
        <v>1</v>
      </c>
      <c r="Q649" s="33">
        <f>O649+P649</f>
        <v>9</v>
      </c>
      <c r="R649" s="33">
        <f>Q649/N649</f>
        <v>4.5</v>
      </c>
      <c r="S649" s="107" t="s">
        <v>1421</v>
      </c>
      <c r="T649" s="28" t="s">
        <v>228</v>
      </c>
      <c r="U649" s="28" t="s">
        <v>229</v>
      </c>
      <c r="V649" s="28" t="s">
        <v>66</v>
      </c>
      <c r="W649" s="28" t="s">
        <v>68</v>
      </c>
      <c r="X649" s="28" t="s">
        <v>68</v>
      </c>
      <c r="Y649" s="28" t="s">
        <v>787</v>
      </c>
      <c r="Z649" s="108" t="s">
        <v>87</v>
      </c>
      <c r="AA649" s="28" t="s">
        <v>107</v>
      </c>
      <c r="AB649" s="28" t="s">
        <v>107</v>
      </c>
      <c r="AC649" s="28" t="s">
        <v>1422</v>
      </c>
      <c r="AD649" s="28" t="s">
        <v>1405</v>
      </c>
      <c r="AE649" s="28" t="s">
        <v>1406</v>
      </c>
      <c r="AF649" s="28"/>
      <c r="AG649" s="28"/>
    </row>
    <row r="650" s="93" customFormat="1" ht="15" spans="1:33">
      <c r="A650" s="28" t="s">
        <v>106</v>
      </c>
      <c r="B650" s="28" t="s">
        <v>1398</v>
      </c>
      <c r="C650" s="28">
        <v>130123</v>
      </c>
      <c r="D650" s="28" t="s">
        <v>1399</v>
      </c>
      <c r="E650" s="28" t="s">
        <v>1472</v>
      </c>
      <c r="F650" s="28" t="s">
        <v>56</v>
      </c>
      <c r="G650" s="28" t="s">
        <v>1401</v>
      </c>
      <c r="H650" s="28" t="s">
        <v>58</v>
      </c>
      <c r="I650" s="28" t="s">
        <v>59</v>
      </c>
      <c r="J650" s="28" t="s">
        <v>1402</v>
      </c>
      <c r="K650" s="32">
        <v>300110061001</v>
      </c>
      <c r="L650" s="28" t="s">
        <v>876</v>
      </c>
      <c r="M650" s="28" t="s">
        <v>84</v>
      </c>
      <c r="N650" s="28">
        <v>4</v>
      </c>
      <c r="O650" s="33">
        <v>11</v>
      </c>
      <c r="P650" s="33">
        <v>12</v>
      </c>
      <c r="Q650" s="33">
        <f>O650+P650</f>
        <v>23</v>
      </c>
      <c r="R650" s="33">
        <f>Q650/N650</f>
        <v>5.75</v>
      </c>
      <c r="S650" s="107" t="s">
        <v>1468</v>
      </c>
      <c r="T650" s="28" t="s">
        <v>97</v>
      </c>
      <c r="U650" s="28" t="s">
        <v>65</v>
      </c>
      <c r="V650" s="28" t="s">
        <v>66</v>
      </c>
      <c r="W650" s="28" t="s">
        <v>68</v>
      </c>
      <c r="X650" s="28" t="s">
        <v>68</v>
      </c>
      <c r="Y650" s="28" t="s">
        <v>69</v>
      </c>
      <c r="Z650" s="108" t="s">
        <v>87</v>
      </c>
      <c r="AA650" s="28" t="s">
        <v>107</v>
      </c>
      <c r="AB650" s="28" t="s">
        <v>107</v>
      </c>
      <c r="AC650" s="28" t="s">
        <v>1409</v>
      </c>
      <c r="AD650" s="28" t="s">
        <v>1405</v>
      </c>
      <c r="AE650" s="28" t="s">
        <v>1406</v>
      </c>
      <c r="AF650" s="28"/>
      <c r="AG650" s="28"/>
    </row>
    <row r="651" s="93" customFormat="1" ht="15" spans="1:33">
      <c r="A651" s="28" t="s">
        <v>106</v>
      </c>
      <c r="B651" s="28" t="s">
        <v>1398</v>
      </c>
      <c r="C651" s="28">
        <v>130123</v>
      </c>
      <c r="D651" s="28" t="s">
        <v>1399</v>
      </c>
      <c r="E651" s="28" t="s">
        <v>1472</v>
      </c>
      <c r="F651" s="28" t="s">
        <v>56</v>
      </c>
      <c r="G651" s="28" t="s">
        <v>1407</v>
      </c>
      <c r="H651" s="28" t="s">
        <v>58</v>
      </c>
      <c r="I651" s="28" t="s">
        <v>59</v>
      </c>
      <c r="J651" s="28" t="s">
        <v>1402</v>
      </c>
      <c r="K651" s="32">
        <v>300110061002</v>
      </c>
      <c r="L651" s="28" t="s">
        <v>876</v>
      </c>
      <c r="M651" s="28" t="s">
        <v>84</v>
      </c>
      <c r="N651" s="28">
        <v>4</v>
      </c>
      <c r="O651" s="33">
        <v>9</v>
      </c>
      <c r="P651" s="33">
        <v>14</v>
      </c>
      <c r="Q651" s="33">
        <f>O651+P651</f>
        <v>23</v>
      </c>
      <c r="R651" s="33">
        <f>Q651/N651</f>
        <v>5.75</v>
      </c>
      <c r="S651" s="107" t="s">
        <v>1468</v>
      </c>
      <c r="T651" s="28" t="s">
        <v>97</v>
      </c>
      <c r="U651" s="28" t="s">
        <v>65</v>
      </c>
      <c r="V651" s="28" t="s">
        <v>66</v>
      </c>
      <c r="W651" s="28" t="s">
        <v>68</v>
      </c>
      <c r="X651" s="28" t="s">
        <v>68</v>
      </c>
      <c r="Y651" s="28" t="s">
        <v>69</v>
      </c>
      <c r="Z651" s="108" t="s">
        <v>87</v>
      </c>
      <c r="AA651" s="28" t="s">
        <v>107</v>
      </c>
      <c r="AB651" s="28" t="s">
        <v>107</v>
      </c>
      <c r="AC651" s="28" t="s">
        <v>1411</v>
      </c>
      <c r="AD651" s="28" t="s">
        <v>1405</v>
      </c>
      <c r="AE651" s="28" t="s">
        <v>1406</v>
      </c>
      <c r="AF651" s="28"/>
      <c r="AG651" s="28"/>
    </row>
    <row r="652" s="93" customFormat="1" ht="15" spans="1:33">
      <c r="A652" s="28" t="s">
        <v>106</v>
      </c>
      <c r="B652" s="28" t="s">
        <v>1398</v>
      </c>
      <c r="C652" s="28">
        <v>130123</v>
      </c>
      <c r="D652" s="28" t="s">
        <v>1399</v>
      </c>
      <c r="E652" s="28" t="s">
        <v>1472</v>
      </c>
      <c r="F652" s="28" t="s">
        <v>56</v>
      </c>
      <c r="G652" s="28" t="s">
        <v>1410</v>
      </c>
      <c r="H652" s="28" t="s">
        <v>58</v>
      </c>
      <c r="I652" s="28" t="s">
        <v>59</v>
      </c>
      <c r="J652" s="28" t="s">
        <v>1402</v>
      </c>
      <c r="K652" s="32">
        <v>300110061003</v>
      </c>
      <c r="L652" s="28" t="s">
        <v>876</v>
      </c>
      <c r="M652" s="28" t="s">
        <v>84</v>
      </c>
      <c r="N652" s="28">
        <v>3</v>
      </c>
      <c r="O652" s="33">
        <v>18</v>
      </c>
      <c r="P652" s="33">
        <v>17</v>
      </c>
      <c r="Q652" s="33">
        <f>O652+P652</f>
        <v>35</v>
      </c>
      <c r="R652" s="33">
        <f>Q652/N652</f>
        <v>11.6666666666667</v>
      </c>
      <c r="S652" s="107" t="s">
        <v>1473</v>
      </c>
      <c r="T652" s="28" t="s">
        <v>97</v>
      </c>
      <c r="U652" s="28" t="s">
        <v>65</v>
      </c>
      <c r="V652" s="28" t="s">
        <v>66</v>
      </c>
      <c r="W652" s="28" t="s">
        <v>68</v>
      </c>
      <c r="X652" s="28" t="s">
        <v>68</v>
      </c>
      <c r="Y652" s="28" t="s">
        <v>69</v>
      </c>
      <c r="Z652" s="108" t="s">
        <v>87</v>
      </c>
      <c r="AA652" s="28" t="s">
        <v>107</v>
      </c>
      <c r="AB652" s="28" t="s">
        <v>107</v>
      </c>
      <c r="AC652" s="28" t="s">
        <v>1414</v>
      </c>
      <c r="AD652" s="28" t="s">
        <v>1405</v>
      </c>
      <c r="AE652" s="28" t="s">
        <v>1406</v>
      </c>
      <c r="AF652" s="28"/>
      <c r="AG652" s="28"/>
    </row>
    <row r="653" s="93" customFormat="1" ht="15" spans="1:33">
      <c r="A653" s="28" t="s">
        <v>106</v>
      </c>
      <c r="B653" s="28" t="s">
        <v>1398</v>
      </c>
      <c r="C653" s="28">
        <v>130123</v>
      </c>
      <c r="D653" s="28" t="s">
        <v>1399</v>
      </c>
      <c r="E653" s="28" t="s">
        <v>1472</v>
      </c>
      <c r="F653" s="28" t="s">
        <v>56</v>
      </c>
      <c r="G653" s="28" t="s">
        <v>1412</v>
      </c>
      <c r="H653" s="28" t="s">
        <v>58</v>
      </c>
      <c r="I653" s="28" t="s">
        <v>59</v>
      </c>
      <c r="J653" s="28" t="s">
        <v>1402</v>
      </c>
      <c r="K653" s="32">
        <v>300110061004</v>
      </c>
      <c r="L653" s="28" t="s">
        <v>876</v>
      </c>
      <c r="M653" s="28" t="s">
        <v>84</v>
      </c>
      <c r="N653" s="28">
        <v>2</v>
      </c>
      <c r="O653" s="33">
        <v>5</v>
      </c>
      <c r="P653" s="33">
        <v>3</v>
      </c>
      <c r="Q653" s="33">
        <f>O653+P653</f>
        <v>8</v>
      </c>
      <c r="R653" s="33">
        <f>Q653/N653</f>
        <v>4</v>
      </c>
      <c r="S653" s="107" t="s">
        <v>1470</v>
      </c>
      <c r="T653" s="28" t="s">
        <v>97</v>
      </c>
      <c r="U653" s="28" t="s">
        <v>65</v>
      </c>
      <c r="V653" s="28" t="s">
        <v>66</v>
      </c>
      <c r="W653" s="28" t="s">
        <v>68</v>
      </c>
      <c r="X653" s="28" t="s">
        <v>68</v>
      </c>
      <c r="Y653" s="28" t="s">
        <v>69</v>
      </c>
      <c r="Z653" s="108" t="s">
        <v>87</v>
      </c>
      <c r="AA653" s="28" t="s">
        <v>107</v>
      </c>
      <c r="AB653" s="28" t="s">
        <v>107</v>
      </c>
      <c r="AC653" s="28" t="s">
        <v>1426</v>
      </c>
      <c r="AD653" s="28" t="s">
        <v>1405</v>
      </c>
      <c r="AE653" s="28" t="s">
        <v>1406</v>
      </c>
      <c r="AF653" s="28"/>
      <c r="AG653" s="28"/>
    </row>
    <row r="654" s="93" customFormat="1" ht="15" spans="1:33">
      <c r="A654" s="28" t="s">
        <v>106</v>
      </c>
      <c r="B654" s="28" t="s">
        <v>1398</v>
      </c>
      <c r="C654" s="28">
        <v>130123</v>
      </c>
      <c r="D654" s="28" t="s">
        <v>1399</v>
      </c>
      <c r="E654" s="28" t="s">
        <v>1472</v>
      </c>
      <c r="F654" s="28" t="s">
        <v>56</v>
      </c>
      <c r="G654" s="28" t="s">
        <v>1415</v>
      </c>
      <c r="H654" s="28" t="s">
        <v>58</v>
      </c>
      <c r="I654" s="28" t="s">
        <v>59</v>
      </c>
      <c r="J654" s="28" t="s">
        <v>1402</v>
      </c>
      <c r="K654" s="32">
        <v>300110061005</v>
      </c>
      <c r="L654" s="28" t="s">
        <v>876</v>
      </c>
      <c r="M654" s="28" t="s">
        <v>84</v>
      </c>
      <c r="N654" s="28">
        <v>2</v>
      </c>
      <c r="O654" s="33">
        <v>1</v>
      </c>
      <c r="P654" s="33">
        <v>3</v>
      </c>
      <c r="Q654" s="33">
        <f>O654+P654</f>
        <v>4</v>
      </c>
      <c r="R654" s="33">
        <f>Q654/N654</f>
        <v>2</v>
      </c>
      <c r="S654" s="107" t="s">
        <v>1428</v>
      </c>
      <c r="T654" s="28" t="s">
        <v>97</v>
      </c>
      <c r="U654" s="28" t="s">
        <v>65</v>
      </c>
      <c r="V654" s="28" t="s">
        <v>66</v>
      </c>
      <c r="W654" s="28" t="s">
        <v>67</v>
      </c>
      <c r="X654" s="28" t="s">
        <v>192</v>
      </c>
      <c r="Y654" s="28" t="s">
        <v>69</v>
      </c>
      <c r="Z654" s="108" t="s">
        <v>87</v>
      </c>
      <c r="AA654" s="28" t="s">
        <v>107</v>
      </c>
      <c r="AB654" s="28" t="s">
        <v>107</v>
      </c>
      <c r="AC654" s="28" t="s">
        <v>1404</v>
      </c>
      <c r="AD654" s="28" t="s">
        <v>1405</v>
      </c>
      <c r="AE654" s="28" t="s">
        <v>1406</v>
      </c>
      <c r="AF654" s="28"/>
      <c r="AG654" s="28"/>
    </row>
    <row r="655" s="93" customFormat="1" ht="15" spans="1:33">
      <c r="A655" s="28" t="s">
        <v>106</v>
      </c>
      <c r="B655" s="28" t="s">
        <v>1398</v>
      </c>
      <c r="C655" s="28">
        <v>130123</v>
      </c>
      <c r="D655" s="28" t="s">
        <v>1399</v>
      </c>
      <c r="E655" s="28" t="s">
        <v>1474</v>
      </c>
      <c r="F655" s="28" t="s">
        <v>56</v>
      </c>
      <c r="G655" s="28" t="s">
        <v>1401</v>
      </c>
      <c r="H655" s="28" t="s">
        <v>58</v>
      </c>
      <c r="I655" s="28" t="s">
        <v>59</v>
      </c>
      <c r="J655" s="28" t="s">
        <v>1402</v>
      </c>
      <c r="K655" s="32">
        <v>300110066001</v>
      </c>
      <c r="L655" s="28" t="s">
        <v>876</v>
      </c>
      <c r="M655" s="28" t="s">
        <v>84</v>
      </c>
      <c r="N655" s="28">
        <v>2</v>
      </c>
      <c r="O655" s="33">
        <v>28</v>
      </c>
      <c r="P655" s="33">
        <v>1</v>
      </c>
      <c r="Q655" s="33">
        <f>O655+P655</f>
        <v>29</v>
      </c>
      <c r="R655" s="33">
        <f>Q655/N655</f>
        <v>14.5</v>
      </c>
      <c r="S655" s="107" t="s">
        <v>1475</v>
      </c>
      <c r="T655" s="28" t="s">
        <v>97</v>
      </c>
      <c r="U655" s="28" t="s">
        <v>65</v>
      </c>
      <c r="V655" s="28" t="s">
        <v>66</v>
      </c>
      <c r="W655" s="28" t="s">
        <v>68</v>
      </c>
      <c r="X655" s="28" t="s">
        <v>68</v>
      </c>
      <c r="Y655" s="28" t="s">
        <v>69</v>
      </c>
      <c r="Z655" s="108" t="s">
        <v>87</v>
      </c>
      <c r="AA655" s="28" t="s">
        <v>107</v>
      </c>
      <c r="AB655" s="28" t="s">
        <v>107</v>
      </c>
      <c r="AC655" s="28" t="s">
        <v>1435</v>
      </c>
      <c r="AD655" s="28" t="s">
        <v>1405</v>
      </c>
      <c r="AE655" s="28" t="s">
        <v>1406</v>
      </c>
      <c r="AF655" s="28"/>
      <c r="AG655" s="28"/>
    </row>
    <row r="656" s="93" customFormat="1" ht="15" spans="1:33">
      <c r="A656" s="28" t="s">
        <v>106</v>
      </c>
      <c r="B656" s="28" t="s">
        <v>1398</v>
      </c>
      <c r="C656" s="28">
        <v>130123</v>
      </c>
      <c r="D656" s="28" t="s">
        <v>1399</v>
      </c>
      <c r="E656" s="28" t="s">
        <v>1474</v>
      </c>
      <c r="F656" s="28" t="s">
        <v>56</v>
      </c>
      <c r="G656" s="28" t="s">
        <v>1407</v>
      </c>
      <c r="H656" s="28" t="s">
        <v>58</v>
      </c>
      <c r="I656" s="28" t="s">
        <v>59</v>
      </c>
      <c r="J656" s="28" t="s">
        <v>1402</v>
      </c>
      <c r="K656" s="32">
        <v>300110066002</v>
      </c>
      <c r="L656" s="28" t="s">
        <v>876</v>
      </c>
      <c r="M656" s="28" t="s">
        <v>84</v>
      </c>
      <c r="N656" s="28">
        <v>3</v>
      </c>
      <c r="O656" s="33">
        <v>97</v>
      </c>
      <c r="P656" s="33">
        <v>94</v>
      </c>
      <c r="Q656" s="33">
        <f>O656+P656</f>
        <v>191</v>
      </c>
      <c r="R656" s="33">
        <f>Q656/N656</f>
        <v>63.6666666666667</v>
      </c>
      <c r="S656" s="107" t="s">
        <v>1476</v>
      </c>
      <c r="T656" s="28" t="s">
        <v>97</v>
      </c>
      <c r="U656" s="28" t="s">
        <v>65</v>
      </c>
      <c r="V656" s="28" t="s">
        <v>66</v>
      </c>
      <c r="W656" s="28" t="s">
        <v>68</v>
      </c>
      <c r="X656" s="28" t="s">
        <v>68</v>
      </c>
      <c r="Y656" s="28" t="s">
        <v>69</v>
      </c>
      <c r="Z656" s="108" t="s">
        <v>87</v>
      </c>
      <c r="AA656" s="28" t="s">
        <v>107</v>
      </c>
      <c r="AB656" s="28" t="s">
        <v>107</v>
      </c>
      <c r="AC656" s="28" t="s">
        <v>1414</v>
      </c>
      <c r="AD656" s="28" t="s">
        <v>1405</v>
      </c>
      <c r="AE656" s="28" t="s">
        <v>1406</v>
      </c>
      <c r="AF656" s="28"/>
      <c r="AG656" s="28"/>
    </row>
    <row r="657" s="93" customFormat="1" ht="15" spans="1:33">
      <c r="A657" s="28" t="s">
        <v>106</v>
      </c>
      <c r="B657" s="28" t="s">
        <v>1398</v>
      </c>
      <c r="C657" s="28">
        <v>130123</v>
      </c>
      <c r="D657" s="28" t="s">
        <v>1399</v>
      </c>
      <c r="E657" s="28" t="s">
        <v>1477</v>
      </c>
      <c r="F657" s="28" t="s">
        <v>56</v>
      </c>
      <c r="G657" s="28" t="s">
        <v>1401</v>
      </c>
      <c r="H657" s="28" t="s">
        <v>58</v>
      </c>
      <c r="I657" s="28" t="s">
        <v>59</v>
      </c>
      <c r="J657" s="28" t="s">
        <v>1402</v>
      </c>
      <c r="K657" s="32">
        <v>300110071001</v>
      </c>
      <c r="L657" s="28" t="s">
        <v>876</v>
      </c>
      <c r="M657" s="28" t="s">
        <v>84</v>
      </c>
      <c r="N657" s="28">
        <v>3</v>
      </c>
      <c r="O657" s="33">
        <v>4</v>
      </c>
      <c r="P657" s="33">
        <v>6</v>
      </c>
      <c r="Q657" s="33">
        <f>O657+P657</f>
        <v>10</v>
      </c>
      <c r="R657" s="33">
        <f>Q657/N657</f>
        <v>3.33333333333333</v>
      </c>
      <c r="S657" s="107" t="s">
        <v>1478</v>
      </c>
      <c r="T657" s="28" t="s">
        <v>97</v>
      </c>
      <c r="U657" s="28" t="s">
        <v>65</v>
      </c>
      <c r="V657" s="28" t="s">
        <v>66</v>
      </c>
      <c r="W657" s="28" t="s">
        <v>68</v>
      </c>
      <c r="X657" s="28" t="s">
        <v>68</v>
      </c>
      <c r="Y657" s="28" t="s">
        <v>69</v>
      </c>
      <c r="Z657" s="108" t="s">
        <v>87</v>
      </c>
      <c r="AA657" s="28" t="s">
        <v>107</v>
      </c>
      <c r="AB657" s="28" t="s">
        <v>107</v>
      </c>
      <c r="AC657" s="28" t="s">
        <v>1426</v>
      </c>
      <c r="AD657" s="28" t="s">
        <v>1405</v>
      </c>
      <c r="AE657" s="28" t="s">
        <v>1406</v>
      </c>
      <c r="AF657" s="28"/>
      <c r="AG657" s="28"/>
    </row>
    <row r="658" s="93" customFormat="1" ht="15" spans="1:33">
      <c r="A658" s="28" t="s">
        <v>106</v>
      </c>
      <c r="B658" s="28" t="s">
        <v>1398</v>
      </c>
      <c r="C658" s="28">
        <v>130123</v>
      </c>
      <c r="D658" s="28" t="s">
        <v>1399</v>
      </c>
      <c r="E658" s="28" t="s">
        <v>1477</v>
      </c>
      <c r="F658" s="28" t="s">
        <v>56</v>
      </c>
      <c r="G658" s="28" t="s">
        <v>1407</v>
      </c>
      <c r="H658" s="28" t="s">
        <v>58</v>
      </c>
      <c r="I658" s="28" t="s">
        <v>59</v>
      </c>
      <c r="J658" s="28" t="s">
        <v>1402</v>
      </c>
      <c r="K658" s="32">
        <v>300110071002</v>
      </c>
      <c r="L658" s="28" t="s">
        <v>876</v>
      </c>
      <c r="M658" s="28" t="s">
        <v>84</v>
      </c>
      <c r="N658" s="28">
        <v>2</v>
      </c>
      <c r="O658" s="33">
        <v>1</v>
      </c>
      <c r="P658" s="33">
        <v>21</v>
      </c>
      <c r="Q658" s="33">
        <f>O658+P658</f>
        <v>22</v>
      </c>
      <c r="R658" s="33">
        <f>Q658/N658</f>
        <v>11</v>
      </c>
      <c r="S658" s="107" t="s">
        <v>1479</v>
      </c>
      <c r="T658" s="28" t="s">
        <v>97</v>
      </c>
      <c r="U658" s="28" t="s">
        <v>65</v>
      </c>
      <c r="V658" s="28" t="s">
        <v>66</v>
      </c>
      <c r="W658" s="28" t="s">
        <v>68</v>
      </c>
      <c r="X658" s="28" t="s">
        <v>68</v>
      </c>
      <c r="Y658" s="28" t="s">
        <v>69</v>
      </c>
      <c r="Z658" s="108" t="s">
        <v>87</v>
      </c>
      <c r="AA658" s="28" t="s">
        <v>107</v>
      </c>
      <c r="AB658" s="28" t="s">
        <v>107</v>
      </c>
      <c r="AC658" s="28" t="s">
        <v>1426</v>
      </c>
      <c r="AD658" s="28" t="s">
        <v>1405</v>
      </c>
      <c r="AE658" s="28" t="s">
        <v>1406</v>
      </c>
      <c r="AF658" s="28"/>
      <c r="AG658" s="28"/>
    </row>
    <row r="659" s="93" customFormat="1" ht="15" spans="1:33">
      <c r="A659" s="28" t="s">
        <v>106</v>
      </c>
      <c r="B659" s="28" t="s">
        <v>1398</v>
      </c>
      <c r="C659" s="28">
        <v>130123</v>
      </c>
      <c r="D659" s="28" t="s">
        <v>1399</v>
      </c>
      <c r="E659" s="28" t="s">
        <v>1480</v>
      </c>
      <c r="F659" s="28" t="s">
        <v>56</v>
      </c>
      <c r="G659" s="28" t="s">
        <v>1401</v>
      </c>
      <c r="H659" s="28" t="s">
        <v>58</v>
      </c>
      <c r="I659" s="28" t="s">
        <v>59</v>
      </c>
      <c r="J659" s="28" t="s">
        <v>1402</v>
      </c>
      <c r="K659" s="32">
        <v>300110076001</v>
      </c>
      <c r="L659" s="28" t="s">
        <v>876</v>
      </c>
      <c r="M659" s="28" t="s">
        <v>84</v>
      </c>
      <c r="N659" s="28">
        <v>3</v>
      </c>
      <c r="O659" s="33">
        <v>1</v>
      </c>
      <c r="P659" s="33">
        <v>4</v>
      </c>
      <c r="Q659" s="33">
        <f>O659+P659</f>
        <v>5</v>
      </c>
      <c r="R659" s="33">
        <f>Q659/N659</f>
        <v>1.66666666666667</v>
      </c>
      <c r="S659" s="107" t="s">
        <v>1475</v>
      </c>
      <c r="T659" s="28" t="s">
        <v>97</v>
      </c>
      <c r="U659" s="28" t="s">
        <v>65</v>
      </c>
      <c r="V659" s="28" t="s">
        <v>66</v>
      </c>
      <c r="W659" s="28" t="s">
        <v>68</v>
      </c>
      <c r="X659" s="28" t="s">
        <v>68</v>
      </c>
      <c r="Y659" s="28" t="s">
        <v>69</v>
      </c>
      <c r="Z659" s="108" t="s">
        <v>87</v>
      </c>
      <c r="AA659" s="28" t="s">
        <v>107</v>
      </c>
      <c r="AB659" s="28" t="s">
        <v>107</v>
      </c>
      <c r="AC659" s="28" t="s">
        <v>1426</v>
      </c>
      <c r="AD659" s="28" t="s">
        <v>1405</v>
      </c>
      <c r="AE659" s="28" t="s">
        <v>1406</v>
      </c>
      <c r="AF659" s="28"/>
      <c r="AG659" s="28"/>
    </row>
    <row r="660" s="93" customFormat="1" ht="15" spans="1:33">
      <c r="A660" s="28" t="s">
        <v>106</v>
      </c>
      <c r="B660" s="28" t="s">
        <v>1398</v>
      </c>
      <c r="C660" s="28">
        <v>130123</v>
      </c>
      <c r="D660" s="28" t="s">
        <v>1399</v>
      </c>
      <c r="E660" s="28" t="s">
        <v>1480</v>
      </c>
      <c r="F660" s="28" t="s">
        <v>56</v>
      </c>
      <c r="G660" s="28" t="s">
        <v>1407</v>
      </c>
      <c r="H660" s="28" t="s">
        <v>58</v>
      </c>
      <c r="I660" s="28" t="s">
        <v>59</v>
      </c>
      <c r="J660" s="28" t="s">
        <v>1402</v>
      </c>
      <c r="K660" s="32">
        <v>300110076002</v>
      </c>
      <c r="L660" s="28" t="s">
        <v>876</v>
      </c>
      <c r="M660" s="28" t="s">
        <v>84</v>
      </c>
      <c r="N660" s="28">
        <v>2</v>
      </c>
      <c r="O660" s="33">
        <v>309</v>
      </c>
      <c r="P660" s="33">
        <v>22</v>
      </c>
      <c r="Q660" s="33">
        <f>O660+P660</f>
        <v>331</v>
      </c>
      <c r="R660" s="33">
        <f>Q660/N660</f>
        <v>165.5</v>
      </c>
      <c r="S660" s="107" t="s">
        <v>1481</v>
      </c>
      <c r="T660" s="28" t="s">
        <v>97</v>
      </c>
      <c r="U660" s="28" t="s">
        <v>65</v>
      </c>
      <c r="V660" s="28" t="s">
        <v>66</v>
      </c>
      <c r="W660" s="28" t="s">
        <v>68</v>
      </c>
      <c r="X660" s="28" t="s">
        <v>68</v>
      </c>
      <c r="Y660" s="28" t="s">
        <v>69</v>
      </c>
      <c r="Z660" s="108" t="s">
        <v>87</v>
      </c>
      <c r="AA660" s="28" t="s">
        <v>107</v>
      </c>
      <c r="AB660" s="28" t="s">
        <v>107</v>
      </c>
      <c r="AC660" s="28" t="s">
        <v>1404</v>
      </c>
      <c r="AD660" s="28" t="s">
        <v>1405</v>
      </c>
      <c r="AE660" s="28" t="s">
        <v>1406</v>
      </c>
      <c r="AF660" s="28"/>
      <c r="AG660" s="28"/>
    </row>
    <row r="661" s="93" customFormat="1" ht="15" spans="1:33">
      <c r="A661" s="28" t="s">
        <v>106</v>
      </c>
      <c r="B661" s="28" t="s">
        <v>1398</v>
      </c>
      <c r="C661" s="28">
        <v>130123</v>
      </c>
      <c r="D661" s="28" t="s">
        <v>1399</v>
      </c>
      <c r="E661" s="28" t="s">
        <v>1480</v>
      </c>
      <c r="F661" s="28" t="s">
        <v>56</v>
      </c>
      <c r="G661" s="28" t="s">
        <v>1410</v>
      </c>
      <c r="H661" s="28" t="s">
        <v>58</v>
      </c>
      <c r="I661" s="28" t="s">
        <v>59</v>
      </c>
      <c r="J661" s="28" t="s">
        <v>1402</v>
      </c>
      <c r="K661" s="32">
        <v>300110076003</v>
      </c>
      <c r="L661" s="28" t="s">
        <v>876</v>
      </c>
      <c r="M661" s="28" t="s">
        <v>84</v>
      </c>
      <c r="N661" s="28">
        <v>2</v>
      </c>
      <c r="O661" s="33">
        <v>1</v>
      </c>
      <c r="P661" s="33">
        <v>8</v>
      </c>
      <c r="Q661" s="33">
        <f>O661+P661</f>
        <v>9</v>
      </c>
      <c r="R661" s="33">
        <f>Q661/N661</f>
        <v>4.5</v>
      </c>
      <c r="S661" s="107" t="s">
        <v>1482</v>
      </c>
      <c r="T661" s="28" t="s">
        <v>97</v>
      </c>
      <c r="U661" s="28" t="s">
        <v>65</v>
      </c>
      <c r="V661" s="28" t="s">
        <v>66</v>
      </c>
      <c r="W661" s="28" t="s">
        <v>68</v>
      </c>
      <c r="X661" s="28" t="s">
        <v>68</v>
      </c>
      <c r="Y661" s="28" t="s">
        <v>69</v>
      </c>
      <c r="Z661" s="108" t="s">
        <v>87</v>
      </c>
      <c r="AA661" s="28" t="s">
        <v>107</v>
      </c>
      <c r="AB661" s="28" t="s">
        <v>107</v>
      </c>
      <c r="AC661" s="28" t="s">
        <v>1426</v>
      </c>
      <c r="AD661" s="28" t="s">
        <v>1405</v>
      </c>
      <c r="AE661" s="28" t="s">
        <v>1406</v>
      </c>
      <c r="AF661" s="28"/>
      <c r="AG661" s="28"/>
    </row>
    <row r="662" s="93" customFormat="1" ht="15" spans="1:33">
      <c r="A662" s="28" t="s">
        <v>106</v>
      </c>
      <c r="B662" s="28" t="s">
        <v>1398</v>
      </c>
      <c r="C662" s="28">
        <v>130123</v>
      </c>
      <c r="D662" s="28" t="s">
        <v>1399</v>
      </c>
      <c r="E662" s="28" t="s">
        <v>1480</v>
      </c>
      <c r="F662" s="28" t="s">
        <v>56</v>
      </c>
      <c r="G662" s="28" t="s">
        <v>1412</v>
      </c>
      <c r="H662" s="28" t="s">
        <v>58</v>
      </c>
      <c r="I662" s="28" t="s">
        <v>59</v>
      </c>
      <c r="J662" s="28" t="s">
        <v>1402</v>
      </c>
      <c r="K662" s="32">
        <v>300110076004</v>
      </c>
      <c r="L662" s="28" t="s">
        <v>876</v>
      </c>
      <c r="M662" s="28" t="s">
        <v>84</v>
      </c>
      <c r="N662" s="28">
        <v>2</v>
      </c>
      <c r="O662" s="33">
        <v>3</v>
      </c>
      <c r="P662" s="33">
        <v>31</v>
      </c>
      <c r="Q662" s="33">
        <f>O662+P662</f>
        <v>34</v>
      </c>
      <c r="R662" s="33">
        <f>Q662/N662</f>
        <v>17</v>
      </c>
      <c r="S662" s="107" t="s">
        <v>1483</v>
      </c>
      <c r="T662" s="28" t="s">
        <v>97</v>
      </c>
      <c r="U662" s="28" t="s">
        <v>65</v>
      </c>
      <c r="V662" s="28" t="s">
        <v>66</v>
      </c>
      <c r="W662" s="28" t="s">
        <v>68</v>
      </c>
      <c r="X662" s="28" t="s">
        <v>68</v>
      </c>
      <c r="Y662" s="28" t="s">
        <v>69</v>
      </c>
      <c r="Z662" s="108" t="s">
        <v>87</v>
      </c>
      <c r="AA662" s="28" t="s">
        <v>107</v>
      </c>
      <c r="AB662" s="28" t="s">
        <v>107</v>
      </c>
      <c r="AC662" s="28" t="s">
        <v>1426</v>
      </c>
      <c r="AD662" s="28" t="s">
        <v>1405</v>
      </c>
      <c r="AE662" s="28" t="s">
        <v>1406</v>
      </c>
      <c r="AF662" s="28"/>
      <c r="AG662" s="28"/>
    </row>
    <row r="663" s="93" customFormat="1" ht="15" spans="1:33">
      <c r="A663" s="28" t="s">
        <v>106</v>
      </c>
      <c r="B663" s="28" t="s">
        <v>1398</v>
      </c>
      <c r="C663" s="28">
        <v>130123</v>
      </c>
      <c r="D663" s="28" t="s">
        <v>1399</v>
      </c>
      <c r="E663" s="28" t="s">
        <v>1480</v>
      </c>
      <c r="F663" s="28" t="s">
        <v>56</v>
      </c>
      <c r="G663" s="28" t="s">
        <v>1415</v>
      </c>
      <c r="H663" s="28" t="s">
        <v>58</v>
      </c>
      <c r="I663" s="28" t="s">
        <v>59</v>
      </c>
      <c r="J663" s="28" t="s">
        <v>1402</v>
      </c>
      <c r="K663" s="32">
        <v>300110076005</v>
      </c>
      <c r="L663" s="28" t="s">
        <v>876</v>
      </c>
      <c r="M663" s="28" t="s">
        <v>84</v>
      </c>
      <c r="N663" s="28">
        <v>3</v>
      </c>
      <c r="O663" s="33">
        <v>9</v>
      </c>
      <c r="P663" s="33">
        <v>1</v>
      </c>
      <c r="Q663" s="33">
        <f>O663+P663</f>
        <v>10</v>
      </c>
      <c r="R663" s="33">
        <f>Q663/N663</f>
        <v>3.33333333333333</v>
      </c>
      <c r="S663" s="107" t="s">
        <v>1428</v>
      </c>
      <c r="T663" s="28" t="s">
        <v>97</v>
      </c>
      <c r="U663" s="28" t="s">
        <v>65</v>
      </c>
      <c r="V663" s="28" t="s">
        <v>66</v>
      </c>
      <c r="W663" s="28" t="s">
        <v>67</v>
      </c>
      <c r="X663" s="28" t="s">
        <v>192</v>
      </c>
      <c r="Y663" s="28" t="s">
        <v>69</v>
      </c>
      <c r="Z663" s="108" t="s">
        <v>87</v>
      </c>
      <c r="AA663" s="28" t="s">
        <v>107</v>
      </c>
      <c r="AB663" s="28" t="s">
        <v>107</v>
      </c>
      <c r="AC663" s="28" t="s">
        <v>1404</v>
      </c>
      <c r="AD663" s="28" t="s">
        <v>1405</v>
      </c>
      <c r="AE663" s="28" t="s">
        <v>1406</v>
      </c>
      <c r="AF663" s="28"/>
      <c r="AG663" s="28"/>
    </row>
    <row r="664" s="93" customFormat="1" ht="15" spans="1:33">
      <c r="A664" s="28" t="s">
        <v>331</v>
      </c>
      <c r="B664" s="28" t="s">
        <v>1398</v>
      </c>
      <c r="C664" s="28">
        <v>130123</v>
      </c>
      <c r="D664" s="28" t="s">
        <v>1399</v>
      </c>
      <c r="E664" s="28" t="s">
        <v>1484</v>
      </c>
      <c r="F664" s="28" t="s">
        <v>56</v>
      </c>
      <c r="G664" s="28" t="s">
        <v>1401</v>
      </c>
      <c r="H664" s="28" t="s">
        <v>58</v>
      </c>
      <c r="I664" s="28" t="s">
        <v>59</v>
      </c>
      <c r="J664" s="28" t="s">
        <v>1402</v>
      </c>
      <c r="K664" s="32">
        <v>300110081001</v>
      </c>
      <c r="L664" s="28" t="s">
        <v>876</v>
      </c>
      <c r="M664" s="28" t="s">
        <v>84</v>
      </c>
      <c r="N664" s="28">
        <v>4</v>
      </c>
      <c r="O664" s="33">
        <v>0</v>
      </c>
      <c r="P664" s="33">
        <v>13</v>
      </c>
      <c r="Q664" s="33">
        <f>O664+P664</f>
        <v>13</v>
      </c>
      <c r="R664" s="33">
        <f>Q664/N664</f>
        <v>3.25</v>
      </c>
      <c r="S664" s="107" t="s">
        <v>1485</v>
      </c>
      <c r="T664" s="28" t="s">
        <v>97</v>
      </c>
      <c r="U664" s="28" t="s">
        <v>65</v>
      </c>
      <c r="V664" s="28" t="s">
        <v>66</v>
      </c>
      <c r="W664" s="28" t="s">
        <v>68</v>
      </c>
      <c r="X664" s="28" t="s">
        <v>68</v>
      </c>
      <c r="Y664" s="28" t="s">
        <v>69</v>
      </c>
      <c r="Z664" s="108" t="s">
        <v>87</v>
      </c>
      <c r="AA664" s="28" t="s">
        <v>759</v>
      </c>
      <c r="AB664" s="28" t="s">
        <v>759</v>
      </c>
      <c r="AC664" s="28" t="s">
        <v>1465</v>
      </c>
      <c r="AD664" s="28" t="s">
        <v>1405</v>
      </c>
      <c r="AE664" s="28" t="s">
        <v>1406</v>
      </c>
      <c r="AF664" s="28"/>
      <c r="AG664" s="28"/>
    </row>
    <row r="665" s="93" customFormat="1" ht="15" spans="1:33">
      <c r="A665" s="28" t="s">
        <v>331</v>
      </c>
      <c r="B665" s="28" t="s">
        <v>1398</v>
      </c>
      <c r="C665" s="28">
        <v>130123</v>
      </c>
      <c r="D665" s="28" t="s">
        <v>1399</v>
      </c>
      <c r="E665" s="28" t="s">
        <v>1484</v>
      </c>
      <c r="F665" s="28" t="s">
        <v>56</v>
      </c>
      <c r="G665" s="28" t="s">
        <v>1407</v>
      </c>
      <c r="H665" s="28" t="s">
        <v>58</v>
      </c>
      <c r="I665" s="28" t="s">
        <v>59</v>
      </c>
      <c r="J665" s="28" t="s">
        <v>1402</v>
      </c>
      <c r="K665" s="32">
        <v>300110081002</v>
      </c>
      <c r="L665" s="28" t="s">
        <v>876</v>
      </c>
      <c r="M665" s="28" t="s">
        <v>84</v>
      </c>
      <c r="N665" s="28">
        <v>4</v>
      </c>
      <c r="O665" s="33">
        <v>2</v>
      </c>
      <c r="P665" s="33">
        <v>22</v>
      </c>
      <c r="Q665" s="33">
        <f>O665+P665</f>
        <v>24</v>
      </c>
      <c r="R665" s="33">
        <f>Q665/N665</f>
        <v>6</v>
      </c>
      <c r="S665" s="107" t="s">
        <v>1485</v>
      </c>
      <c r="T665" s="28" t="s">
        <v>97</v>
      </c>
      <c r="U665" s="28" t="s">
        <v>65</v>
      </c>
      <c r="V665" s="28" t="s">
        <v>66</v>
      </c>
      <c r="W665" s="28" t="s">
        <v>68</v>
      </c>
      <c r="X665" s="28" t="s">
        <v>68</v>
      </c>
      <c r="Y665" s="28" t="s">
        <v>69</v>
      </c>
      <c r="Z665" s="108" t="s">
        <v>87</v>
      </c>
      <c r="AA665" s="28" t="s">
        <v>759</v>
      </c>
      <c r="AB665" s="28" t="s">
        <v>759</v>
      </c>
      <c r="AC665" s="28" t="s">
        <v>1466</v>
      </c>
      <c r="AD665" s="28" t="s">
        <v>1405</v>
      </c>
      <c r="AE665" s="28" t="s">
        <v>1406</v>
      </c>
      <c r="AF665" s="28"/>
      <c r="AG665" s="28"/>
    </row>
    <row r="666" s="93" customFormat="1" ht="15" spans="1:33">
      <c r="A666" s="28" t="s">
        <v>331</v>
      </c>
      <c r="B666" s="28" t="s">
        <v>1398</v>
      </c>
      <c r="C666" s="28">
        <v>130123</v>
      </c>
      <c r="D666" s="28" t="s">
        <v>1399</v>
      </c>
      <c r="E666" s="28" t="s">
        <v>1486</v>
      </c>
      <c r="F666" s="28" t="s">
        <v>56</v>
      </c>
      <c r="G666" s="28" t="s">
        <v>1401</v>
      </c>
      <c r="H666" s="28" t="s">
        <v>58</v>
      </c>
      <c r="I666" s="28" t="s">
        <v>59</v>
      </c>
      <c r="J666" s="28" t="s">
        <v>1402</v>
      </c>
      <c r="K666" s="32">
        <v>300110086001</v>
      </c>
      <c r="L666" s="28" t="s">
        <v>876</v>
      </c>
      <c r="M666" s="28" t="s">
        <v>84</v>
      </c>
      <c r="N666" s="28">
        <v>4</v>
      </c>
      <c r="O666" s="33">
        <v>11</v>
      </c>
      <c r="P666" s="33">
        <v>94</v>
      </c>
      <c r="Q666" s="33">
        <f>O666+P666</f>
        <v>105</v>
      </c>
      <c r="R666" s="33">
        <f>Q666/N666</f>
        <v>26.25</v>
      </c>
      <c r="S666" s="107" t="s">
        <v>1487</v>
      </c>
      <c r="T666" s="28" t="s">
        <v>97</v>
      </c>
      <c r="U666" s="28" t="s">
        <v>65</v>
      </c>
      <c r="V666" s="28" t="s">
        <v>66</v>
      </c>
      <c r="W666" s="28" t="s">
        <v>68</v>
      </c>
      <c r="X666" s="28" t="s">
        <v>68</v>
      </c>
      <c r="Y666" s="28" t="s">
        <v>69</v>
      </c>
      <c r="Z666" s="108" t="s">
        <v>87</v>
      </c>
      <c r="AA666" s="28" t="s">
        <v>759</v>
      </c>
      <c r="AB666" s="28" t="s">
        <v>759</v>
      </c>
      <c r="AC666" s="28" t="s">
        <v>1465</v>
      </c>
      <c r="AD666" s="28" t="s">
        <v>1405</v>
      </c>
      <c r="AE666" s="28" t="s">
        <v>1406</v>
      </c>
      <c r="AF666" s="28"/>
      <c r="AG666" s="28"/>
    </row>
    <row r="667" s="93" customFormat="1" ht="15" spans="1:33">
      <c r="A667" s="28" t="s">
        <v>331</v>
      </c>
      <c r="B667" s="28" t="s">
        <v>1398</v>
      </c>
      <c r="C667" s="28">
        <v>130123</v>
      </c>
      <c r="D667" s="28" t="s">
        <v>1399</v>
      </c>
      <c r="E667" s="28" t="s">
        <v>1486</v>
      </c>
      <c r="F667" s="28" t="s">
        <v>56</v>
      </c>
      <c r="G667" s="28" t="s">
        <v>1407</v>
      </c>
      <c r="H667" s="28" t="s">
        <v>58</v>
      </c>
      <c r="I667" s="28" t="s">
        <v>59</v>
      </c>
      <c r="J667" s="28" t="s">
        <v>1402</v>
      </c>
      <c r="K667" s="32">
        <v>300110086002</v>
      </c>
      <c r="L667" s="28" t="s">
        <v>876</v>
      </c>
      <c r="M667" s="28" t="s">
        <v>84</v>
      </c>
      <c r="N667" s="28">
        <v>4</v>
      </c>
      <c r="O667" s="33">
        <v>5</v>
      </c>
      <c r="P667" s="33">
        <v>50</v>
      </c>
      <c r="Q667" s="33">
        <f>O667+P667</f>
        <v>55</v>
      </c>
      <c r="R667" s="33">
        <f>Q667/N667</f>
        <v>13.75</v>
      </c>
      <c r="S667" s="107" t="s">
        <v>1487</v>
      </c>
      <c r="T667" s="28" t="s">
        <v>97</v>
      </c>
      <c r="U667" s="28" t="s">
        <v>65</v>
      </c>
      <c r="V667" s="28" t="s">
        <v>66</v>
      </c>
      <c r="W667" s="28" t="s">
        <v>68</v>
      </c>
      <c r="X667" s="28" t="s">
        <v>68</v>
      </c>
      <c r="Y667" s="28" t="s">
        <v>69</v>
      </c>
      <c r="Z667" s="108" t="s">
        <v>87</v>
      </c>
      <c r="AA667" s="28" t="s">
        <v>759</v>
      </c>
      <c r="AB667" s="28" t="s">
        <v>759</v>
      </c>
      <c r="AC667" s="28" t="s">
        <v>1466</v>
      </c>
      <c r="AD667" s="28" t="s">
        <v>1405</v>
      </c>
      <c r="AE667" s="28" t="s">
        <v>1406</v>
      </c>
      <c r="AF667" s="28"/>
      <c r="AG667" s="28"/>
    </row>
    <row r="668" s="93" customFormat="1" ht="15" spans="1:33">
      <c r="A668" s="28" t="s">
        <v>331</v>
      </c>
      <c r="B668" s="28" t="s">
        <v>1398</v>
      </c>
      <c r="C668" s="28">
        <v>130123</v>
      </c>
      <c r="D668" s="28" t="s">
        <v>1399</v>
      </c>
      <c r="E668" s="28" t="s">
        <v>1488</v>
      </c>
      <c r="F668" s="28" t="s">
        <v>56</v>
      </c>
      <c r="G668" s="28" t="s">
        <v>1401</v>
      </c>
      <c r="H668" s="28" t="s">
        <v>58</v>
      </c>
      <c r="I668" s="28" t="s">
        <v>59</v>
      </c>
      <c r="J668" s="28" t="s">
        <v>1402</v>
      </c>
      <c r="K668" s="32">
        <v>300110091001</v>
      </c>
      <c r="L668" s="28" t="s">
        <v>876</v>
      </c>
      <c r="M668" s="28" t="s">
        <v>84</v>
      </c>
      <c r="N668" s="28">
        <v>4</v>
      </c>
      <c r="O668" s="33">
        <v>18</v>
      </c>
      <c r="P668" s="33">
        <v>3</v>
      </c>
      <c r="Q668" s="33">
        <f>O668+P668</f>
        <v>21</v>
      </c>
      <c r="R668" s="33">
        <f>Q668/N668</f>
        <v>5.25</v>
      </c>
      <c r="S668" s="107" t="s">
        <v>1489</v>
      </c>
      <c r="T668" s="28" t="s">
        <v>97</v>
      </c>
      <c r="U668" s="28" t="s">
        <v>65</v>
      </c>
      <c r="V668" s="28" t="s">
        <v>66</v>
      </c>
      <c r="W668" s="28" t="s">
        <v>68</v>
      </c>
      <c r="X668" s="28" t="s">
        <v>68</v>
      </c>
      <c r="Y668" s="28" t="s">
        <v>69</v>
      </c>
      <c r="Z668" s="108" t="s">
        <v>87</v>
      </c>
      <c r="AA668" s="28" t="s">
        <v>759</v>
      </c>
      <c r="AB668" s="28" t="s">
        <v>759</v>
      </c>
      <c r="AC668" s="28" t="s">
        <v>1409</v>
      </c>
      <c r="AD668" s="28" t="s">
        <v>1405</v>
      </c>
      <c r="AE668" s="28" t="s">
        <v>1406</v>
      </c>
      <c r="AF668" s="28"/>
      <c r="AG668" s="28"/>
    </row>
    <row r="669" s="93" customFormat="1" ht="15" spans="1:33">
      <c r="A669" s="28" t="s">
        <v>331</v>
      </c>
      <c r="B669" s="28" t="s">
        <v>1398</v>
      </c>
      <c r="C669" s="28">
        <v>130123</v>
      </c>
      <c r="D669" s="28" t="s">
        <v>1399</v>
      </c>
      <c r="E669" s="28" t="s">
        <v>1488</v>
      </c>
      <c r="F669" s="28" t="s">
        <v>56</v>
      </c>
      <c r="G669" s="28" t="s">
        <v>1407</v>
      </c>
      <c r="H669" s="28" t="s">
        <v>58</v>
      </c>
      <c r="I669" s="28" t="s">
        <v>59</v>
      </c>
      <c r="J669" s="28" t="s">
        <v>1402</v>
      </c>
      <c r="K669" s="32">
        <v>300110091002</v>
      </c>
      <c r="L669" s="28" t="s">
        <v>876</v>
      </c>
      <c r="M669" s="28" t="s">
        <v>84</v>
      </c>
      <c r="N669" s="28">
        <v>4</v>
      </c>
      <c r="O669" s="33">
        <v>29</v>
      </c>
      <c r="P669" s="33">
        <v>10</v>
      </c>
      <c r="Q669" s="33">
        <f>O669+P669</f>
        <v>39</v>
      </c>
      <c r="R669" s="33">
        <f>Q669/N669</f>
        <v>9.75</v>
      </c>
      <c r="S669" s="107" t="s">
        <v>1489</v>
      </c>
      <c r="T669" s="28" t="s">
        <v>97</v>
      </c>
      <c r="U669" s="28" t="s">
        <v>65</v>
      </c>
      <c r="V669" s="28" t="s">
        <v>66</v>
      </c>
      <c r="W669" s="28" t="s">
        <v>68</v>
      </c>
      <c r="X669" s="28" t="s">
        <v>68</v>
      </c>
      <c r="Y669" s="28" t="s">
        <v>69</v>
      </c>
      <c r="Z669" s="108" t="s">
        <v>87</v>
      </c>
      <c r="AA669" s="28" t="s">
        <v>759</v>
      </c>
      <c r="AB669" s="28" t="s">
        <v>759</v>
      </c>
      <c r="AC669" s="28" t="s">
        <v>1411</v>
      </c>
      <c r="AD669" s="28" t="s">
        <v>1405</v>
      </c>
      <c r="AE669" s="28" t="s">
        <v>1406</v>
      </c>
      <c r="AF669" s="28"/>
      <c r="AG669" s="28"/>
    </row>
    <row r="670" s="93" customFormat="1" ht="15" spans="1:33">
      <c r="A670" s="28" t="s">
        <v>331</v>
      </c>
      <c r="B670" s="28" t="s">
        <v>1398</v>
      </c>
      <c r="C670" s="28">
        <v>130123</v>
      </c>
      <c r="D670" s="28" t="s">
        <v>1399</v>
      </c>
      <c r="E670" s="28" t="s">
        <v>1490</v>
      </c>
      <c r="F670" s="28" t="s">
        <v>56</v>
      </c>
      <c r="G670" s="28" t="s">
        <v>1401</v>
      </c>
      <c r="H670" s="28" t="s">
        <v>58</v>
      </c>
      <c r="I670" s="28" t="s">
        <v>59</v>
      </c>
      <c r="J670" s="28" t="s">
        <v>1402</v>
      </c>
      <c r="K670" s="32">
        <v>300110096001</v>
      </c>
      <c r="L670" s="28" t="s">
        <v>876</v>
      </c>
      <c r="M670" s="28" t="s">
        <v>84</v>
      </c>
      <c r="N670" s="28">
        <v>2</v>
      </c>
      <c r="O670" s="33">
        <v>161</v>
      </c>
      <c r="P670" s="33">
        <v>26</v>
      </c>
      <c r="Q670" s="33">
        <f>O670+P670</f>
        <v>187</v>
      </c>
      <c r="R670" s="33">
        <f>Q670/N670</f>
        <v>93.5</v>
      </c>
      <c r="S670" s="107" t="s">
        <v>1491</v>
      </c>
      <c r="T670" s="28" t="s">
        <v>97</v>
      </c>
      <c r="U670" s="28" t="s">
        <v>65</v>
      </c>
      <c r="V670" s="28" t="s">
        <v>66</v>
      </c>
      <c r="W670" s="28" t="s">
        <v>68</v>
      </c>
      <c r="X670" s="28" t="s">
        <v>68</v>
      </c>
      <c r="Y670" s="28" t="s">
        <v>69</v>
      </c>
      <c r="Z670" s="108" t="s">
        <v>87</v>
      </c>
      <c r="AA670" s="28" t="s">
        <v>759</v>
      </c>
      <c r="AB670" s="28" t="s">
        <v>759</v>
      </c>
      <c r="AC670" s="28" t="s">
        <v>1492</v>
      </c>
      <c r="AD670" s="28" t="s">
        <v>1405</v>
      </c>
      <c r="AE670" s="28" t="s">
        <v>1406</v>
      </c>
      <c r="AF670" s="28"/>
      <c r="AG670" s="28"/>
    </row>
    <row r="671" s="93" customFormat="1" ht="15" spans="1:33">
      <c r="A671" s="28" t="s">
        <v>331</v>
      </c>
      <c r="B671" s="28" t="s">
        <v>1398</v>
      </c>
      <c r="C671" s="28">
        <v>130123</v>
      </c>
      <c r="D671" s="28" t="s">
        <v>1399</v>
      </c>
      <c r="E671" s="28" t="s">
        <v>1490</v>
      </c>
      <c r="F671" s="28" t="s">
        <v>56</v>
      </c>
      <c r="G671" s="28" t="s">
        <v>1407</v>
      </c>
      <c r="H671" s="28" t="s">
        <v>58</v>
      </c>
      <c r="I671" s="28" t="s">
        <v>59</v>
      </c>
      <c r="J671" s="28" t="s">
        <v>1402</v>
      </c>
      <c r="K671" s="32">
        <v>300110096002</v>
      </c>
      <c r="L671" s="28" t="s">
        <v>876</v>
      </c>
      <c r="M671" s="28" t="s">
        <v>84</v>
      </c>
      <c r="N671" s="28">
        <v>2</v>
      </c>
      <c r="O671" s="33">
        <v>87</v>
      </c>
      <c r="P671" s="33">
        <v>14</v>
      </c>
      <c r="Q671" s="33">
        <f>O671+P671</f>
        <v>101</v>
      </c>
      <c r="R671" s="33">
        <f>Q671/N671</f>
        <v>50.5</v>
      </c>
      <c r="S671" s="107" t="s">
        <v>1491</v>
      </c>
      <c r="T671" s="28" t="s">
        <v>97</v>
      </c>
      <c r="U671" s="28" t="s">
        <v>65</v>
      </c>
      <c r="V671" s="28" t="s">
        <v>66</v>
      </c>
      <c r="W671" s="28" t="s">
        <v>68</v>
      </c>
      <c r="X671" s="28" t="s">
        <v>68</v>
      </c>
      <c r="Y671" s="28" t="s">
        <v>69</v>
      </c>
      <c r="Z671" s="108" t="s">
        <v>87</v>
      </c>
      <c r="AA671" s="28" t="s">
        <v>759</v>
      </c>
      <c r="AB671" s="28" t="s">
        <v>759</v>
      </c>
      <c r="AC671" s="28" t="s">
        <v>1493</v>
      </c>
      <c r="AD671" s="28" t="s">
        <v>1405</v>
      </c>
      <c r="AE671" s="28" t="s">
        <v>1406</v>
      </c>
      <c r="AF671" s="28"/>
      <c r="AG671" s="28"/>
    </row>
    <row r="672" s="93" customFormat="1" ht="15" spans="1:33">
      <c r="A672" s="28" t="s">
        <v>331</v>
      </c>
      <c r="B672" s="28" t="s">
        <v>1398</v>
      </c>
      <c r="C672" s="28">
        <v>130123</v>
      </c>
      <c r="D672" s="28" t="s">
        <v>1399</v>
      </c>
      <c r="E672" s="28" t="s">
        <v>1490</v>
      </c>
      <c r="F672" s="28" t="s">
        <v>56</v>
      </c>
      <c r="G672" s="28" t="s">
        <v>1410</v>
      </c>
      <c r="H672" s="28" t="s">
        <v>58</v>
      </c>
      <c r="I672" s="28" t="s">
        <v>59</v>
      </c>
      <c r="J672" s="28" t="s">
        <v>1402</v>
      </c>
      <c r="K672" s="32">
        <v>300110096003</v>
      </c>
      <c r="L672" s="28" t="s">
        <v>876</v>
      </c>
      <c r="M672" s="28" t="s">
        <v>84</v>
      </c>
      <c r="N672" s="28">
        <v>2</v>
      </c>
      <c r="O672" s="33">
        <v>3</v>
      </c>
      <c r="P672" s="33">
        <v>12</v>
      </c>
      <c r="Q672" s="33">
        <f>O672+P672</f>
        <v>15</v>
      </c>
      <c r="R672" s="33">
        <f>Q672/N672</f>
        <v>7.5</v>
      </c>
      <c r="S672" s="107" t="s">
        <v>1428</v>
      </c>
      <c r="T672" s="28" t="s">
        <v>97</v>
      </c>
      <c r="U672" s="28" t="s">
        <v>65</v>
      </c>
      <c r="V672" s="28" t="s">
        <v>66</v>
      </c>
      <c r="W672" s="28" t="s">
        <v>67</v>
      </c>
      <c r="X672" s="28" t="s">
        <v>192</v>
      </c>
      <c r="Y672" s="28" t="s">
        <v>69</v>
      </c>
      <c r="Z672" s="108" t="s">
        <v>87</v>
      </c>
      <c r="AA672" s="28" t="s">
        <v>759</v>
      </c>
      <c r="AB672" s="28" t="s">
        <v>759</v>
      </c>
      <c r="AC672" s="28" t="s">
        <v>1404</v>
      </c>
      <c r="AD672" s="28" t="s">
        <v>1405</v>
      </c>
      <c r="AE672" s="28" t="s">
        <v>1406</v>
      </c>
      <c r="AF672" s="28"/>
      <c r="AG672" s="28"/>
    </row>
    <row r="673" s="93" customFormat="1" ht="15" spans="1:33">
      <c r="A673" s="28" t="s">
        <v>331</v>
      </c>
      <c r="B673" s="28" t="s">
        <v>1398</v>
      </c>
      <c r="C673" s="28">
        <v>130123</v>
      </c>
      <c r="D673" s="28" t="s">
        <v>1399</v>
      </c>
      <c r="E673" s="28" t="s">
        <v>1494</v>
      </c>
      <c r="F673" s="28" t="s">
        <v>56</v>
      </c>
      <c r="G673" s="28" t="s">
        <v>1401</v>
      </c>
      <c r="H673" s="28" t="s">
        <v>58</v>
      </c>
      <c r="I673" s="28" t="s">
        <v>59</v>
      </c>
      <c r="J673" s="28" t="s">
        <v>1402</v>
      </c>
      <c r="K673" s="32">
        <v>300110101001</v>
      </c>
      <c r="L673" s="28" t="s">
        <v>876</v>
      </c>
      <c r="M673" s="28" t="s">
        <v>84</v>
      </c>
      <c r="N673" s="28">
        <v>2</v>
      </c>
      <c r="O673" s="33">
        <v>12</v>
      </c>
      <c r="P673" s="33">
        <v>2</v>
      </c>
      <c r="Q673" s="33">
        <f>O673+P673</f>
        <v>14</v>
      </c>
      <c r="R673" s="33">
        <f>Q673/N673</f>
        <v>7</v>
      </c>
      <c r="S673" s="107" t="s">
        <v>1424</v>
      </c>
      <c r="T673" s="28" t="s">
        <v>97</v>
      </c>
      <c r="U673" s="28" t="s">
        <v>65</v>
      </c>
      <c r="V673" s="28" t="s">
        <v>66</v>
      </c>
      <c r="W673" s="28" t="s">
        <v>68</v>
      </c>
      <c r="X673" s="28" t="s">
        <v>68</v>
      </c>
      <c r="Y673" s="28" t="s">
        <v>69</v>
      </c>
      <c r="Z673" s="108" t="s">
        <v>87</v>
      </c>
      <c r="AA673" s="28" t="s">
        <v>759</v>
      </c>
      <c r="AB673" s="28" t="s">
        <v>759</v>
      </c>
      <c r="AC673" s="28" t="s">
        <v>1409</v>
      </c>
      <c r="AD673" s="28" t="s">
        <v>1405</v>
      </c>
      <c r="AE673" s="28" t="s">
        <v>1406</v>
      </c>
      <c r="AF673" s="28"/>
      <c r="AG673" s="28"/>
    </row>
    <row r="674" s="93" customFormat="1" ht="15" spans="1:33">
      <c r="A674" s="28" t="s">
        <v>331</v>
      </c>
      <c r="B674" s="28" t="s">
        <v>1398</v>
      </c>
      <c r="C674" s="28">
        <v>130123</v>
      </c>
      <c r="D674" s="28" t="s">
        <v>1399</v>
      </c>
      <c r="E674" s="28" t="s">
        <v>1494</v>
      </c>
      <c r="F674" s="28" t="s">
        <v>56</v>
      </c>
      <c r="G674" s="28" t="s">
        <v>1407</v>
      </c>
      <c r="H674" s="28" t="s">
        <v>58</v>
      </c>
      <c r="I674" s="28" t="s">
        <v>59</v>
      </c>
      <c r="J674" s="28" t="s">
        <v>1402</v>
      </c>
      <c r="K674" s="32">
        <v>300110101002</v>
      </c>
      <c r="L674" s="28" t="s">
        <v>876</v>
      </c>
      <c r="M674" s="28" t="s">
        <v>84</v>
      </c>
      <c r="N674" s="28">
        <v>2</v>
      </c>
      <c r="O674" s="33">
        <v>17</v>
      </c>
      <c r="P674" s="33">
        <v>7</v>
      </c>
      <c r="Q674" s="33">
        <f>O674+P674</f>
        <v>24</v>
      </c>
      <c r="R674" s="33">
        <f>Q674/N674</f>
        <v>12</v>
      </c>
      <c r="S674" s="107" t="s">
        <v>1424</v>
      </c>
      <c r="T674" s="28" t="s">
        <v>97</v>
      </c>
      <c r="U674" s="28" t="s">
        <v>65</v>
      </c>
      <c r="V674" s="28" t="s">
        <v>66</v>
      </c>
      <c r="W674" s="28" t="s">
        <v>68</v>
      </c>
      <c r="X674" s="28" t="s">
        <v>68</v>
      </c>
      <c r="Y674" s="28" t="s">
        <v>69</v>
      </c>
      <c r="Z674" s="108" t="s">
        <v>87</v>
      </c>
      <c r="AA674" s="28" t="s">
        <v>759</v>
      </c>
      <c r="AB674" s="28" t="s">
        <v>759</v>
      </c>
      <c r="AC674" s="28" t="s">
        <v>1411</v>
      </c>
      <c r="AD674" s="28" t="s">
        <v>1405</v>
      </c>
      <c r="AE674" s="28" t="s">
        <v>1406</v>
      </c>
      <c r="AF674" s="28"/>
      <c r="AG674" s="28"/>
    </row>
    <row r="675" s="93" customFormat="1" ht="15" spans="1:33">
      <c r="A675" s="28" t="s">
        <v>331</v>
      </c>
      <c r="B675" s="28" t="s">
        <v>1398</v>
      </c>
      <c r="C675" s="28">
        <v>130123</v>
      </c>
      <c r="D675" s="28" t="s">
        <v>1399</v>
      </c>
      <c r="E675" s="28" t="s">
        <v>1494</v>
      </c>
      <c r="F675" s="28" t="s">
        <v>56</v>
      </c>
      <c r="G675" s="28" t="s">
        <v>1410</v>
      </c>
      <c r="H675" s="28" t="s">
        <v>58</v>
      </c>
      <c r="I675" s="28" t="s">
        <v>59</v>
      </c>
      <c r="J675" s="28" t="s">
        <v>1402</v>
      </c>
      <c r="K675" s="32">
        <v>300110101003</v>
      </c>
      <c r="L675" s="28" t="s">
        <v>876</v>
      </c>
      <c r="M675" s="28" t="s">
        <v>84</v>
      </c>
      <c r="N675" s="28">
        <v>2</v>
      </c>
      <c r="O675" s="33">
        <v>11</v>
      </c>
      <c r="P675" s="33">
        <v>2</v>
      </c>
      <c r="Q675" s="33">
        <f>O675+P675</f>
        <v>13</v>
      </c>
      <c r="R675" s="33">
        <f>Q675/N675</f>
        <v>6.5</v>
      </c>
      <c r="S675" s="107" t="s">
        <v>1428</v>
      </c>
      <c r="T675" s="28" t="s">
        <v>97</v>
      </c>
      <c r="U675" s="28" t="s">
        <v>65</v>
      </c>
      <c r="V675" s="28" t="s">
        <v>66</v>
      </c>
      <c r="W675" s="28" t="s">
        <v>67</v>
      </c>
      <c r="X675" s="28" t="s">
        <v>192</v>
      </c>
      <c r="Y675" s="28" t="s">
        <v>69</v>
      </c>
      <c r="Z675" s="108" t="s">
        <v>87</v>
      </c>
      <c r="AA675" s="28" t="s">
        <v>759</v>
      </c>
      <c r="AB675" s="28" t="s">
        <v>759</v>
      </c>
      <c r="AC675" s="28" t="s">
        <v>1404</v>
      </c>
      <c r="AD675" s="28" t="s">
        <v>1405</v>
      </c>
      <c r="AE675" s="28" t="s">
        <v>1406</v>
      </c>
      <c r="AF675" s="28"/>
      <c r="AG675" s="28"/>
    </row>
    <row r="676" s="93" customFormat="1" ht="15" spans="1:33">
      <c r="A676" s="28" t="s">
        <v>331</v>
      </c>
      <c r="B676" s="28" t="s">
        <v>1398</v>
      </c>
      <c r="C676" s="28">
        <v>130123</v>
      </c>
      <c r="D676" s="28" t="s">
        <v>1399</v>
      </c>
      <c r="E676" s="28" t="s">
        <v>1495</v>
      </c>
      <c r="F676" s="28" t="s">
        <v>56</v>
      </c>
      <c r="G676" s="28" t="s">
        <v>1401</v>
      </c>
      <c r="H676" s="28" t="s">
        <v>58</v>
      </c>
      <c r="I676" s="28" t="s">
        <v>59</v>
      </c>
      <c r="J676" s="28" t="s">
        <v>1402</v>
      </c>
      <c r="K676" s="32">
        <v>300110106001</v>
      </c>
      <c r="L676" s="28" t="s">
        <v>876</v>
      </c>
      <c r="M676" s="28" t="s">
        <v>84</v>
      </c>
      <c r="N676" s="28">
        <v>2</v>
      </c>
      <c r="O676" s="33">
        <v>20</v>
      </c>
      <c r="P676" s="33">
        <v>14</v>
      </c>
      <c r="Q676" s="33">
        <f>O676+P676</f>
        <v>34</v>
      </c>
      <c r="R676" s="33">
        <f>Q676/N676</f>
        <v>17</v>
      </c>
      <c r="S676" s="107" t="s">
        <v>1496</v>
      </c>
      <c r="T676" s="28" t="s">
        <v>97</v>
      </c>
      <c r="U676" s="28" t="s">
        <v>65</v>
      </c>
      <c r="V676" s="28" t="s">
        <v>66</v>
      </c>
      <c r="W676" s="28" t="s">
        <v>68</v>
      </c>
      <c r="X676" s="28" t="s">
        <v>68</v>
      </c>
      <c r="Y676" s="28" t="s">
        <v>69</v>
      </c>
      <c r="Z676" s="108" t="s">
        <v>87</v>
      </c>
      <c r="AA676" s="28" t="s">
        <v>759</v>
      </c>
      <c r="AB676" s="28" t="s">
        <v>759</v>
      </c>
      <c r="AC676" s="28" t="s">
        <v>1465</v>
      </c>
      <c r="AD676" s="28" t="s">
        <v>1405</v>
      </c>
      <c r="AE676" s="28" t="s">
        <v>1406</v>
      </c>
      <c r="AF676" s="28"/>
      <c r="AG676" s="28"/>
    </row>
    <row r="677" s="93" customFormat="1" ht="15" spans="1:33">
      <c r="A677" s="28" t="s">
        <v>331</v>
      </c>
      <c r="B677" s="28" t="s">
        <v>1398</v>
      </c>
      <c r="C677" s="28">
        <v>130123</v>
      </c>
      <c r="D677" s="28" t="s">
        <v>1399</v>
      </c>
      <c r="E677" s="28" t="s">
        <v>1495</v>
      </c>
      <c r="F677" s="28" t="s">
        <v>56</v>
      </c>
      <c r="G677" s="28" t="s">
        <v>1407</v>
      </c>
      <c r="H677" s="28" t="s">
        <v>58</v>
      </c>
      <c r="I677" s="28" t="s">
        <v>59</v>
      </c>
      <c r="J677" s="28" t="s">
        <v>1402</v>
      </c>
      <c r="K677" s="32">
        <v>300110106002</v>
      </c>
      <c r="L677" s="28" t="s">
        <v>876</v>
      </c>
      <c r="M677" s="28" t="s">
        <v>84</v>
      </c>
      <c r="N677" s="28">
        <v>2</v>
      </c>
      <c r="O677" s="33">
        <v>12</v>
      </c>
      <c r="P677" s="33">
        <v>13</v>
      </c>
      <c r="Q677" s="33">
        <f>O677+P677</f>
        <v>25</v>
      </c>
      <c r="R677" s="33">
        <f>Q677/N677</f>
        <v>12.5</v>
      </c>
      <c r="S677" s="107" t="s">
        <v>1496</v>
      </c>
      <c r="T677" s="28" t="s">
        <v>97</v>
      </c>
      <c r="U677" s="28" t="s">
        <v>65</v>
      </c>
      <c r="V677" s="28" t="s">
        <v>66</v>
      </c>
      <c r="W677" s="28" t="s">
        <v>68</v>
      </c>
      <c r="X677" s="28" t="s">
        <v>68</v>
      </c>
      <c r="Y677" s="28" t="s">
        <v>69</v>
      </c>
      <c r="Z677" s="108" t="s">
        <v>87</v>
      </c>
      <c r="AA677" s="28" t="s">
        <v>759</v>
      </c>
      <c r="AB677" s="28" t="s">
        <v>759</v>
      </c>
      <c r="AC677" s="28" t="s">
        <v>1466</v>
      </c>
      <c r="AD677" s="28" t="s">
        <v>1405</v>
      </c>
      <c r="AE677" s="28" t="s">
        <v>1406</v>
      </c>
      <c r="AF677" s="28"/>
      <c r="AG677" s="28"/>
    </row>
    <row r="678" s="93" customFormat="1" ht="15" spans="1:33">
      <c r="A678" s="28" t="s">
        <v>331</v>
      </c>
      <c r="B678" s="28" t="s">
        <v>1398</v>
      </c>
      <c r="C678" s="28">
        <v>130123</v>
      </c>
      <c r="D678" s="28" t="s">
        <v>1399</v>
      </c>
      <c r="E678" s="28" t="s">
        <v>1495</v>
      </c>
      <c r="F678" s="28" t="s">
        <v>56</v>
      </c>
      <c r="G678" s="28" t="s">
        <v>1410</v>
      </c>
      <c r="H678" s="28" t="s">
        <v>58</v>
      </c>
      <c r="I678" s="28" t="s">
        <v>59</v>
      </c>
      <c r="J678" s="28" t="s">
        <v>1402</v>
      </c>
      <c r="K678" s="32">
        <v>300110106003</v>
      </c>
      <c r="L678" s="28" t="s">
        <v>876</v>
      </c>
      <c r="M678" s="28" t="s">
        <v>84</v>
      </c>
      <c r="N678" s="28">
        <v>3</v>
      </c>
      <c r="O678" s="33">
        <v>78</v>
      </c>
      <c r="P678" s="33">
        <v>27</v>
      </c>
      <c r="Q678" s="33">
        <f>O678+P678</f>
        <v>105</v>
      </c>
      <c r="R678" s="33">
        <f>Q678/N678</f>
        <v>35</v>
      </c>
      <c r="S678" s="107" t="s">
        <v>1497</v>
      </c>
      <c r="T678" s="28" t="s">
        <v>97</v>
      </c>
      <c r="U678" s="28" t="s">
        <v>65</v>
      </c>
      <c r="V678" s="28" t="s">
        <v>66</v>
      </c>
      <c r="W678" s="28" t="s">
        <v>68</v>
      </c>
      <c r="X678" s="28" t="s">
        <v>68</v>
      </c>
      <c r="Y678" s="28" t="s">
        <v>69</v>
      </c>
      <c r="Z678" s="108" t="s">
        <v>87</v>
      </c>
      <c r="AA678" s="28" t="s">
        <v>759</v>
      </c>
      <c r="AB678" s="28" t="s">
        <v>759</v>
      </c>
      <c r="AC678" s="28" t="s">
        <v>1404</v>
      </c>
      <c r="AD678" s="28" t="s">
        <v>1405</v>
      </c>
      <c r="AE678" s="28" t="s">
        <v>1406</v>
      </c>
      <c r="AF678" s="28"/>
      <c r="AG678" s="28"/>
    </row>
    <row r="679" s="93" customFormat="1" ht="15" spans="1:33">
      <c r="A679" s="28" t="s">
        <v>331</v>
      </c>
      <c r="B679" s="28" t="s">
        <v>1398</v>
      </c>
      <c r="C679" s="28">
        <v>130123</v>
      </c>
      <c r="D679" s="28" t="s">
        <v>1399</v>
      </c>
      <c r="E679" s="28" t="s">
        <v>1498</v>
      </c>
      <c r="F679" s="28" t="s">
        <v>56</v>
      </c>
      <c r="G679" s="28" t="s">
        <v>1458</v>
      </c>
      <c r="H679" s="28" t="s">
        <v>58</v>
      </c>
      <c r="I679" s="28" t="s">
        <v>59</v>
      </c>
      <c r="J679" s="28" t="s">
        <v>1402</v>
      </c>
      <c r="K679" s="32">
        <v>300110116001</v>
      </c>
      <c r="L679" s="28" t="s">
        <v>876</v>
      </c>
      <c r="M679" s="28" t="s">
        <v>84</v>
      </c>
      <c r="N679" s="28">
        <v>2</v>
      </c>
      <c r="O679" s="33">
        <v>4</v>
      </c>
      <c r="P679" s="33">
        <v>4</v>
      </c>
      <c r="Q679" s="33">
        <f>O679+P679</f>
        <v>8</v>
      </c>
      <c r="R679" s="33">
        <f>Q679/N679</f>
        <v>4</v>
      </c>
      <c r="S679" s="107" t="s">
        <v>1428</v>
      </c>
      <c r="T679" s="28" t="s">
        <v>97</v>
      </c>
      <c r="U679" s="28" t="s">
        <v>65</v>
      </c>
      <c r="V679" s="28" t="s">
        <v>66</v>
      </c>
      <c r="W679" s="28" t="s">
        <v>67</v>
      </c>
      <c r="X679" s="28" t="s">
        <v>192</v>
      </c>
      <c r="Y679" s="28" t="s">
        <v>69</v>
      </c>
      <c r="Z679" s="108" t="s">
        <v>87</v>
      </c>
      <c r="AA679" s="28" t="s">
        <v>759</v>
      </c>
      <c r="AB679" s="28" t="s">
        <v>759</v>
      </c>
      <c r="AC679" s="28" t="s">
        <v>1404</v>
      </c>
      <c r="AD679" s="28" t="s">
        <v>1405</v>
      </c>
      <c r="AE679" s="28" t="s">
        <v>1406</v>
      </c>
      <c r="AF679" s="28"/>
      <c r="AG679" s="28"/>
    </row>
    <row r="680" s="93" customFormat="1" ht="15" spans="1:33">
      <c r="A680" s="28" t="s">
        <v>115</v>
      </c>
      <c r="B680" s="28" t="s">
        <v>1398</v>
      </c>
      <c r="C680" s="28">
        <v>130123</v>
      </c>
      <c r="D680" s="28" t="s">
        <v>1399</v>
      </c>
      <c r="E680" s="28" t="s">
        <v>1499</v>
      </c>
      <c r="F680" s="28" t="s">
        <v>56</v>
      </c>
      <c r="G680" s="28" t="s">
        <v>1401</v>
      </c>
      <c r="H680" s="28" t="s">
        <v>58</v>
      </c>
      <c r="I680" s="28" t="s">
        <v>59</v>
      </c>
      <c r="J680" s="28" t="s">
        <v>1402</v>
      </c>
      <c r="K680" s="32">
        <v>300110121001</v>
      </c>
      <c r="L680" s="28" t="s">
        <v>876</v>
      </c>
      <c r="M680" s="28" t="s">
        <v>84</v>
      </c>
      <c r="N680" s="28">
        <v>5</v>
      </c>
      <c r="O680" s="33">
        <v>8</v>
      </c>
      <c r="P680" s="33">
        <v>11</v>
      </c>
      <c r="Q680" s="33">
        <f>O680+P680</f>
        <v>19</v>
      </c>
      <c r="R680" s="33">
        <f>Q680/N680</f>
        <v>3.8</v>
      </c>
      <c r="S680" s="107" t="s">
        <v>1500</v>
      </c>
      <c r="T680" s="28" t="s">
        <v>97</v>
      </c>
      <c r="U680" s="28" t="s">
        <v>65</v>
      </c>
      <c r="V680" s="28" t="s">
        <v>66</v>
      </c>
      <c r="W680" s="28" t="s">
        <v>68</v>
      </c>
      <c r="X680" s="28" t="s">
        <v>68</v>
      </c>
      <c r="Y680" s="28" t="s">
        <v>69</v>
      </c>
      <c r="Z680" s="108" t="s">
        <v>87</v>
      </c>
      <c r="AA680" s="28" t="s">
        <v>118</v>
      </c>
      <c r="AB680" s="28" t="s">
        <v>118</v>
      </c>
      <c r="AC680" s="28" t="s">
        <v>1409</v>
      </c>
      <c r="AD680" s="28" t="s">
        <v>1405</v>
      </c>
      <c r="AE680" s="28" t="s">
        <v>1406</v>
      </c>
      <c r="AF680" s="28"/>
      <c r="AG680" s="28"/>
    </row>
    <row r="681" s="93" customFormat="1" ht="15" spans="1:33">
      <c r="A681" s="28" t="s">
        <v>115</v>
      </c>
      <c r="B681" s="28" t="s">
        <v>1398</v>
      </c>
      <c r="C681" s="28">
        <v>130123</v>
      </c>
      <c r="D681" s="28" t="s">
        <v>1399</v>
      </c>
      <c r="E681" s="28" t="s">
        <v>1499</v>
      </c>
      <c r="F681" s="28" t="s">
        <v>56</v>
      </c>
      <c r="G681" s="28" t="s">
        <v>1407</v>
      </c>
      <c r="H681" s="28" t="s">
        <v>58</v>
      </c>
      <c r="I681" s="28" t="s">
        <v>59</v>
      </c>
      <c r="J681" s="28" t="s">
        <v>1402</v>
      </c>
      <c r="K681" s="32">
        <v>300110121002</v>
      </c>
      <c r="L681" s="28" t="s">
        <v>876</v>
      </c>
      <c r="M681" s="28" t="s">
        <v>84</v>
      </c>
      <c r="N681" s="28">
        <v>5</v>
      </c>
      <c r="O681" s="33">
        <v>23</v>
      </c>
      <c r="P681" s="33">
        <v>20</v>
      </c>
      <c r="Q681" s="33">
        <f>O681+P681</f>
        <v>43</v>
      </c>
      <c r="R681" s="33">
        <f>Q681/N681</f>
        <v>8.6</v>
      </c>
      <c r="S681" s="107" t="s">
        <v>1500</v>
      </c>
      <c r="T681" s="28" t="s">
        <v>97</v>
      </c>
      <c r="U681" s="28" t="s">
        <v>65</v>
      </c>
      <c r="V681" s="28" t="s">
        <v>66</v>
      </c>
      <c r="W681" s="28" t="s">
        <v>68</v>
      </c>
      <c r="X681" s="28" t="s">
        <v>68</v>
      </c>
      <c r="Y681" s="28" t="s">
        <v>69</v>
      </c>
      <c r="Z681" s="108" t="s">
        <v>87</v>
      </c>
      <c r="AA681" s="28" t="s">
        <v>118</v>
      </c>
      <c r="AB681" s="28" t="s">
        <v>118</v>
      </c>
      <c r="AC681" s="28" t="s">
        <v>1411</v>
      </c>
      <c r="AD681" s="28" t="s">
        <v>1405</v>
      </c>
      <c r="AE681" s="28" t="s">
        <v>1406</v>
      </c>
      <c r="AF681" s="28"/>
      <c r="AG681" s="28"/>
    </row>
    <row r="682" s="93" customFormat="1" ht="15" spans="1:33">
      <c r="A682" s="28" t="s">
        <v>115</v>
      </c>
      <c r="B682" s="28" t="s">
        <v>1398</v>
      </c>
      <c r="C682" s="28">
        <v>130123</v>
      </c>
      <c r="D682" s="28" t="s">
        <v>1399</v>
      </c>
      <c r="E682" s="28" t="s">
        <v>1499</v>
      </c>
      <c r="F682" s="28" t="s">
        <v>56</v>
      </c>
      <c r="G682" s="28" t="s">
        <v>1410</v>
      </c>
      <c r="H682" s="28" t="s">
        <v>58</v>
      </c>
      <c r="I682" s="28" t="s">
        <v>59</v>
      </c>
      <c r="J682" s="28" t="s">
        <v>1402</v>
      </c>
      <c r="K682" s="32">
        <v>300110121003</v>
      </c>
      <c r="L682" s="28" t="s">
        <v>876</v>
      </c>
      <c r="M682" s="28" t="s">
        <v>84</v>
      </c>
      <c r="N682" s="28">
        <v>5</v>
      </c>
      <c r="O682" s="33">
        <v>20</v>
      </c>
      <c r="P682" s="33">
        <v>19</v>
      </c>
      <c r="Q682" s="33">
        <f>O682+P682</f>
        <v>39</v>
      </c>
      <c r="R682" s="33">
        <f>Q682/N682</f>
        <v>7.8</v>
      </c>
      <c r="S682" s="107" t="s">
        <v>1501</v>
      </c>
      <c r="T682" s="28" t="s">
        <v>97</v>
      </c>
      <c r="U682" s="28" t="s">
        <v>65</v>
      </c>
      <c r="V682" s="28" t="s">
        <v>66</v>
      </c>
      <c r="W682" s="28" t="s">
        <v>68</v>
      </c>
      <c r="X682" s="28" t="s">
        <v>68</v>
      </c>
      <c r="Y682" s="28" t="s">
        <v>69</v>
      </c>
      <c r="Z682" s="108" t="s">
        <v>87</v>
      </c>
      <c r="AA682" s="28" t="s">
        <v>118</v>
      </c>
      <c r="AB682" s="28" t="s">
        <v>118</v>
      </c>
      <c r="AC682" s="28" t="s">
        <v>1465</v>
      </c>
      <c r="AD682" s="28" t="s">
        <v>1405</v>
      </c>
      <c r="AE682" s="28" t="s">
        <v>1406</v>
      </c>
      <c r="AF682" s="28"/>
      <c r="AG682" s="28"/>
    </row>
    <row r="683" s="93" customFormat="1" ht="15" spans="1:33">
      <c r="A683" s="28" t="s">
        <v>115</v>
      </c>
      <c r="B683" s="28" t="s">
        <v>1398</v>
      </c>
      <c r="C683" s="28">
        <v>130123</v>
      </c>
      <c r="D683" s="28" t="s">
        <v>1399</v>
      </c>
      <c r="E683" s="28" t="s">
        <v>1499</v>
      </c>
      <c r="F683" s="28" t="s">
        <v>56</v>
      </c>
      <c r="G683" s="28" t="s">
        <v>1412</v>
      </c>
      <c r="H683" s="28" t="s">
        <v>58</v>
      </c>
      <c r="I683" s="28" t="s">
        <v>59</v>
      </c>
      <c r="J683" s="28" t="s">
        <v>1402</v>
      </c>
      <c r="K683" s="32">
        <v>300110121004</v>
      </c>
      <c r="L683" s="28" t="s">
        <v>876</v>
      </c>
      <c r="M683" s="28" t="s">
        <v>84</v>
      </c>
      <c r="N683" s="28">
        <v>5</v>
      </c>
      <c r="O683" s="33">
        <v>14</v>
      </c>
      <c r="P683" s="33">
        <v>16</v>
      </c>
      <c r="Q683" s="33">
        <f>O683+P683</f>
        <v>30</v>
      </c>
      <c r="R683" s="33">
        <f>Q683/N683</f>
        <v>6</v>
      </c>
      <c r="S683" s="107" t="s">
        <v>1501</v>
      </c>
      <c r="T683" s="28" t="s">
        <v>97</v>
      </c>
      <c r="U683" s="28" t="s">
        <v>65</v>
      </c>
      <c r="V683" s="28" t="s">
        <v>66</v>
      </c>
      <c r="W683" s="28" t="s">
        <v>68</v>
      </c>
      <c r="X683" s="28" t="s">
        <v>68</v>
      </c>
      <c r="Y683" s="28" t="s">
        <v>69</v>
      </c>
      <c r="Z683" s="108" t="s">
        <v>87</v>
      </c>
      <c r="AA683" s="28" t="s">
        <v>118</v>
      </c>
      <c r="AB683" s="28" t="s">
        <v>118</v>
      </c>
      <c r="AC683" s="28" t="s">
        <v>1466</v>
      </c>
      <c r="AD683" s="28" t="s">
        <v>1405</v>
      </c>
      <c r="AE683" s="28" t="s">
        <v>1406</v>
      </c>
      <c r="AF683" s="28"/>
      <c r="AG683" s="28"/>
    </row>
    <row r="684" s="93" customFormat="1" ht="15" spans="1:33">
      <c r="A684" s="28" t="s">
        <v>115</v>
      </c>
      <c r="B684" s="28" t="s">
        <v>1398</v>
      </c>
      <c r="C684" s="28">
        <v>130123</v>
      </c>
      <c r="D684" s="28" t="s">
        <v>1399</v>
      </c>
      <c r="E684" s="28" t="s">
        <v>1502</v>
      </c>
      <c r="F684" s="28" t="s">
        <v>56</v>
      </c>
      <c r="G684" s="28" t="s">
        <v>1401</v>
      </c>
      <c r="H684" s="28" t="s">
        <v>58</v>
      </c>
      <c r="I684" s="28" t="s">
        <v>59</v>
      </c>
      <c r="J684" s="28" t="s">
        <v>1402</v>
      </c>
      <c r="K684" s="32">
        <v>300110126002</v>
      </c>
      <c r="L684" s="28" t="s">
        <v>876</v>
      </c>
      <c r="M684" s="28" t="s">
        <v>84</v>
      </c>
      <c r="N684" s="28">
        <v>5</v>
      </c>
      <c r="O684" s="33">
        <v>4</v>
      </c>
      <c r="P684" s="33">
        <v>20</v>
      </c>
      <c r="Q684" s="33">
        <f>O684+P684</f>
        <v>24</v>
      </c>
      <c r="R684" s="33">
        <f>Q684/N684</f>
        <v>4.8</v>
      </c>
      <c r="S684" s="107" t="s">
        <v>1503</v>
      </c>
      <c r="T684" s="28" t="s">
        <v>97</v>
      </c>
      <c r="U684" s="28" t="s">
        <v>65</v>
      </c>
      <c r="V684" s="28" t="s">
        <v>66</v>
      </c>
      <c r="W684" s="28" t="s">
        <v>68</v>
      </c>
      <c r="X684" s="28" t="s">
        <v>68</v>
      </c>
      <c r="Y684" s="28" t="s">
        <v>69</v>
      </c>
      <c r="Z684" s="108" t="s">
        <v>87</v>
      </c>
      <c r="AA684" s="28" t="s">
        <v>118</v>
      </c>
      <c r="AB684" s="28" t="s">
        <v>118</v>
      </c>
      <c r="AC684" s="28" t="s">
        <v>1409</v>
      </c>
      <c r="AD684" s="28" t="s">
        <v>1405</v>
      </c>
      <c r="AE684" s="28" t="s">
        <v>1406</v>
      </c>
      <c r="AF684" s="28"/>
      <c r="AG684" s="28"/>
    </row>
    <row r="685" s="93" customFormat="1" ht="15" spans="1:33">
      <c r="A685" s="28" t="s">
        <v>115</v>
      </c>
      <c r="B685" s="28" t="s">
        <v>1398</v>
      </c>
      <c r="C685" s="28">
        <v>130123</v>
      </c>
      <c r="D685" s="28" t="s">
        <v>1399</v>
      </c>
      <c r="E685" s="28" t="s">
        <v>1502</v>
      </c>
      <c r="F685" s="28" t="s">
        <v>56</v>
      </c>
      <c r="G685" s="28" t="s">
        <v>1407</v>
      </c>
      <c r="H685" s="28" t="s">
        <v>58</v>
      </c>
      <c r="I685" s="28" t="s">
        <v>59</v>
      </c>
      <c r="J685" s="28" t="s">
        <v>1402</v>
      </c>
      <c r="K685" s="32">
        <v>300110126008</v>
      </c>
      <c r="L685" s="28" t="s">
        <v>876</v>
      </c>
      <c r="M685" s="28" t="s">
        <v>84</v>
      </c>
      <c r="N685" s="28">
        <v>5</v>
      </c>
      <c r="O685" s="33">
        <v>13</v>
      </c>
      <c r="P685" s="33">
        <v>26</v>
      </c>
      <c r="Q685" s="33">
        <f>O685+P685</f>
        <v>39</v>
      </c>
      <c r="R685" s="33">
        <f>Q685/N685</f>
        <v>7.8</v>
      </c>
      <c r="S685" s="107" t="s">
        <v>1503</v>
      </c>
      <c r="T685" s="28" t="s">
        <v>97</v>
      </c>
      <c r="U685" s="28" t="s">
        <v>65</v>
      </c>
      <c r="V685" s="28" t="s">
        <v>66</v>
      </c>
      <c r="W685" s="28" t="s">
        <v>68</v>
      </c>
      <c r="X685" s="28" t="s">
        <v>68</v>
      </c>
      <c r="Y685" s="28" t="s">
        <v>69</v>
      </c>
      <c r="Z685" s="108" t="s">
        <v>87</v>
      </c>
      <c r="AA685" s="28" t="s">
        <v>118</v>
      </c>
      <c r="AB685" s="28" t="s">
        <v>118</v>
      </c>
      <c r="AC685" s="28" t="s">
        <v>1411</v>
      </c>
      <c r="AD685" s="28" t="s">
        <v>1405</v>
      </c>
      <c r="AE685" s="28" t="s">
        <v>1406</v>
      </c>
      <c r="AF685" s="28"/>
      <c r="AG685" s="28"/>
    </row>
    <row r="686" s="93" customFormat="1" ht="15" spans="1:33">
      <c r="A686" s="28" t="s">
        <v>115</v>
      </c>
      <c r="B686" s="28" t="s">
        <v>1398</v>
      </c>
      <c r="C686" s="28">
        <v>130123</v>
      </c>
      <c r="D686" s="28" t="s">
        <v>1399</v>
      </c>
      <c r="E686" s="28" t="s">
        <v>1502</v>
      </c>
      <c r="F686" s="28" t="s">
        <v>56</v>
      </c>
      <c r="G686" s="28" t="s">
        <v>1410</v>
      </c>
      <c r="H686" s="28" t="s">
        <v>58</v>
      </c>
      <c r="I686" s="28" t="s">
        <v>59</v>
      </c>
      <c r="J686" s="28" t="s">
        <v>1402</v>
      </c>
      <c r="K686" s="32">
        <v>300110126009</v>
      </c>
      <c r="L686" s="28" t="s">
        <v>876</v>
      </c>
      <c r="M686" s="28" t="s">
        <v>84</v>
      </c>
      <c r="N686" s="28">
        <v>5</v>
      </c>
      <c r="O686" s="33">
        <v>27</v>
      </c>
      <c r="P686" s="33">
        <v>44</v>
      </c>
      <c r="Q686" s="33">
        <f>O686+P686</f>
        <v>71</v>
      </c>
      <c r="R686" s="33">
        <f>Q686/N686</f>
        <v>14.2</v>
      </c>
      <c r="S686" s="107" t="s">
        <v>1419</v>
      </c>
      <c r="T686" s="28" t="s">
        <v>97</v>
      </c>
      <c r="U686" s="28" t="s">
        <v>65</v>
      </c>
      <c r="V686" s="28" t="s">
        <v>66</v>
      </c>
      <c r="W686" s="28" t="s">
        <v>68</v>
      </c>
      <c r="X686" s="28" t="s">
        <v>68</v>
      </c>
      <c r="Y686" s="28" t="s">
        <v>69</v>
      </c>
      <c r="Z686" s="108" t="s">
        <v>87</v>
      </c>
      <c r="AA686" s="28" t="s">
        <v>118</v>
      </c>
      <c r="AB686" s="28" t="s">
        <v>118</v>
      </c>
      <c r="AC686" s="28" t="s">
        <v>1414</v>
      </c>
      <c r="AD686" s="28" t="s">
        <v>1405</v>
      </c>
      <c r="AE686" s="28" t="s">
        <v>1406</v>
      </c>
      <c r="AF686" s="28"/>
      <c r="AG686" s="28"/>
    </row>
    <row r="687" s="93" customFormat="1" ht="15" spans="1:33">
      <c r="A687" s="28" t="s">
        <v>115</v>
      </c>
      <c r="B687" s="28" t="s">
        <v>1398</v>
      </c>
      <c r="C687" s="28">
        <v>130123</v>
      </c>
      <c r="D687" s="28" t="s">
        <v>1399</v>
      </c>
      <c r="E687" s="28" t="s">
        <v>1502</v>
      </c>
      <c r="F687" s="28" t="s">
        <v>56</v>
      </c>
      <c r="G687" s="28" t="s">
        <v>1412</v>
      </c>
      <c r="H687" s="28" t="s">
        <v>58</v>
      </c>
      <c r="I687" s="28" t="s">
        <v>59</v>
      </c>
      <c r="J687" s="28" t="s">
        <v>1402</v>
      </c>
      <c r="K687" s="32">
        <v>300110126010</v>
      </c>
      <c r="L687" s="28" t="s">
        <v>876</v>
      </c>
      <c r="M687" s="28" t="s">
        <v>84</v>
      </c>
      <c r="N687" s="28">
        <v>4</v>
      </c>
      <c r="O687" s="33">
        <v>38</v>
      </c>
      <c r="P687" s="33">
        <v>26</v>
      </c>
      <c r="Q687" s="33">
        <f>O687+P687</f>
        <v>64</v>
      </c>
      <c r="R687" s="33">
        <f>Q687/N687</f>
        <v>16</v>
      </c>
      <c r="S687" s="107" t="s">
        <v>1416</v>
      </c>
      <c r="T687" s="28" t="s">
        <v>97</v>
      </c>
      <c r="U687" s="28" t="s">
        <v>65</v>
      </c>
      <c r="V687" s="28" t="s">
        <v>66</v>
      </c>
      <c r="W687" s="28" t="s">
        <v>68</v>
      </c>
      <c r="X687" s="28" t="s">
        <v>68</v>
      </c>
      <c r="Y687" s="28" t="s">
        <v>69</v>
      </c>
      <c r="Z687" s="108" t="s">
        <v>87</v>
      </c>
      <c r="AA687" s="28" t="s">
        <v>118</v>
      </c>
      <c r="AB687" s="28" t="s">
        <v>118</v>
      </c>
      <c r="AC687" s="28" t="s">
        <v>1417</v>
      </c>
      <c r="AD687" s="28" t="s">
        <v>1405</v>
      </c>
      <c r="AE687" s="28" t="s">
        <v>1406</v>
      </c>
      <c r="AF687" s="28"/>
      <c r="AG687" s="28"/>
    </row>
    <row r="688" s="93" customFormat="1" ht="15" spans="1:33">
      <c r="A688" s="28" t="s">
        <v>115</v>
      </c>
      <c r="B688" s="28" t="s">
        <v>1398</v>
      </c>
      <c r="C688" s="28">
        <v>130123</v>
      </c>
      <c r="D688" s="28" t="s">
        <v>1399</v>
      </c>
      <c r="E688" s="28" t="s">
        <v>1502</v>
      </c>
      <c r="F688" s="28" t="s">
        <v>56</v>
      </c>
      <c r="G688" s="28" t="s">
        <v>1415</v>
      </c>
      <c r="H688" s="28" t="s">
        <v>58</v>
      </c>
      <c r="I688" s="28" t="s">
        <v>59</v>
      </c>
      <c r="J688" s="28" t="s">
        <v>1402</v>
      </c>
      <c r="K688" s="32">
        <v>300110126011</v>
      </c>
      <c r="L688" s="28" t="s">
        <v>876</v>
      </c>
      <c r="M688" s="28" t="s">
        <v>84</v>
      </c>
      <c r="N688" s="28">
        <v>3</v>
      </c>
      <c r="O688" s="33">
        <v>254</v>
      </c>
      <c r="P688" s="33">
        <v>176</v>
      </c>
      <c r="Q688" s="33">
        <f>O688+P688</f>
        <v>430</v>
      </c>
      <c r="R688" s="33">
        <f>Q688/N688</f>
        <v>143.333333333333</v>
      </c>
      <c r="S688" s="107" t="s">
        <v>1504</v>
      </c>
      <c r="T688" s="28" t="s">
        <v>97</v>
      </c>
      <c r="U688" s="28" t="s">
        <v>65</v>
      </c>
      <c r="V688" s="28" t="s">
        <v>66</v>
      </c>
      <c r="W688" s="28" t="s">
        <v>68</v>
      </c>
      <c r="X688" s="28" t="s">
        <v>68</v>
      </c>
      <c r="Y688" s="28" t="s">
        <v>69</v>
      </c>
      <c r="Z688" s="108" t="s">
        <v>87</v>
      </c>
      <c r="AA688" s="28" t="s">
        <v>118</v>
      </c>
      <c r="AB688" s="28" t="s">
        <v>118</v>
      </c>
      <c r="AC688" s="28" t="s">
        <v>1404</v>
      </c>
      <c r="AD688" s="28" t="s">
        <v>1405</v>
      </c>
      <c r="AE688" s="28" t="s">
        <v>1406</v>
      </c>
      <c r="AF688" s="28"/>
      <c r="AG688" s="28"/>
    </row>
    <row r="689" s="93" customFormat="1" ht="15" spans="1:33">
      <c r="A689" s="28" t="s">
        <v>115</v>
      </c>
      <c r="B689" s="28" t="s">
        <v>1398</v>
      </c>
      <c r="C689" s="28">
        <v>130123</v>
      </c>
      <c r="D689" s="28" t="s">
        <v>1399</v>
      </c>
      <c r="E689" s="28" t="s">
        <v>1502</v>
      </c>
      <c r="F689" s="28" t="s">
        <v>56</v>
      </c>
      <c r="G689" s="28" t="s">
        <v>1418</v>
      </c>
      <c r="H689" s="28" t="s">
        <v>58</v>
      </c>
      <c r="I689" s="28" t="s">
        <v>59</v>
      </c>
      <c r="J689" s="28" t="s">
        <v>1402</v>
      </c>
      <c r="K689" s="32">
        <v>300110126012</v>
      </c>
      <c r="L689" s="28" t="s">
        <v>876</v>
      </c>
      <c r="M689" s="28" t="s">
        <v>84</v>
      </c>
      <c r="N689" s="28">
        <v>5</v>
      </c>
      <c r="O689" s="33">
        <v>61</v>
      </c>
      <c r="P689" s="33">
        <v>68</v>
      </c>
      <c r="Q689" s="33">
        <f>O689+P689</f>
        <v>129</v>
      </c>
      <c r="R689" s="33">
        <f>Q689/N689</f>
        <v>25.8</v>
      </c>
      <c r="S689" s="107" t="s">
        <v>1505</v>
      </c>
      <c r="T689" s="28" t="s">
        <v>97</v>
      </c>
      <c r="U689" s="28" t="s">
        <v>65</v>
      </c>
      <c r="V689" s="28" t="s">
        <v>66</v>
      </c>
      <c r="W689" s="28" t="s">
        <v>68</v>
      </c>
      <c r="X689" s="28" t="s">
        <v>68</v>
      </c>
      <c r="Y689" s="28" t="s">
        <v>69</v>
      </c>
      <c r="Z689" s="108" t="s">
        <v>87</v>
      </c>
      <c r="AA689" s="28" t="s">
        <v>118</v>
      </c>
      <c r="AB689" s="28" t="s">
        <v>118</v>
      </c>
      <c r="AC689" s="28" t="s">
        <v>1414</v>
      </c>
      <c r="AD689" s="28" t="s">
        <v>1405</v>
      </c>
      <c r="AE689" s="28" t="s">
        <v>1406</v>
      </c>
      <c r="AF689" s="28"/>
      <c r="AG689" s="28"/>
    </row>
    <row r="690" s="93" customFormat="1" ht="15" spans="1:33">
      <c r="A690" s="28" t="s">
        <v>115</v>
      </c>
      <c r="B690" s="28" t="s">
        <v>1398</v>
      </c>
      <c r="C690" s="28">
        <v>130123</v>
      </c>
      <c r="D690" s="28" t="s">
        <v>1399</v>
      </c>
      <c r="E690" s="28" t="s">
        <v>1502</v>
      </c>
      <c r="F690" s="28" t="s">
        <v>56</v>
      </c>
      <c r="G690" s="28" t="s">
        <v>1420</v>
      </c>
      <c r="H690" s="28" t="s">
        <v>58</v>
      </c>
      <c r="I690" s="28" t="s">
        <v>59</v>
      </c>
      <c r="J690" s="28" t="s">
        <v>1402</v>
      </c>
      <c r="K690" s="32">
        <v>300110126013</v>
      </c>
      <c r="L690" s="28" t="s">
        <v>876</v>
      </c>
      <c r="M690" s="28" t="s">
        <v>84</v>
      </c>
      <c r="N690" s="28">
        <v>5</v>
      </c>
      <c r="O690" s="33">
        <v>1</v>
      </c>
      <c r="P690" s="33">
        <v>32</v>
      </c>
      <c r="Q690" s="33">
        <f>O690+P690</f>
        <v>33</v>
      </c>
      <c r="R690" s="33">
        <f>Q690/N690</f>
        <v>6.6</v>
      </c>
      <c r="S690" s="107" t="s">
        <v>1428</v>
      </c>
      <c r="T690" s="28" t="s">
        <v>97</v>
      </c>
      <c r="U690" s="28" t="s">
        <v>65</v>
      </c>
      <c r="V690" s="28" t="s">
        <v>66</v>
      </c>
      <c r="W690" s="28" t="s">
        <v>67</v>
      </c>
      <c r="X690" s="28" t="s">
        <v>192</v>
      </c>
      <c r="Y690" s="28" t="s">
        <v>69</v>
      </c>
      <c r="Z690" s="108" t="s">
        <v>87</v>
      </c>
      <c r="AA690" s="28" t="s">
        <v>118</v>
      </c>
      <c r="AB690" s="28" t="s">
        <v>118</v>
      </c>
      <c r="AC690" s="28" t="s">
        <v>1404</v>
      </c>
      <c r="AD690" s="28" t="s">
        <v>1405</v>
      </c>
      <c r="AE690" s="28" t="s">
        <v>1406</v>
      </c>
      <c r="AF690" s="28"/>
      <c r="AG690" s="28"/>
    </row>
    <row r="691" s="93" customFormat="1" ht="15" spans="1:33">
      <c r="A691" s="28" t="s">
        <v>115</v>
      </c>
      <c r="B691" s="28" t="s">
        <v>1398</v>
      </c>
      <c r="C691" s="28">
        <v>130123</v>
      </c>
      <c r="D691" s="28" t="s">
        <v>1399</v>
      </c>
      <c r="E691" s="28" t="s">
        <v>1506</v>
      </c>
      <c r="F691" s="28" t="s">
        <v>56</v>
      </c>
      <c r="G691" s="28" t="s">
        <v>1401</v>
      </c>
      <c r="H691" s="28" t="s">
        <v>58</v>
      </c>
      <c r="I691" s="28" t="s">
        <v>59</v>
      </c>
      <c r="J691" s="28" t="s">
        <v>1402</v>
      </c>
      <c r="K691" s="32">
        <v>300110131001</v>
      </c>
      <c r="L691" s="28" t="s">
        <v>876</v>
      </c>
      <c r="M691" s="28" t="s">
        <v>84</v>
      </c>
      <c r="N691" s="28">
        <v>4</v>
      </c>
      <c r="O691" s="33">
        <v>1</v>
      </c>
      <c r="P691" s="33">
        <v>42</v>
      </c>
      <c r="Q691" s="33">
        <f>O691+P691</f>
        <v>43</v>
      </c>
      <c r="R691" s="33">
        <f>Q691/N691</f>
        <v>10.75</v>
      </c>
      <c r="S691" s="107" t="s">
        <v>1430</v>
      </c>
      <c r="T691" s="28" t="s">
        <v>97</v>
      </c>
      <c r="U691" s="28" t="s">
        <v>65</v>
      </c>
      <c r="V691" s="28" t="s">
        <v>66</v>
      </c>
      <c r="W691" s="28" t="s">
        <v>68</v>
      </c>
      <c r="X691" s="28" t="s">
        <v>68</v>
      </c>
      <c r="Y691" s="28" t="s">
        <v>69</v>
      </c>
      <c r="Z691" s="108" t="s">
        <v>87</v>
      </c>
      <c r="AA691" s="28" t="s">
        <v>118</v>
      </c>
      <c r="AB691" s="28" t="s">
        <v>118</v>
      </c>
      <c r="AC691" s="28" t="s">
        <v>1435</v>
      </c>
      <c r="AD691" s="28" t="s">
        <v>1405</v>
      </c>
      <c r="AE691" s="28" t="s">
        <v>1406</v>
      </c>
      <c r="AF691" s="28"/>
      <c r="AG691" s="28"/>
    </row>
    <row r="692" s="93" customFormat="1" ht="15" spans="1:33">
      <c r="A692" s="28" t="s">
        <v>115</v>
      </c>
      <c r="B692" s="28" t="s">
        <v>1398</v>
      </c>
      <c r="C692" s="28">
        <v>130123</v>
      </c>
      <c r="D692" s="28" t="s">
        <v>1399</v>
      </c>
      <c r="E692" s="28" t="s">
        <v>1506</v>
      </c>
      <c r="F692" s="28" t="s">
        <v>56</v>
      </c>
      <c r="G692" s="28" t="s">
        <v>1407</v>
      </c>
      <c r="H692" s="28" t="s">
        <v>58</v>
      </c>
      <c r="I692" s="28" t="s">
        <v>59</v>
      </c>
      <c r="J692" s="28" t="s">
        <v>1402</v>
      </c>
      <c r="K692" s="32">
        <v>300110131002</v>
      </c>
      <c r="L692" s="28" t="s">
        <v>876</v>
      </c>
      <c r="M692" s="28" t="s">
        <v>84</v>
      </c>
      <c r="N692" s="28">
        <v>5</v>
      </c>
      <c r="O692" s="33">
        <v>4</v>
      </c>
      <c r="P692" s="33">
        <v>28</v>
      </c>
      <c r="Q692" s="33">
        <f>O692+P692</f>
        <v>32</v>
      </c>
      <c r="R692" s="33">
        <f>Q692/N692</f>
        <v>6.4</v>
      </c>
      <c r="S692" s="107" t="s">
        <v>1430</v>
      </c>
      <c r="T692" s="28" t="s">
        <v>97</v>
      </c>
      <c r="U692" s="28" t="s">
        <v>65</v>
      </c>
      <c r="V692" s="28" t="s">
        <v>66</v>
      </c>
      <c r="W692" s="28" t="s">
        <v>68</v>
      </c>
      <c r="X692" s="28" t="s">
        <v>68</v>
      </c>
      <c r="Y692" s="28" t="s">
        <v>69</v>
      </c>
      <c r="Z692" s="108" t="s">
        <v>87</v>
      </c>
      <c r="AA692" s="28" t="s">
        <v>118</v>
      </c>
      <c r="AB692" s="28" t="s">
        <v>118</v>
      </c>
      <c r="AC692" s="28" t="s">
        <v>1426</v>
      </c>
      <c r="AD692" s="28" t="s">
        <v>1405</v>
      </c>
      <c r="AE692" s="28" t="s">
        <v>1406</v>
      </c>
      <c r="AF692" s="28"/>
      <c r="AG692" s="28"/>
    </row>
    <row r="693" s="93" customFormat="1" ht="15" spans="1:33">
      <c r="A693" s="28" t="s">
        <v>115</v>
      </c>
      <c r="B693" s="28" t="s">
        <v>1398</v>
      </c>
      <c r="C693" s="28">
        <v>130123</v>
      </c>
      <c r="D693" s="28" t="s">
        <v>1399</v>
      </c>
      <c r="E693" s="28" t="s">
        <v>1506</v>
      </c>
      <c r="F693" s="28" t="s">
        <v>56</v>
      </c>
      <c r="G693" s="28" t="s">
        <v>1410</v>
      </c>
      <c r="H693" s="28" t="s">
        <v>58</v>
      </c>
      <c r="I693" s="28" t="s">
        <v>59</v>
      </c>
      <c r="J693" s="28" t="s">
        <v>1402</v>
      </c>
      <c r="K693" s="32">
        <v>300110131003</v>
      </c>
      <c r="L693" s="28" t="s">
        <v>876</v>
      </c>
      <c r="M693" s="28" t="s">
        <v>84</v>
      </c>
      <c r="N693" s="28">
        <v>5</v>
      </c>
      <c r="O693" s="33">
        <v>1</v>
      </c>
      <c r="P693" s="33">
        <v>19</v>
      </c>
      <c r="Q693" s="33">
        <f>O693+P693</f>
        <v>20</v>
      </c>
      <c r="R693" s="33">
        <f>Q693/N693</f>
        <v>4</v>
      </c>
      <c r="S693" s="107" t="s">
        <v>1507</v>
      </c>
      <c r="T693" s="28" t="s">
        <v>97</v>
      </c>
      <c r="U693" s="28" t="s">
        <v>65</v>
      </c>
      <c r="V693" s="28" t="s">
        <v>66</v>
      </c>
      <c r="W693" s="28" t="s">
        <v>68</v>
      </c>
      <c r="X693" s="28" t="s">
        <v>68</v>
      </c>
      <c r="Y693" s="28" t="s">
        <v>69</v>
      </c>
      <c r="Z693" s="108" t="s">
        <v>87</v>
      </c>
      <c r="AA693" s="28" t="s">
        <v>118</v>
      </c>
      <c r="AB693" s="28" t="s">
        <v>118</v>
      </c>
      <c r="AC693" s="28" t="s">
        <v>1409</v>
      </c>
      <c r="AD693" s="28" t="s">
        <v>1405</v>
      </c>
      <c r="AE693" s="28" t="s">
        <v>1406</v>
      </c>
      <c r="AF693" s="28"/>
      <c r="AG693" s="28"/>
    </row>
    <row r="694" s="93" customFormat="1" ht="15" spans="1:33">
      <c r="A694" s="28" t="s">
        <v>115</v>
      </c>
      <c r="B694" s="28" t="s">
        <v>1398</v>
      </c>
      <c r="C694" s="28">
        <v>130123</v>
      </c>
      <c r="D694" s="28" t="s">
        <v>1399</v>
      </c>
      <c r="E694" s="28" t="s">
        <v>1506</v>
      </c>
      <c r="F694" s="28" t="s">
        <v>56</v>
      </c>
      <c r="G694" s="28" t="s">
        <v>1412</v>
      </c>
      <c r="H694" s="28" t="s">
        <v>58</v>
      </c>
      <c r="I694" s="28" t="s">
        <v>59</v>
      </c>
      <c r="J694" s="28" t="s">
        <v>1402</v>
      </c>
      <c r="K694" s="32">
        <v>300110131004</v>
      </c>
      <c r="L694" s="28" t="s">
        <v>876</v>
      </c>
      <c r="M694" s="28" t="s">
        <v>84</v>
      </c>
      <c r="N694" s="28">
        <v>5</v>
      </c>
      <c r="O694" s="33">
        <v>9</v>
      </c>
      <c r="P694" s="33">
        <v>22</v>
      </c>
      <c r="Q694" s="33">
        <f>O694+P694</f>
        <v>31</v>
      </c>
      <c r="R694" s="33">
        <f>Q694/N694</f>
        <v>6.2</v>
      </c>
      <c r="S694" s="107" t="s">
        <v>1507</v>
      </c>
      <c r="T694" s="28" t="s">
        <v>97</v>
      </c>
      <c r="U694" s="28" t="s">
        <v>65</v>
      </c>
      <c r="V694" s="28" t="s">
        <v>66</v>
      </c>
      <c r="W694" s="28" t="s">
        <v>68</v>
      </c>
      <c r="X694" s="28" t="s">
        <v>68</v>
      </c>
      <c r="Y694" s="28" t="s">
        <v>69</v>
      </c>
      <c r="Z694" s="108" t="s">
        <v>87</v>
      </c>
      <c r="AA694" s="28" t="s">
        <v>118</v>
      </c>
      <c r="AB694" s="28" t="s">
        <v>118</v>
      </c>
      <c r="AC694" s="28" t="s">
        <v>1411</v>
      </c>
      <c r="AD694" s="28" t="s">
        <v>1405</v>
      </c>
      <c r="AE694" s="28" t="s">
        <v>1406</v>
      </c>
      <c r="AF694" s="28"/>
      <c r="AG694" s="28"/>
    </row>
    <row r="695" s="93" customFormat="1" ht="15" spans="1:33">
      <c r="A695" s="28" t="s">
        <v>115</v>
      </c>
      <c r="B695" s="28" t="s">
        <v>1398</v>
      </c>
      <c r="C695" s="28">
        <v>130123</v>
      </c>
      <c r="D695" s="28" t="s">
        <v>1399</v>
      </c>
      <c r="E695" s="28" t="s">
        <v>1506</v>
      </c>
      <c r="F695" s="28" t="s">
        <v>56</v>
      </c>
      <c r="G695" s="28" t="s">
        <v>1415</v>
      </c>
      <c r="H695" s="28" t="s">
        <v>58</v>
      </c>
      <c r="I695" s="28" t="s">
        <v>59</v>
      </c>
      <c r="J695" s="28" t="s">
        <v>1402</v>
      </c>
      <c r="K695" s="32">
        <v>300110131005</v>
      </c>
      <c r="L695" s="28" t="s">
        <v>876</v>
      </c>
      <c r="M695" s="28" t="s">
        <v>84</v>
      </c>
      <c r="N695" s="28">
        <v>5</v>
      </c>
      <c r="O695" s="33">
        <v>79</v>
      </c>
      <c r="P695" s="33">
        <v>22</v>
      </c>
      <c r="Q695" s="33">
        <f>O695+P695</f>
        <v>101</v>
      </c>
      <c r="R695" s="33">
        <f>Q695/N695</f>
        <v>20.2</v>
      </c>
      <c r="S695" s="107" t="s">
        <v>1508</v>
      </c>
      <c r="T695" s="28" t="s">
        <v>97</v>
      </c>
      <c r="U695" s="28" t="s">
        <v>65</v>
      </c>
      <c r="V695" s="28" t="s">
        <v>66</v>
      </c>
      <c r="W695" s="28" t="s">
        <v>68</v>
      </c>
      <c r="X695" s="28" t="s">
        <v>68</v>
      </c>
      <c r="Y695" s="28" t="s">
        <v>69</v>
      </c>
      <c r="Z695" s="108" t="s">
        <v>87</v>
      </c>
      <c r="AA695" s="28" t="s">
        <v>118</v>
      </c>
      <c r="AB695" s="28" t="s">
        <v>118</v>
      </c>
      <c r="AC695" s="28" t="s">
        <v>1465</v>
      </c>
      <c r="AD695" s="28" t="s">
        <v>1405</v>
      </c>
      <c r="AE695" s="28" t="s">
        <v>1406</v>
      </c>
      <c r="AF695" s="28"/>
      <c r="AG695" s="28"/>
    </row>
    <row r="696" s="93" customFormat="1" ht="15" spans="1:33">
      <c r="A696" s="28" t="s">
        <v>115</v>
      </c>
      <c r="B696" s="28" t="s">
        <v>1398</v>
      </c>
      <c r="C696" s="28">
        <v>130123</v>
      </c>
      <c r="D696" s="28" t="s">
        <v>1399</v>
      </c>
      <c r="E696" s="28" t="s">
        <v>1506</v>
      </c>
      <c r="F696" s="28" t="s">
        <v>56</v>
      </c>
      <c r="G696" s="28" t="s">
        <v>1418</v>
      </c>
      <c r="H696" s="28" t="s">
        <v>58</v>
      </c>
      <c r="I696" s="28" t="s">
        <v>59</v>
      </c>
      <c r="J696" s="28" t="s">
        <v>1402</v>
      </c>
      <c r="K696" s="32">
        <v>300110131006</v>
      </c>
      <c r="L696" s="28" t="s">
        <v>876</v>
      </c>
      <c r="M696" s="28" t="s">
        <v>84</v>
      </c>
      <c r="N696" s="28">
        <v>5</v>
      </c>
      <c r="O696" s="33">
        <v>68</v>
      </c>
      <c r="P696" s="33">
        <v>16</v>
      </c>
      <c r="Q696" s="33">
        <f>O696+P696</f>
        <v>84</v>
      </c>
      <c r="R696" s="33">
        <f>Q696/N696</f>
        <v>16.8</v>
      </c>
      <c r="S696" s="107" t="s">
        <v>1508</v>
      </c>
      <c r="T696" s="28" t="s">
        <v>97</v>
      </c>
      <c r="U696" s="28" t="s">
        <v>65</v>
      </c>
      <c r="V696" s="28" t="s">
        <v>66</v>
      </c>
      <c r="W696" s="28" t="s">
        <v>68</v>
      </c>
      <c r="X696" s="28" t="s">
        <v>68</v>
      </c>
      <c r="Y696" s="28" t="s">
        <v>69</v>
      </c>
      <c r="Z696" s="108" t="s">
        <v>87</v>
      </c>
      <c r="AA696" s="28" t="s">
        <v>118</v>
      </c>
      <c r="AB696" s="28" t="s">
        <v>118</v>
      </c>
      <c r="AC696" s="28" t="s">
        <v>1466</v>
      </c>
      <c r="AD696" s="28" t="s">
        <v>1405</v>
      </c>
      <c r="AE696" s="28" t="s">
        <v>1406</v>
      </c>
      <c r="AF696" s="28"/>
      <c r="AG696" s="28"/>
    </row>
    <row r="697" s="93" customFormat="1" ht="15" spans="1:33">
      <c r="A697" s="28" t="s">
        <v>115</v>
      </c>
      <c r="B697" s="28" t="s">
        <v>1398</v>
      </c>
      <c r="C697" s="28">
        <v>130123</v>
      </c>
      <c r="D697" s="28" t="s">
        <v>1399</v>
      </c>
      <c r="E697" s="28" t="s">
        <v>1509</v>
      </c>
      <c r="F697" s="28" t="s">
        <v>56</v>
      </c>
      <c r="G697" s="28" t="s">
        <v>1401</v>
      </c>
      <c r="H697" s="28" t="s">
        <v>58</v>
      </c>
      <c r="I697" s="28" t="s">
        <v>59</v>
      </c>
      <c r="J697" s="28" t="s">
        <v>1402</v>
      </c>
      <c r="K697" s="32">
        <v>300110136001</v>
      </c>
      <c r="L697" s="28" t="s">
        <v>876</v>
      </c>
      <c r="M697" s="28" t="s">
        <v>84</v>
      </c>
      <c r="N697" s="28">
        <v>4</v>
      </c>
      <c r="O697" s="33">
        <v>0</v>
      </c>
      <c r="P697" s="33">
        <v>28</v>
      </c>
      <c r="Q697" s="33">
        <f>O697+P697</f>
        <v>28</v>
      </c>
      <c r="R697" s="33">
        <f>Q697/N697</f>
        <v>7</v>
      </c>
      <c r="S697" s="107" t="s">
        <v>1430</v>
      </c>
      <c r="T697" s="28" t="s">
        <v>97</v>
      </c>
      <c r="U697" s="28" t="s">
        <v>65</v>
      </c>
      <c r="V697" s="28" t="s">
        <v>66</v>
      </c>
      <c r="W697" s="28" t="s">
        <v>68</v>
      </c>
      <c r="X697" s="28" t="s">
        <v>68</v>
      </c>
      <c r="Y697" s="28" t="s">
        <v>69</v>
      </c>
      <c r="Z697" s="108" t="s">
        <v>87</v>
      </c>
      <c r="AA697" s="28" t="s">
        <v>118</v>
      </c>
      <c r="AB697" s="28" t="s">
        <v>118</v>
      </c>
      <c r="AC697" s="28" t="s">
        <v>1435</v>
      </c>
      <c r="AD697" s="28" t="s">
        <v>1405</v>
      </c>
      <c r="AE697" s="28" t="s">
        <v>1406</v>
      </c>
      <c r="AF697" s="28"/>
      <c r="AG697" s="28"/>
    </row>
    <row r="698" s="93" customFormat="1" ht="15" spans="1:33">
      <c r="A698" s="28" t="s">
        <v>115</v>
      </c>
      <c r="B698" s="28" t="s">
        <v>1398</v>
      </c>
      <c r="C698" s="28">
        <v>130123</v>
      </c>
      <c r="D698" s="28" t="s">
        <v>1399</v>
      </c>
      <c r="E698" s="28" t="s">
        <v>1509</v>
      </c>
      <c r="F698" s="28" t="s">
        <v>56</v>
      </c>
      <c r="G698" s="28" t="s">
        <v>1407</v>
      </c>
      <c r="H698" s="28" t="s">
        <v>58</v>
      </c>
      <c r="I698" s="28" t="s">
        <v>59</v>
      </c>
      <c r="J698" s="28" t="s">
        <v>1402</v>
      </c>
      <c r="K698" s="32">
        <v>300110136002</v>
      </c>
      <c r="L698" s="28" t="s">
        <v>876</v>
      </c>
      <c r="M698" s="28" t="s">
        <v>84</v>
      </c>
      <c r="N698" s="28">
        <v>4</v>
      </c>
      <c r="O698" s="33">
        <v>246</v>
      </c>
      <c r="P698" s="33">
        <v>121</v>
      </c>
      <c r="Q698" s="33">
        <f>O698+P698</f>
        <v>367</v>
      </c>
      <c r="R698" s="33">
        <f>Q698/N698</f>
        <v>91.75</v>
      </c>
      <c r="S698" s="107" t="s">
        <v>1510</v>
      </c>
      <c r="T698" s="28" t="s">
        <v>97</v>
      </c>
      <c r="U698" s="28" t="s">
        <v>65</v>
      </c>
      <c r="V698" s="28" t="s">
        <v>66</v>
      </c>
      <c r="W698" s="28" t="s">
        <v>68</v>
      </c>
      <c r="X698" s="28" t="s">
        <v>68</v>
      </c>
      <c r="Y698" s="28" t="s">
        <v>69</v>
      </c>
      <c r="Z698" s="108" t="s">
        <v>87</v>
      </c>
      <c r="AA698" s="28" t="s">
        <v>118</v>
      </c>
      <c r="AB698" s="28" t="s">
        <v>118</v>
      </c>
      <c r="AC698" s="28" t="s">
        <v>1404</v>
      </c>
      <c r="AD698" s="28" t="s">
        <v>1405</v>
      </c>
      <c r="AE698" s="28" t="s">
        <v>1406</v>
      </c>
      <c r="AF698" s="28"/>
      <c r="AG698" s="28"/>
    </row>
    <row r="699" s="93" customFormat="1" ht="15" spans="1:33">
      <c r="A699" s="28" t="s">
        <v>115</v>
      </c>
      <c r="B699" s="28" t="s">
        <v>1398</v>
      </c>
      <c r="C699" s="28">
        <v>130123</v>
      </c>
      <c r="D699" s="28" t="s">
        <v>1399</v>
      </c>
      <c r="E699" s="28" t="s">
        <v>1511</v>
      </c>
      <c r="F699" s="28" t="s">
        <v>56</v>
      </c>
      <c r="G699" s="28" t="s">
        <v>1401</v>
      </c>
      <c r="H699" s="28" t="s">
        <v>58</v>
      </c>
      <c r="I699" s="28" t="s">
        <v>59</v>
      </c>
      <c r="J699" s="28" t="s">
        <v>1402</v>
      </c>
      <c r="K699" s="32">
        <v>300110141001</v>
      </c>
      <c r="L699" s="28" t="s">
        <v>876</v>
      </c>
      <c r="M699" s="28" t="s">
        <v>84</v>
      </c>
      <c r="N699" s="28">
        <v>3</v>
      </c>
      <c r="O699" s="33">
        <v>7</v>
      </c>
      <c r="P699" s="33">
        <v>1</v>
      </c>
      <c r="Q699" s="33">
        <f>O699+P699</f>
        <v>8</v>
      </c>
      <c r="R699" s="33">
        <f>Q699/N699</f>
        <v>2.66666666666667</v>
      </c>
      <c r="S699" s="107" t="s">
        <v>1428</v>
      </c>
      <c r="T699" s="28" t="s">
        <v>97</v>
      </c>
      <c r="U699" s="28" t="s">
        <v>65</v>
      </c>
      <c r="V699" s="28" t="s">
        <v>66</v>
      </c>
      <c r="W699" s="28" t="s">
        <v>67</v>
      </c>
      <c r="X699" s="28" t="s">
        <v>192</v>
      </c>
      <c r="Y699" s="28" t="s">
        <v>69</v>
      </c>
      <c r="Z699" s="108" t="s">
        <v>87</v>
      </c>
      <c r="AA699" s="28" t="s">
        <v>118</v>
      </c>
      <c r="AB699" s="28" t="s">
        <v>118</v>
      </c>
      <c r="AC699" s="28" t="s">
        <v>1404</v>
      </c>
      <c r="AD699" s="28" t="s">
        <v>1405</v>
      </c>
      <c r="AE699" s="28" t="s">
        <v>1406</v>
      </c>
      <c r="AF699" s="28"/>
      <c r="AG699" s="28"/>
    </row>
    <row r="700" s="93" customFormat="1" ht="15" spans="1:33">
      <c r="A700" s="28" t="s">
        <v>115</v>
      </c>
      <c r="B700" s="28" t="s">
        <v>1398</v>
      </c>
      <c r="C700" s="28">
        <v>130123</v>
      </c>
      <c r="D700" s="28" t="s">
        <v>1399</v>
      </c>
      <c r="E700" s="28" t="s">
        <v>1511</v>
      </c>
      <c r="F700" s="28" t="s">
        <v>56</v>
      </c>
      <c r="G700" s="28" t="s">
        <v>1407</v>
      </c>
      <c r="H700" s="28" t="s">
        <v>58</v>
      </c>
      <c r="I700" s="28" t="s">
        <v>59</v>
      </c>
      <c r="J700" s="28" t="s">
        <v>1402</v>
      </c>
      <c r="K700" s="32">
        <v>300110141002</v>
      </c>
      <c r="L700" s="28" t="s">
        <v>876</v>
      </c>
      <c r="M700" s="28" t="s">
        <v>84</v>
      </c>
      <c r="N700" s="28">
        <v>4</v>
      </c>
      <c r="O700" s="33">
        <v>465</v>
      </c>
      <c r="P700" s="33">
        <v>157</v>
      </c>
      <c r="Q700" s="33">
        <f>O700+P700</f>
        <v>622</v>
      </c>
      <c r="R700" s="33">
        <f>Q700/N700</f>
        <v>155.5</v>
      </c>
      <c r="S700" s="107" t="s">
        <v>1512</v>
      </c>
      <c r="T700" s="28" t="s">
        <v>97</v>
      </c>
      <c r="U700" s="28" t="s">
        <v>65</v>
      </c>
      <c r="V700" s="28" t="s">
        <v>66</v>
      </c>
      <c r="W700" s="28" t="s">
        <v>68</v>
      </c>
      <c r="X700" s="28" t="s">
        <v>68</v>
      </c>
      <c r="Y700" s="28" t="s">
        <v>69</v>
      </c>
      <c r="Z700" s="108" t="s">
        <v>87</v>
      </c>
      <c r="AA700" s="28" t="s">
        <v>118</v>
      </c>
      <c r="AB700" s="28" t="s">
        <v>118</v>
      </c>
      <c r="AC700" s="28" t="s">
        <v>1404</v>
      </c>
      <c r="AD700" s="28" t="s">
        <v>1405</v>
      </c>
      <c r="AE700" s="28" t="s">
        <v>1406</v>
      </c>
      <c r="AF700" s="28"/>
      <c r="AG700" s="28"/>
    </row>
    <row r="701" s="93" customFormat="1" ht="15" spans="1:33">
      <c r="A701" s="28" t="s">
        <v>115</v>
      </c>
      <c r="B701" s="28" t="s">
        <v>1398</v>
      </c>
      <c r="C701" s="28">
        <v>130123</v>
      </c>
      <c r="D701" s="28" t="s">
        <v>1399</v>
      </c>
      <c r="E701" s="28" t="s">
        <v>1511</v>
      </c>
      <c r="F701" s="28" t="s">
        <v>56</v>
      </c>
      <c r="G701" s="28" t="s">
        <v>1410</v>
      </c>
      <c r="H701" s="28" t="s">
        <v>58</v>
      </c>
      <c r="I701" s="28" t="s">
        <v>59</v>
      </c>
      <c r="J701" s="28" t="s">
        <v>1402</v>
      </c>
      <c r="K701" s="32">
        <v>300110141003</v>
      </c>
      <c r="L701" s="28" t="s">
        <v>876</v>
      </c>
      <c r="M701" s="28" t="s">
        <v>84</v>
      </c>
      <c r="N701" s="28">
        <v>4</v>
      </c>
      <c r="O701" s="33">
        <v>19</v>
      </c>
      <c r="P701" s="33">
        <v>31</v>
      </c>
      <c r="Q701" s="33">
        <f>O701+P701</f>
        <v>50</v>
      </c>
      <c r="R701" s="33">
        <f>Q701/N701</f>
        <v>12.5</v>
      </c>
      <c r="S701" s="107" t="s">
        <v>1416</v>
      </c>
      <c r="T701" s="28" t="s">
        <v>97</v>
      </c>
      <c r="U701" s="28" t="s">
        <v>65</v>
      </c>
      <c r="V701" s="28" t="s">
        <v>66</v>
      </c>
      <c r="W701" s="28" t="s">
        <v>68</v>
      </c>
      <c r="X701" s="28" t="s">
        <v>68</v>
      </c>
      <c r="Y701" s="28" t="s">
        <v>69</v>
      </c>
      <c r="Z701" s="108" t="s">
        <v>87</v>
      </c>
      <c r="AA701" s="28" t="s">
        <v>118</v>
      </c>
      <c r="AB701" s="28" t="s">
        <v>118</v>
      </c>
      <c r="AC701" s="28" t="s">
        <v>1417</v>
      </c>
      <c r="AD701" s="28" t="s">
        <v>1405</v>
      </c>
      <c r="AE701" s="28" t="s">
        <v>1406</v>
      </c>
      <c r="AF701" s="28"/>
      <c r="AG701" s="28"/>
    </row>
    <row r="702" s="93" customFormat="1" ht="15" spans="1:33">
      <c r="A702" s="28" t="s">
        <v>104</v>
      </c>
      <c r="B702" s="28" t="s">
        <v>1398</v>
      </c>
      <c r="C702" s="28">
        <v>130123</v>
      </c>
      <c r="D702" s="28" t="s">
        <v>1399</v>
      </c>
      <c r="E702" s="28" t="s">
        <v>1513</v>
      </c>
      <c r="F702" s="28" t="s">
        <v>56</v>
      </c>
      <c r="G702" s="28" t="s">
        <v>1401</v>
      </c>
      <c r="H702" s="28" t="s">
        <v>58</v>
      </c>
      <c r="I702" s="28" t="s">
        <v>59</v>
      </c>
      <c r="J702" s="28" t="s">
        <v>1402</v>
      </c>
      <c r="K702" s="32">
        <v>300110146001</v>
      </c>
      <c r="L702" s="28" t="s">
        <v>876</v>
      </c>
      <c r="M702" s="28" t="s">
        <v>84</v>
      </c>
      <c r="N702" s="28">
        <v>3</v>
      </c>
      <c r="O702" s="33">
        <v>1</v>
      </c>
      <c r="P702" s="33">
        <v>6</v>
      </c>
      <c r="Q702" s="33">
        <f>O702+P702</f>
        <v>7</v>
      </c>
      <c r="R702" s="33">
        <f>Q702/N702</f>
        <v>2.33333333333333</v>
      </c>
      <c r="S702" s="107" t="s">
        <v>1428</v>
      </c>
      <c r="T702" s="28" t="s">
        <v>97</v>
      </c>
      <c r="U702" s="28" t="s">
        <v>65</v>
      </c>
      <c r="V702" s="28" t="s">
        <v>66</v>
      </c>
      <c r="W702" s="28" t="s">
        <v>67</v>
      </c>
      <c r="X702" s="28" t="s">
        <v>192</v>
      </c>
      <c r="Y702" s="28" t="s">
        <v>69</v>
      </c>
      <c r="Z702" s="108" t="s">
        <v>87</v>
      </c>
      <c r="AA702" s="28" t="s">
        <v>105</v>
      </c>
      <c r="AB702" s="28" t="s">
        <v>105</v>
      </c>
      <c r="AC702" s="28" t="s">
        <v>1404</v>
      </c>
      <c r="AD702" s="28" t="s">
        <v>1405</v>
      </c>
      <c r="AE702" s="28" t="s">
        <v>1406</v>
      </c>
      <c r="AF702" s="28"/>
      <c r="AG702" s="28"/>
    </row>
    <row r="703" s="93" customFormat="1" ht="15" spans="1:33">
      <c r="A703" s="28" t="s">
        <v>104</v>
      </c>
      <c r="B703" s="28" t="s">
        <v>1398</v>
      </c>
      <c r="C703" s="28">
        <v>130123</v>
      </c>
      <c r="D703" s="28" t="s">
        <v>1399</v>
      </c>
      <c r="E703" s="28" t="s">
        <v>1513</v>
      </c>
      <c r="F703" s="28" t="s">
        <v>56</v>
      </c>
      <c r="G703" s="28" t="s">
        <v>1407</v>
      </c>
      <c r="H703" s="28" t="s">
        <v>58</v>
      </c>
      <c r="I703" s="28" t="s">
        <v>59</v>
      </c>
      <c r="J703" s="28" t="s">
        <v>1402</v>
      </c>
      <c r="K703" s="32">
        <v>300110146002</v>
      </c>
      <c r="L703" s="28" t="s">
        <v>876</v>
      </c>
      <c r="M703" s="28" t="s">
        <v>84</v>
      </c>
      <c r="N703" s="28">
        <v>5</v>
      </c>
      <c r="O703" s="33">
        <v>49</v>
      </c>
      <c r="P703" s="33">
        <v>7</v>
      </c>
      <c r="Q703" s="33">
        <f>O703+P703</f>
        <v>56</v>
      </c>
      <c r="R703" s="33">
        <f>Q703/N703</f>
        <v>11.2</v>
      </c>
      <c r="S703" s="107" t="s">
        <v>1514</v>
      </c>
      <c r="T703" s="28" t="s">
        <v>97</v>
      </c>
      <c r="U703" s="28" t="s">
        <v>65</v>
      </c>
      <c r="V703" s="28" t="s">
        <v>66</v>
      </c>
      <c r="W703" s="28" t="s">
        <v>68</v>
      </c>
      <c r="X703" s="28" t="s">
        <v>68</v>
      </c>
      <c r="Y703" s="28" t="s">
        <v>69</v>
      </c>
      <c r="Z703" s="108" t="s">
        <v>87</v>
      </c>
      <c r="AA703" s="28" t="s">
        <v>105</v>
      </c>
      <c r="AB703" s="28" t="s">
        <v>105</v>
      </c>
      <c r="AC703" s="28" t="s">
        <v>1465</v>
      </c>
      <c r="AD703" s="28" t="s">
        <v>1405</v>
      </c>
      <c r="AE703" s="28" t="s">
        <v>1406</v>
      </c>
      <c r="AF703" s="28"/>
      <c r="AG703" s="28"/>
    </row>
    <row r="704" s="93" customFormat="1" ht="15" spans="1:33">
      <c r="A704" s="28" t="s">
        <v>104</v>
      </c>
      <c r="B704" s="28" t="s">
        <v>1398</v>
      </c>
      <c r="C704" s="28">
        <v>130123</v>
      </c>
      <c r="D704" s="28" t="s">
        <v>1399</v>
      </c>
      <c r="E704" s="28" t="s">
        <v>1513</v>
      </c>
      <c r="F704" s="28" t="s">
        <v>56</v>
      </c>
      <c r="G704" s="28" t="s">
        <v>1410</v>
      </c>
      <c r="H704" s="28" t="s">
        <v>58</v>
      </c>
      <c r="I704" s="28" t="s">
        <v>59</v>
      </c>
      <c r="J704" s="28" t="s">
        <v>1402</v>
      </c>
      <c r="K704" s="32">
        <v>300110146003</v>
      </c>
      <c r="L704" s="28" t="s">
        <v>876</v>
      </c>
      <c r="M704" s="28" t="s">
        <v>84</v>
      </c>
      <c r="N704" s="28">
        <v>5</v>
      </c>
      <c r="O704" s="33">
        <v>17</v>
      </c>
      <c r="P704" s="33">
        <v>62</v>
      </c>
      <c r="Q704" s="33">
        <f>O704+P704</f>
        <v>79</v>
      </c>
      <c r="R704" s="33">
        <f>Q704/N704</f>
        <v>15.8</v>
      </c>
      <c r="S704" s="107" t="s">
        <v>1514</v>
      </c>
      <c r="T704" s="28" t="s">
        <v>97</v>
      </c>
      <c r="U704" s="28" t="s">
        <v>65</v>
      </c>
      <c r="V704" s="28" t="s">
        <v>66</v>
      </c>
      <c r="W704" s="28" t="s">
        <v>68</v>
      </c>
      <c r="X704" s="28" t="s">
        <v>68</v>
      </c>
      <c r="Y704" s="28" t="s">
        <v>69</v>
      </c>
      <c r="Z704" s="108" t="s">
        <v>87</v>
      </c>
      <c r="AA704" s="28" t="s">
        <v>105</v>
      </c>
      <c r="AB704" s="28" t="s">
        <v>105</v>
      </c>
      <c r="AC704" s="28" t="s">
        <v>1466</v>
      </c>
      <c r="AD704" s="28" t="s">
        <v>1405</v>
      </c>
      <c r="AE704" s="28" t="s">
        <v>1406</v>
      </c>
      <c r="AF704" s="28"/>
      <c r="AG704" s="28"/>
    </row>
    <row r="705" s="93" customFormat="1" ht="15" spans="1:33">
      <c r="A705" s="28" t="s">
        <v>104</v>
      </c>
      <c r="B705" s="28" t="s">
        <v>1398</v>
      </c>
      <c r="C705" s="28">
        <v>130123</v>
      </c>
      <c r="D705" s="28" t="s">
        <v>1399</v>
      </c>
      <c r="E705" s="28" t="s">
        <v>1515</v>
      </c>
      <c r="F705" s="28" t="s">
        <v>56</v>
      </c>
      <c r="G705" s="28" t="s">
        <v>1401</v>
      </c>
      <c r="H705" s="28" t="s">
        <v>58</v>
      </c>
      <c r="I705" s="28" t="s">
        <v>59</v>
      </c>
      <c r="J705" s="28" t="s">
        <v>1402</v>
      </c>
      <c r="K705" s="32">
        <v>300110151001</v>
      </c>
      <c r="L705" s="28" t="s">
        <v>876</v>
      </c>
      <c r="M705" s="28" t="s">
        <v>84</v>
      </c>
      <c r="N705" s="28">
        <v>2</v>
      </c>
      <c r="O705" s="33">
        <v>3</v>
      </c>
      <c r="P705" s="33">
        <v>4</v>
      </c>
      <c r="Q705" s="33">
        <f>O705+P705</f>
        <v>7</v>
      </c>
      <c r="R705" s="33">
        <f>Q705/N705</f>
        <v>3.5</v>
      </c>
      <c r="S705" s="107" t="s">
        <v>1428</v>
      </c>
      <c r="T705" s="28" t="s">
        <v>97</v>
      </c>
      <c r="U705" s="28" t="s">
        <v>65</v>
      </c>
      <c r="V705" s="28" t="s">
        <v>66</v>
      </c>
      <c r="W705" s="28" t="s">
        <v>67</v>
      </c>
      <c r="X705" s="28" t="s">
        <v>192</v>
      </c>
      <c r="Y705" s="28" t="s">
        <v>69</v>
      </c>
      <c r="Z705" s="108" t="s">
        <v>87</v>
      </c>
      <c r="AA705" s="28" t="s">
        <v>105</v>
      </c>
      <c r="AB705" s="28" t="s">
        <v>105</v>
      </c>
      <c r="AC705" s="28" t="s">
        <v>1404</v>
      </c>
      <c r="AD705" s="28" t="s">
        <v>1405</v>
      </c>
      <c r="AE705" s="28" t="s">
        <v>1406</v>
      </c>
      <c r="AF705" s="28"/>
      <c r="AG705" s="28"/>
    </row>
    <row r="706" s="93" customFormat="1" ht="15" spans="1:33">
      <c r="A706" s="28" t="s">
        <v>104</v>
      </c>
      <c r="B706" s="28" t="s">
        <v>1398</v>
      </c>
      <c r="C706" s="28">
        <v>130123</v>
      </c>
      <c r="D706" s="28" t="s">
        <v>1399</v>
      </c>
      <c r="E706" s="28" t="s">
        <v>1515</v>
      </c>
      <c r="F706" s="28" t="s">
        <v>56</v>
      </c>
      <c r="G706" s="28" t="s">
        <v>1407</v>
      </c>
      <c r="H706" s="28" t="s">
        <v>58</v>
      </c>
      <c r="I706" s="28" t="s">
        <v>59</v>
      </c>
      <c r="J706" s="28" t="s">
        <v>1402</v>
      </c>
      <c r="K706" s="32">
        <v>300110151002</v>
      </c>
      <c r="L706" s="28" t="s">
        <v>876</v>
      </c>
      <c r="M706" s="28" t="s">
        <v>84</v>
      </c>
      <c r="N706" s="28">
        <v>3</v>
      </c>
      <c r="O706" s="33">
        <v>4</v>
      </c>
      <c r="P706" s="33">
        <v>11</v>
      </c>
      <c r="Q706" s="33">
        <f>O706+P706</f>
        <v>15</v>
      </c>
      <c r="R706" s="33">
        <f>Q706/N706</f>
        <v>5</v>
      </c>
      <c r="S706" s="107" t="s">
        <v>1516</v>
      </c>
      <c r="T706" s="28" t="s">
        <v>97</v>
      </c>
      <c r="U706" s="28" t="s">
        <v>65</v>
      </c>
      <c r="V706" s="28" t="s">
        <v>66</v>
      </c>
      <c r="W706" s="28" t="s">
        <v>68</v>
      </c>
      <c r="X706" s="28" t="s">
        <v>68</v>
      </c>
      <c r="Y706" s="28" t="s">
        <v>69</v>
      </c>
      <c r="Z706" s="108" t="s">
        <v>87</v>
      </c>
      <c r="AA706" s="28" t="s">
        <v>105</v>
      </c>
      <c r="AB706" s="28" t="s">
        <v>105</v>
      </c>
      <c r="AC706" s="28" t="s">
        <v>1465</v>
      </c>
      <c r="AD706" s="28" t="s">
        <v>1405</v>
      </c>
      <c r="AE706" s="28" t="s">
        <v>1406</v>
      </c>
      <c r="AF706" s="28"/>
      <c r="AG706" s="28"/>
    </row>
    <row r="707" s="93" customFormat="1" ht="15" spans="1:33">
      <c r="A707" s="28" t="s">
        <v>104</v>
      </c>
      <c r="B707" s="28" t="s">
        <v>1398</v>
      </c>
      <c r="C707" s="28">
        <v>130123</v>
      </c>
      <c r="D707" s="28" t="s">
        <v>1399</v>
      </c>
      <c r="E707" s="28" t="s">
        <v>1515</v>
      </c>
      <c r="F707" s="28" t="s">
        <v>56</v>
      </c>
      <c r="G707" s="28" t="s">
        <v>1410</v>
      </c>
      <c r="H707" s="28" t="s">
        <v>58</v>
      </c>
      <c r="I707" s="28" t="s">
        <v>59</v>
      </c>
      <c r="J707" s="28" t="s">
        <v>1402</v>
      </c>
      <c r="K707" s="32">
        <v>300110151003</v>
      </c>
      <c r="L707" s="28" t="s">
        <v>876</v>
      </c>
      <c r="M707" s="28" t="s">
        <v>84</v>
      </c>
      <c r="N707" s="28">
        <v>3</v>
      </c>
      <c r="O707" s="33">
        <v>3</v>
      </c>
      <c r="P707" s="33">
        <v>27</v>
      </c>
      <c r="Q707" s="33">
        <f>O707+P707</f>
        <v>30</v>
      </c>
      <c r="R707" s="33">
        <f>Q707/N707</f>
        <v>10</v>
      </c>
      <c r="S707" s="107" t="s">
        <v>1516</v>
      </c>
      <c r="T707" s="28" t="s">
        <v>97</v>
      </c>
      <c r="U707" s="28" t="s">
        <v>65</v>
      </c>
      <c r="V707" s="28" t="s">
        <v>66</v>
      </c>
      <c r="W707" s="28" t="s">
        <v>68</v>
      </c>
      <c r="X707" s="28" t="s">
        <v>68</v>
      </c>
      <c r="Y707" s="28" t="s">
        <v>69</v>
      </c>
      <c r="Z707" s="108" t="s">
        <v>87</v>
      </c>
      <c r="AA707" s="28" t="s">
        <v>105</v>
      </c>
      <c r="AB707" s="28" t="s">
        <v>105</v>
      </c>
      <c r="AC707" s="28" t="s">
        <v>1466</v>
      </c>
      <c r="AD707" s="28" t="s">
        <v>1405</v>
      </c>
      <c r="AE707" s="28" t="s">
        <v>1406</v>
      </c>
      <c r="AF707" s="28"/>
      <c r="AG707" s="28"/>
    </row>
    <row r="708" s="93" customFormat="1" ht="15" spans="1:33">
      <c r="A708" s="28" t="s">
        <v>104</v>
      </c>
      <c r="B708" s="28" t="s">
        <v>1398</v>
      </c>
      <c r="C708" s="28">
        <v>130123</v>
      </c>
      <c r="D708" s="28" t="s">
        <v>1399</v>
      </c>
      <c r="E708" s="28" t="s">
        <v>1517</v>
      </c>
      <c r="F708" s="28" t="s">
        <v>56</v>
      </c>
      <c r="G708" s="28" t="s">
        <v>1401</v>
      </c>
      <c r="H708" s="28" t="s">
        <v>58</v>
      </c>
      <c r="I708" s="28" t="s">
        <v>59</v>
      </c>
      <c r="J708" s="28" t="s">
        <v>1402</v>
      </c>
      <c r="K708" s="32">
        <v>300110156001</v>
      </c>
      <c r="L708" s="28" t="s">
        <v>876</v>
      </c>
      <c r="M708" s="28" t="s">
        <v>84</v>
      </c>
      <c r="N708" s="28">
        <v>2</v>
      </c>
      <c r="O708" s="33">
        <v>0</v>
      </c>
      <c r="P708" s="33">
        <v>4</v>
      </c>
      <c r="Q708" s="33">
        <f>O708+P708</f>
        <v>4</v>
      </c>
      <c r="R708" s="33">
        <f>Q708/N708</f>
        <v>2</v>
      </c>
      <c r="S708" s="107" t="s">
        <v>1428</v>
      </c>
      <c r="T708" s="28" t="s">
        <v>97</v>
      </c>
      <c r="U708" s="28" t="s">
        <v>65</v>
      </c>
      <c r="V708" s="28" t="s">
        <v>66</v>
      </c>
      <c r="W708" s="28" t="s">
        <v>67</v>
      </c>
      <c r="X708" s="28" t="s">
        <v>192</v>
      </c>
      <c r="Y708" s="28" t="s">
        <v>69</v>
      </c>
      <c r="Z708" s="108" t="s">
        <v>87</v>
      </c>
      <c r="AA708" s="28" t="s">
        <v>105</v>
      </c>
      <c r="AB708" s="28" t="s">
        <v>105</v>
      </c>
      <c r="AC708" s="28" t="s">
        <v>1404</v>
      </c>
      <c r="AD708" s="28" t="s">
        <v>1405</v>
      </c>
      <c r="AE708" s="28" t="s">
        <v>1406</v>
      </c>
      <c r="AF708" s="28"/>
      <c r="AG708" s="28"/>
    </row>
    <row r="709" s="93" customFormat="1" ht="15" spans="1:33">
      <c r="A709" s="28" t="s">
        <v>104</v>
      </c>
      <c r="B709" s="28" t="s">
        <v>1398</v>
      </c>
      <c r="C709" s="28">
        <v>130123</v>
      </c>
      <c r="D709" s="28" t="s">
        <v>1399</v>
      </c>
      <c r="E709" s="28" t="s">
        <v>1517</v>
      </c>
      <c r="F709" s="28" t="s">
        <v>56</v>
      </c>
      <c r="G709" s="28" t="s">
        <v>1407</v>
      </c>
      <c r="H709" s="28" t="s">
        <v>58</v>
      </c>
      <c r="I709" s="28" t="s">
        <v>59</v>
      </c>
      <c r="J709" s="28" t="s">
        <v>1402</v>
      </c>
      <c r="K709" s="32">
        <v>300110156002</v>
      </c>
      <c r="L709" s="28" t="s">
        <v>876</v>
      </c>
      <c r="M709" s="28" t="s">
        <v>84</v>
      </c>
      <c r="N709" s="28">
        <v>2</v>
      </c>
      <c r="O709" s="33">
        <v>55</v>
      </c>
      <c r="P709" s="33">
        <v>35</v>
      </c>
      <c r="Q709" s="33">
        <f>O709+P709</f>
        <v>90</v>
      </c>
      <c r="R709" s="33">
        <f>Q709/N709</f>
        <v>45</v>
      </c>
      <c r="S709" s="107" t="s">
        <v>1518</v>
      </c>
      <c r="T709" s="28" t="s">
        <v>97</v>
      </c>
      <c r="U709" s="28" t="s">
        <v>65</v>
      </c>
      <c r="V709" s="28" t="s">
        <v>66</v>
      </c>
      <c r="W709" s="28" t="s">
        <v>68</v>
      </c>
      <c r="X709" s="28" t="s">
        <v>68</v>
      </c>
      <c r="Y709" s="28" t="s">
        <v>69</v>
      </c>
      <c r="Z709" s="108" t="s">
        <v>87</v>
      </c>
      <c r="AA709" s="28" t="s">
        <v>105</v>
      </c>
      <c r="AB709" s="28" t="s">
        <v>105</v>
      </c>
      <c r="AC709" s="28" t="s">
        <v>1465</v>
      </c>
      <c r="AD709" s="28" t="s">
        <v>1405</v>
      </c>
      <c r="AE709" s="28" t="s">
        <v>1406</v>
      </c>
      <c r="AF709" s="28"/>
      <c r="AG709" s="28"/>
    </row>
    <row r="710" s="93" customFormat="1" ht="15" spans="1:33">
      <c r="A710" s="28" t="s">
        <v>104</v>
      </c>
      <c r="B710" s="28" t="s">
        <v>1398</v>
      </c>
      <c r="C710" s="28">
        <v>130123</v>
      </c>
      <c r="D710" s="28" t="s">
        <v>1399</v>
      </c>
      <c r="E710" s="28" t="s">
        <v>1517</v>
      </c>
      <c r="F710" s="28" t="s">
        <v>56</v>
      </c>
      <c r="G710" s="28" t="s">
        <v>1410</v>
      </c>
      <c r="H710" s="28" t="s">
        <v>58</v>
      </c>
      <c r="I710" s="28" t="s">
        <v>59</v>
      </c>
      <c r="J710" s="28" t="s">
        <v>1402</v>
      </c>
      <c r="K710" s="32">
        <v>300110156003</v>
      </c>
      <c r="L710" s="28" t="s">
        <v>876</v>
      </c>
      <c r="M710" s="28" t="s">
        <v>84</v>
      </c>
      <c r="N710" s="28">
        <v>2</v>
      </c>
      <c r="O710" s="33">
        <v>23</v>
      </c>
      <c r="P710" s="33">
        <v>13</v>
      </c>
      <c r="Q710" s="33">
        <f>O710+P710</f>
        <v>36</v>
      </c>
      <c r="R710" s="33">
        <f>Q710/N710</f>
        <v>18</v>
      </c>
      <c r="S710" s="107" t="s">
        <v>1518</v>
      </c>
      <c r="T710" s="28" t="s">
        <v>97</v>
      </c>
      <c r="U710" s="28" t="s">
        <v>65</v>
      </c>
      <c r="V710" s="28" t="s">
        <v>66</v>
      </c>
      <c r="W710" s="28" t="s">
        <v>68</v>
      </c>
      <c r="X710" s="28" t="s">
        <v>68</v>
      </c>
      <c r="Y710" s="28" t="s">
        <v>69</v>
      </c>
      <c r="Z710" s="108" t="s">
        <v>87</v>
      </c>
      <c r="AA710" s="28" t="s">
        <v>105</v>
      </c>
      <c r="AB710" s="28" t="s">
        <v>105</v>
      </c>
      <c r="AC710" s="28" t="s">
        <v>1466</v>
      </c>
      <c r="AD710" s="28" t="s">
        <v>1405</v>
      </c>
      <c r="AE710" s="28" t="s">
        <v>1406</v>
      </c>
      <c r="AF710" s="28"/>
      <c r="AG710" s="28"/>
    </row>
    <row r="711" s="93" customFormat="1" ht="15" spans="1:33">
      <c r="A711" s="28" t="s">
        <v>104</v>
      </c>
      <c r="B711" s="28" t="s">
        <v>1398</v>
      </c>
      <c r="C711" s="28">
        <v>130123</v>
      </c>
      <c r="D711" s="28" t="s">
        <v>1399</v>
      </c>
      <c r="E711" s="28" t="s">
        <v>1519</v>
      </c>
      <c r="F711" s="28" t="s">
        <v>56</v>
      </c>
      <c r="G711" s="28" t="s">
        <v>1401</v>
      </c>
      <c r="H711" s="28" t="s">
        <v>58</v>
      </c>
      <c r="I711" s="28" t="s">
        <v>59</v>
      </c>
      <c r="J711" s="28" t="s">
        <v>1402</v>
      </c>
      <c r="K711" s="32">
        <v>300110161001</v>
      </c>
      <c r="L711" s="28" t="s">
        <v>876</v>
      </c>
      <c r="M711" s="28" t="s">
        <v>84</v>
      </c>
      <c r="N711" s="28">
        <v>4</v>
      </c>
      <c r="O711" s="33">
        <v>233</v>
      </c>
      <c r="P711" s="33">
        <v>46</v>
      </c>
      <c r="Q711" s="33">
        <f>O711+P711</f>
        <v>279</v>
      </c>
      <c r="R711" s="33">
        <f>Q711/N711</f>
        <v>69.75</v>
      </c>
      <c r="S711" s="107" t="s">
        <v>1520</v>
      </c>
      <c r="T711" s="28" t="s">
        <v>97</v>
      </c>
      <c r="U711" s="28" t="s">
        <v>65</v>
      </c>
      <c r="V711" s="28" t="s">
        <v>66</v>
      </c>
      <c r="W711" s="28" t="s">
        <v>68</v>
      </c>
      <c r="X711" s="28" t="s">
        <v>68</v>
      </c>
      <c r="Y711" s="28" t="s">
        <v>69</v>
      </c>
      <c r="Z711" s="108" t="s">
        <v>87</v>
      </c>
      <c r="AA711" s="28" t="s">
        <v>105</v>
      </c>
      <c r="AB711" s="28" t="s">
        <v>105</v>
      </c>
      <c r="AC711" s="28" t="s">
        <v>1404</v>
      </c>
      <c r="AD711" s="28" t="s">
        <v>1405</v>
      </c>
      <c r="AE711" s="28" t="s">
        <v>1406</v>
      </c>
      <c r="AF711" s="28"/>
      <c r="AG711" s="28"/>
    </row>
    <row r="712" s="93" customFormat="1" ht="15" spans="1:33">
      <c r="A712" s="28" t="s">
        <v>104</v>
      </c>
      <c r="B712" s="28" t="s">
        <v>1398</v>
      </c>
      <c r="C712" s="28">
        <v>130123</v>
      </c>
      <c r="D712" s="28" t="s">
        <v>1399</v>
      </c>
      <c r="E712" s="28" t="s">
        <v>1519</v>
      </c>
      <c r="F712" s="28" t="s">
        <v>56</v>
      </c>
      <c r="G712" s="28" t="s">
        <v>1407</v>
      </c>
      <c r="H712" s="28" t="s">
        <v>58</v>
      </c>
      <c r="I712" s="28" t="s">
        <v>59</v>
      </c>
      <c r="J712" s="28" t="s">
        <v>1402</v>
      </c>
      <c r="K712" s="32">
        <v>300110161002</v>
      </c>
      <c r="L712" s="28" t="s">
        <v>876</v>
      </c>
      <c r="M712" s="28" t="s">
        <v>84</v>
      </c>
      <c r="N712" s="28">
        <v>2</v>
      </c>
      <c r="O712" s="33">
        <v>3</v>
      </c>
      <c r="P712" s="33">
        <v>6</v>
      </c>
      <c r="Q712" s="33">
        <f>O712+P712</f>
        <v>9</v>
      </c>
      <c r="R712" s="33">
        <f>Q712/N712</f>
        <v>4.5</v>
      </c>
      <c r="S712" s="107" t="s">
        <v>1521</v>
      </c>
      <c r="T712" s="28" t="s">
        <v>97</v>
      </c>
      <c r="U712" s="28" t="s">
        <v>65</v>
      </c>
      <c r="V712" s="28" t="s">
        <v>66</v>
      </c>
      <c r="W712" s="28" t="s">
        <v>68</v>
      </c>
      <c r="X712" s="28" t="s">
        <v>68</v>
      </c>
      <c r="Y712" s="28" t="s">
        <v>69</v>
      </c>
      <c r="Z712" s="108" t="s">
        <v>87</v>
      </c>
      <c r="AA712" s="28" t="s">
        <v>105</v>
      </c>
      <c r="AB712" s="28" t="s">
        <v>105</v>
      </c>
      <c r="AC712" s="28" t="s">
        <v>1409</v>
      </c>
      <c r="AD712" s="28" t="s">
        <v>1405</v>
      </c>
      <c r="AE712" s="28" t="s">
        <v>1406</v>
      </c>
      <c r="AF712" s="28"/>
      <c r="AG712" s="28"/>
    </row>
    <row r="713" s="93" customFormat="1" ht="15" spans="1:33">
      <c r="A713" s="28" t="s">
        <v>104</v>
      </c>
      <c r="B713" s="28" t="s">
        <v>1398</v>
      </c>
      <c r="C713" s="28">
        <v>130123</v>
      </c>
      <c r="D713" s="28" t="s">
        <v>1399</v>
      </c>
      <c r="E713" s="28" t="s">
        <v>1519</v>
      </c>
      <c r="F713" s="28" t="s">
        <v>56</v>
      </c>
      <c r="G713" s="28" t="s">
        <v>1410</v>
      </c>
      <c r="H713" s="28" t="s">
        <v>58</v>
      </c>
      <c r="I713" s="28" t="s">
        <v>59</v>
      </c>
      <c r="J713" s="28" t="s">
        <v>1402</v>
      </c>
      <c r="K713" s="32">
        <v>300110161003</v>
      </c>
      <c r="L713" s="28" t="s">
        <v>876</v>
      </c>
      <c r="M713" s="28" t="s">
        <v>84</v>
      </c>
      <c r="N713" s="28">
        <v>2</v>
      </c>
      <c r="O713" s="33">
        <v>9</v>
      </c>
      <c r="P713" s="33">
        <v>10</v>
      </c>
      <c r="Q713" s="33">
        <f>O713+P713</f>
        <v>19</v>
      </c>
      <c r="R713" s="33">
        <f>Q713/N713</f>
        <v>9.5</v>
      </c>
      <c r="S713" s="107" t="s">
        <v>1521</v>
      </c>
      <c r="T713" s="28" t="s">
        <v>97</v>
      </c>
      <c r="U713" s="28" t="s">
        <v>65</v>
      </c>
      <c r="V713" s="28" t="s">
        <v>66</v>
      </c>
      <c r="W713" s="28" t="s">
        <v>68</v>
      </c>
      <c r="X713" s="28" t="s">
        <v>68</v>
      </c>
      <c r="Y713" s="28" t="s">
        <v>69</v>
      </c>
      <c r="Z713" s="108" t="s">
        <v>87</v>
      </c>
      <c r="AA713" s="28" t="s">
        <v>105</v>
      </c>
      <c r="AB713" s="28" t="s">
        <v>105</v>
      </c>
      <c r="AC713" s="28" t="s">
        <v>1411</v>
      </c>
      <c r="AD713" s="28" t="s">
        <v>1405</v>
      </c>
      <c r="AE713" s="28" t="s">
        <v>1406</v>
      </c>
      <c r="AF713" s="28"/>
      <c r="AG713" s="28"/>
    </row>
    <row r="714" s="93" customFormat="1" ht="15" spans="1:33">
      <c r="A714" s="28" t="s">
        <v>104</v>
      </c>
      <c r="B714" s="28" t="s">
        <v>1398</v>
      </c>
      <c r="C714" s="28">
        <v>130123</v>
      </c>
      <c r="D714" s="28" t="s">
        <v>1399</v>
      </c>
      <c r="E714" s="28" t="s">
        <v>1522</v>
      </c>
      <c r="F714" s="28" t="s">
        <v>56</v>
      </c>
      <c r="G714" s="28" t="s">
        <v>1458</v>
      </c>
      <c r="H714" s="28" t="s">
        <v>58</v>
      </c>
      <c r="I714" s="28" t="s">
        <v>59</v>
      </c>
      <c r="J714" s="28" t="s">
        <v>1402</v>
      </c>
      <c r="K714" s="32">
        <v>300110166001</v>
      </c>
      <c r="L714" s="28" t="s">
        <v>876</v>
      </c>
      <c r="M714" s="28" t="s">
        <v>84</v>
      </c>
      <c r="N714" s="28">
        <v>4</v>
      </c>
      <c r="O714" s="33">
        <v>6</v>
      </c>
      <c r="P714" s="33">
        <v>2</v>
      </c>
      <c r="Q714" s="33">
        <f>O714+P714</f>
        <v>8</v>
      </c>
      <c r="R714" s="33">
        <f>Q714/N714</f>
        <v>2</v>
      </c>
      <c r="S714" s="107" t="s">
        <v>1428</v>
      </c>
      <c r="T714" s="28" t="s">
        <v>97</v>
      </c>
      <c r="U714" s="28" t="s">
        <v>65</v>
      </c>
      <c r="V714" s="28" t="s">
        <v>66</v>
      </c>
      <c r="W714" s="28" t="s">
        <v>67</v>
      </c>
      <c r="X714" s="28" t="s">
        <v>192</v>
      </c>
      <c r="Y714" s="28" t="s">
        <v>69</v>
      </c>
      <c r="Z714" s="108" t="s">
        <v>87</v>
      </c>
      <c r="AA714" s="28" t="s">
        <v>105</v>
      </c>
      <c r="AB714" s="28" t="s">
        <v>105</v>
      </c>
      <c r="AC714" s="28" t="s">
        <v>1404</v>
      </c>
      <c r="AD714" s="28" t="s">
        <v>1405</v>
      </c>
      <c r="AE714" s="28" t="s">
        <v>1406</v>
      </c>
      <c r="AF714" s="28"/>
      <c r="AG714" s="28"/>
    </row>
    <row r="715" s="93" customFormat="1" ht="15" spans="1:33">
      <c r="A715" s="28" t="s">
        <v>104</v>
      </c>
      <c r="B715" s="28" t="s">
        <v>1398</v>
      </c>
      <c r="C715" s="28">
        <v>130123</v>
      </c>
      <c r="D715" s="28" t="s">
        <v>1399</v>
      </c>
      <c r="E715" s="28" t="s">
        <v>1523</v>
      </c>
      <c r="F715" s="28" t="s">
        <v>56</v>
      </c>
      <c r="G715" s="28" t="s">
        <v>1458</v>
      </c>
      <c r="H715" s="28" t="s">
        <v>58</v>
      </c>
      <c r="I715" s="28" t="s">
        <v>59</v>
      </c>
      <c r="J715" s="28" t="s">
        <v>1402</v>
      </c>
      <c r="K715" s="32">
        <v>300110171001</v>
      </c>
      <c r="L715" s="28" t="s">
        <v>876</v>
      </c>
      <c r="M715" s="28" t="s">
        <v>84</v>
      </c>
      <c r="N715" s="28">
        <v>5</v>
      </c>
      <c r="O715" s="33">
        <v>3</v>
      </c>
      <c r="P715" s="33">
        <v>45</v>
      </c>
      <c r="Q715" s="33">
        <f>O715+P715</f>
        <v>48</v>
      </c>
      <c r="R715" s="33">
        <f>Q715/N715</f>
        <v>9.6</v>
      </c>
      <c r="S715" s="107" t="s">
        <v>1524</v>
      </c>
      <c r="T715" s="28" t="s">
        <v>97</v>
      </c>
      <c r="U715" s="28" t="s">
        <v>65</v>
      </c>
      <c r="V715" s="28" t="s">
        <v>66</v>
      </c>
      <c r="W715" s="28" t="s">
        <v>68</v>
      </c>
      <c r="X715" s="28" t="s">
        <v>68</v>
      </c>
      <c r="Y715" s="28" t="s">
        <v>69</v>
      </c>
      <c r="Z715" s="108" t="s">
        <v>87</v>
      </c>
      <c r="AA715" s="28" t="s">
        <v>105</v>
      </c>
      <c r="AB715" s="28" t="s">
        <v>105</v>
      </c>
      <c r="AC715" s="28" t="s">
        <v>1414</v>
      </c>
      <c r="AD715" s="28" t="s">
        <v>1405</v>
      </c>
      <c r="AE715" s="28" t="s">
        <v>1406</v>
      </c>
      <c r="AF715" s="28"/>
      <c r="AG715" s="28"/>
    </row>
    <row r="716" s="93" customFormat="1" ht="15" spans="1:33">
      <c r="A716" s="28" t="s">
        <v>104</v>
      </c>
      <c r="B716" s="28" t="s">
        <v>1398</v>
      </c>
      <c r="C716" s="28">
        <v>130123</v>
      </c>
      <c r="D716" s="28" t="s">
        <v>1399</v>
      </c>
      <c r="E716" s="28" t="s">
        <v>1525</v>
      </c>
      <c r="F716" s="28" t="s">
        <v>56</v>
      </c>
      <c r="G716" s="28" t="s">
        <v>1401</v>
      </c>
      <c r="H716" s="28" t="s">
        <v>58</v>
      </c>
      <c r="I716" s="28" t="s">
        <v>59</v>
      </c>
      <c r="J716" s="28" t="s">
        <v>1402</v>
      </c>
      <c r="K716" s="32">
        <v>300110176001</v>
      </c>
      <c r="L716" s="28" t="s">
        <v>876</v>
      </c>
      <c r="M716" s="28" t="s">
        <v>84</v>
      </c>
      <c r="N716" s="28">
        <v>2</v>
      </c>
      <c r="O716" s="33">
        <v>5</v>
      </c>
      <c r="P716" s="33">
        <v>10</v>
      </c>
      <c r="Q716" s="33">
        <f>O716+P716</f>
        <v>15</v>
      </c>
      <c r="R716" s="33">
        <f>Q716/N716</f>
        <v>7.5</v>
      </c>
      <c r="S716" s="107" t="s">
        <v>1526</v>
      </c>
      <c r="T716" s="28" t="s">
        <v>97</v>
      </c>
      <c r="U716" s="28" t="s">
        <v>65</v>
      </c>
      <c r="V716" s="28" t="s">
        <v>66</v>
      </c>
      <c r="W716" s="28" t="s">
        <v>68</v>
      </c>
      <c r="X716" s="28" t="s">
        <v>68</v>
      </c>
      <c r="Y716" s="28" t="s">
        <v>69</v>
      </c>
      <c r="Z716" s="108" t="s">
        <v>87</v>
      </c>
      <c r="AA716" s="28" t="s">
        <v>105</v>
      </c>
      <c r="AB716" s="28" t="s">
        <v>105</v>
      </c>
      <c r="AC716" s="28" t="s">
        <v>1409</v>
      </c>
      <c r="AD716" s="28" t="s">
        <v>1405</v>
      </c>
      <c r="AE716" s="28" t="s">
        <v>1406</v>
      </c>
      <c r="AF716" s="28"/>
      <c r="AG716" s="28"/>
    </row>
    <row r="717" s="93" customFormat="1" ht="15" spans="1:33">
      <c r="A717" s="28" t="s">
        <v>104</v>
      </c>
      <c r="B717" s="28" t="s">
        <v>1398</v>
      </c>
      <c r="C717" s="28">
        <v>130123</v>
      </c>
      <c r="D717" s="28" t="s">
        <v>1399</v>
      </c>
      <c r="E717" s="28" t="s">
        <v>1525</v>
      </c>
      <c r="F717" s="28" t="s">
        <v>56</v>
      </c>
      <c r="G717" s="28" t="s">
        <v>1407</v>
      </c>
      <c r="H717" s="28" t="s">
        <v>58</v>
      </c>
      <c r="I717" s="28" t="s">
        <v>59</v>
      </c>
      <c r="J717" s="28" t="s">
        <v>1402</v>
      </c>
      <c r="K717" s="32">
        <v>300110176002</v>
      </c>
      <c r="L717" s="28" t="s">
        <v>876</v>
      </c>
      <c r="M717" s="28" t="s">
        <v>84</v>
      </c>
      <c r="N717" s="28">
        <v>2</v>
      </c>
      <c r="O717" s="33">
        <v>5</v>
      </c>
      <c r="P717" s="33">
        <v>13</v>
      </c>
      <c r="Q717" s="33">
        <f>O717+P717</f>
        <v>18</v>
      </c>
      <c r="R717" s="33">
        <f>Q717/N717</f>
        <v>9</v>
      </c>
      <c r="S717" s="107" t="s">
        <v>1526</v>
      </c>
      <c r="T717" s="28" t="s">
        <v>97</v>
      </c>
      <c r="U717" s="28" t="s">
        <v>65</v>
      </c>
      <c r="V717" s="28" t="s">
        <v>66</v>
      </c>
      <c r="W717" s="28" t="s">
        <v>68</v>
      </c>
      <c r="X717" s="28" t="s">
        <v>68</v>
      </c>
      <c r="Y717" s="28" t="s">
        <v>69</v>
      </c>
      <c r="Z717" s="108" t="s">
        <v>87</v>
      </c>
      <c r="AA717" s="28" t="s">
        <v>105</v>
      </c>
      <c r="AB717" s="28" t="s">
        <v>105</v>
      </c>
      <c r="AC717" s="28" t="s">
        <v>1411</v>
      </c>
      <c r="AD717" s="28" t="s">
        <v>1405</v>
      </c>
      <c r="AE717" s="28" t="s">
        <v>1406</v>
      </c>
      <c r="AF717" s="28"/>
      <c r="AG717" s="28"/>
    </row>
    <row r="718" s="93" customFormat="1" ht="15" spans="1:33">
      <c r="A718" s="28" t="s">
        <v>104</v>
      </c>
      <c r="B718" s="28" t="s">
        <v>1398</v>
      </c>
      <c r="C718" s="28">
        <v>130123</v>
      </c>
      <c r="D718" s="28" t="s">
        <v>1399</v>
      </c>
      <c r="E718" s="28" t="s">
        <v>1527</v>
      </c>
      <c r="F718" s="28" t="s">
        <v>56</v>
      </c>
      <c r="G718" s="28" t="s">
        <v>1401</v>
      </c>
      <c r="H718" s="28" t="s">
        <v>58</v>
      </c>
      <c r="I718" s="28" t="s">
        <v>59</v>
      </c>
      <c r="J718" s="28" t="s">
        <v>1402</v>
      </c>
      <c r="K718" s="32">
        <v>300110181001</v>
      </c>
      <c r="L718" s="28" t="s">
        <v>876</v>
      </c>
      <c r="M718" s="28" t="s">
        <v>84</v>
      </c>
      <c r="N718" s="28">
        <v>2</v>
      </c>
      <c r="O718" s="33">
        <v>3</v>
      </c>
      <c r="P718" s="33">
        <v>40</v>
      </c>
      <c r="Q718" s="33">
        <f>O718+P718</f>
        <v>43</v>
      </c>
      <c r="R718" s="33">
        <f>Q718/N718</f>
        <v>21.5</v>
      </c>
      <c r="S718" s="107" t="s">
        <v>1528</v>
      </c>
      <c r="T718" s="28" t="s">
        <v>97</v>
      </c>
      <c r="U718" s="28" t="s">
        <v>65</v>
      </c>
      <c r="V718" s="28" t="s">
        <v>66</v>
      </c>
      <c r="W718" s="28" t="s">
        <v>68</v>
      </c>
      <c r="X718" s="28" t="s">
        <v>68</v>
      </c>
      <c r="Y718" s="28" t="s">
        <v>69</v>
      </c>
      <c r="Z718" s="108" t="s">
        <v>87</v>
      </c>
      <c r="AA718" s="28" t="s">
        <v>105</v>
      </c>
      <c r="AB718" s="28" t="s">
        <v>105</v>
      </c>
      <c r="AC718" s="28" t="s">
        <v>1409</v>
      </c>
      <c r="AD718" s="28" t="s">
        <v>1405</v>
      </c>
      <c r="AE718" s="28" t="s">
        <v>1406</v>
      </c>
      <c r="AF718" s="28"/>
      <c r="AG718" s="28"/>
    </row>
    <row r="719" s="93" customFormat="1" ht="15" spans="1:33">
      <c r="A719" s="28" t="s">
        <v>104</v>
      </c>
      <c r="B719" s="28" t="s">
        <v>1398</v>
      </c>
      <c r="C719" s="28">
        <v>130123</v>
      </c>
      <c r="D719" s="28" t="s">
        <v>1399</v>
      </c>
      <c r="E719" s="28" t="s">
        <v>1527</v>
      </c>
      <c r="F719" s="28" t="s">
        <v>56</v>
      </c>
      <c r="G719" s="28" t="s">
        <v>1407</v>
      </c>
      <c r="H719" s="28" t="s">
        <v>58</v>
      </c>
      <c r="I719" s="28" t="s">
        <v>59</v>
      </c>
      <c r="J719" s="28" t="s">
        <v>1402</v>
      </c>
      <c r="K719" s="32">
        <v>300110181002</v>
      </c>
      <c r="L719" s="28" t="s">
        <v>876</v>
      </c>
      <c r="M719" s="28" t="s">
        <v>84</v>
      </c>
      <c r="N719" s="28">
        <v>2</v>
      </c>
      <c r="O719" s="33">
        <v>6</v>
      </c>
      <c r="P719" s="33">
        <v>12</v>
      </c>
      <c r="Q719" s="33">
        <f>O719+P719</f>
        <v>18</v>
      </c>
      <c r="R719" s="33">
        <f>Q719/N719</f>
        <v>9</v>
      </c>
      <c r="S719" s="107" t="s">
        <v>1528</v>
      </c>
      <c r="T719" s="28" t="s">
        <v>97</v>
      </c>
      <c r="U719" s="28" t="s">
        <v>65</v>
      </c>
      <c r="V719" s="28" t="s">
        <v>66</v>
      </c>
      <c r="W719" s="28" t="s">
        <v>68</v>
      </c>
      <c r="X719" s="28" t="s">
        <v>68</v>
      </c>
      <c r="Y719" s="28" t="s">
        <v>69</v>
      </c>
      <c r="Z719" s="108" t="s">
        <v>87</v>
      </c>
      <c r="AA719" s="28" t="s">
        <v>105</v>
      </c>
      <c r="AB719" s="28" t="s">
        <v>105</v>
      </c>
      <c r="AC719" s="28" t="s">
        <v>1411</v>
      </c>
      <c r="AD719" s="28" t="s">
        <v>1405</v>
      </c>
      <c r="AE719" s="28" t="s">
        <v>1406</v>
      </c>
      <c r="AF719" s="28"/>
      <c r="AG719" s="28"/>
    </row>
    <row r="720" s="93" customFormat="1" ht="15" spans="1:33">
      <c r="A720" s="28" t="s">
        <v>104</v>
      </c>
      <c r="B720" s="28" t="s">
        <v>1398</v>
      </c>
      <c r="C720" s="28">
        <v>130123</v>
      </c>
      <c r="D720" s="28" t="s">
        <v>1399</v>
      </c>
      <c r="E720" s="28" t="s">
        <v>1529</v>
      </c>
      <c r="F720" s="28" t="s">
        <v>56</v>
      </c>
      <c r="G720" s="28" t="s">
        <v>1401</v>
      </c>
      <c r="H720" s="28" t="s">
        <v>58</v>
      </c>
      <c r="I720" s="28" t="s">
        <v>59</v>
      </c>
      <c r="J720" s="28" t="s">
        <v>1402</v>
      </c>
      <c r="K720" s="32">
        <v>300110186001</v>
      </c>
      <c r="L720" s="28" t="s">
        <v>876</v>
      </c>
      <c r="M720" s="28" t="s">
        <v>84</v>
      </c>
      <c r="N720" s="28">
        <v>2</v>
      </c>
      <c r="O720" s="33">
        <v>7</v>
      </c>
      <c r="P720" s="33">
        <v>21</v>
      </c>
      <c r="Q720" s="33">
        <f>O720+P720</f>
        <v>28</v>
      </c>
      <c r="R720" s="33">
        <f>Q720/N720</f>
        <v>14</v>
      </c>
      <c r="S720" s="107" t="s">
        <v>1530</v>
      </c>
      <c r="T720" s="28" t="s">
        <v>97</v>
      </c>
      <c r="U720" s="28" t="s">
        <v>65</v>
      </c>
      <c r="V720" s="28" t="s">
        <v>66</v>
      </c>
      <c r="W720" s="28" t="s">
        <v>68</v>
      </c>
      <c r="X720" s="28" t="s">
        <v>68</v>
      </c>
      <c r="Y720" s="28" t="s">
        <v>69</v>
      </c>
      <c r="Z720" s="108" t="s">
        <v>87</v>
      </c>
      <c r="AA720" s="28" t="s">
        <v>105</v>
      </c>
      <c r="AB720" s="28" t="s">
        <v>105</v>
      </c>
      <c r="AC720" s="28" t="s">
        <v>1409</v>
      </c>
      <c r="AD720" s="28" t="s">
        <v>1405</v>
      </c>
      <c r="AE720" s="28" t="s">
        <v>1406</v>
      </c>
      <c r="AF720" s="28"/>
      <c r="AG720" s="28"/>
    </row>
    <row r="721" s="93" customFormat="1" ht="15" spans="1:33">
      <c r="A721" s="28" t="s">
        <v>104</v>
      </c>
      <c r="B721" s="28" t="s">
        <v>1398</v>
      </c>
      <c r="C721" s="28">
        <v>130123</v>
      </c>
      <c r="D721" s="28" t="s">
        <v>1399</v>
      </c>
      <c r="E721" s="28" t="s">
        <v>1529</v>
      </c>
      <c r="F721" s="28" t="s">
        <v>56</v>
      </c>
      <c r="G721" s="28" t="s">
        <v>1407</v>
      </c>
      <c r="H721" s="28" t="s">
        <v>58</v>
      </c>
      <c r="I721" s="28" t="s">
        <v>59</v>
      </c>
      <c r="J721" s="28" t="s">
        <v>1402</v>
      </c>
      <c r="K721" s="32">
        <v>300110186002</v>
      </c>
      <c r="L721" s="28" t="s">
        <v>876</v>
      </c>
      <c r="M721" s="28" t="s">
        <v>84</v>
      </c>
      <c r="N721" s="28">
        <v>2</v>
      </c>
      <c r="O721" s="33">
        <v>5</v>
      </c>
      <c r="P721" s="33">
        <v>9</v>
      </c>
      <c r="Q721" s="33">
        <f>O721+P721</f>
        <v>14</v>
      </c>
      <c r="R721" s="33">
        <f>Q721/N721</f>
        <v>7</v>
      </c>
      <c r="S721" s="107" t="s">
        <v>1530</v>
      </c>
      <c r="T721" s="28" t="s">
        <v>97</v>
      </c>
      <c r="U721" s="28" t="s">
        <v>65</v>
      </c>
      <c r="V721" s="28" t="s">
        <v>66</v>
      </c>
      <c r="W721" s="28" t="s">
        <v>68</v>
      </c>
      <c r="X721" s="28" t="s">
        <v>68</v>
      </c>
      <c r="Y721" s="28" t="s">
        <v>69</v>
      </c>
      <c r="Z721" s="108" t="s">
        <v>87</v>
      </c>
      <c r="AA721" s="28" t="s">
        <v>105</v>
      </c>
      <c r="AB721" s="28" t="s">
        <v>105</v>
      </c>
      <c r="AC721" s="28" t="s">
        <v>1411</v>
      </c>
      <c r="AD721" s="28" t="s">
        <v>1405</v>
      </c>
      <c r="AE721" s="28" t="s">
        <v>1406</v>
      </c>
      <c r="AF721" s="28"/>
      <c r="AG721" s="28"/>
    </row>
    <row r="722" s="93" customFormat="1" ht="15" spans="1:33">
      <c r="A722" s="28" t="s">
        <v>104</v>
      </c>
      <c r="B722" s="28" t="s">
        <v>1398</v>
      </c>
      <c r="C722" s="28">
        <v>130123</v>
      </c>
      <c r="D722" s="28" t="s">
        <v>1399</v>
      </c>
      <c r="E722" s="28" t="s">
        <v>1531</v>
      </c>
      <c r="F722" s="28" t="s">
        <v>56</v>
      </c>
      <c r="G722" s="28" t="s">
        <v>1401</v>
      </c>
      <c r="H722" s="28" t="s">
        <v>58</v>
      </c>
      <c r="I722" s="28" t="s">
        <v>59</v>
      </c>
      <c r="J722" s="28" t="s">
        <v>1402</v>
      </c>
      <c r="K722" s="32">
        <v>300110191001</v>
      </c>
      <c r="L722" s="28" t="s">
        <v>876</v>
      </c>
      <c r="M722" s="28" t="s">
        <v>84</v>
      </c>
      <c r="N722" s="28">
        <v>2</v>
      </c>
      <c r="O722" s="33">
        <v>8</v>
      </c>
      <c r="P722" s="33">
        <v>18</v>
      </c>
      <c r="Q722" s="33">
        <f>O722+P722</f>
        <v>26</v>
      </c>
      <c r="R722" s="33">
        <f>Q722/N722</f>
        <v>13</v>
      </c>
      <c r="S722" s="107" t="s">
        <v>1532</v>
      </c>
      <c r="T722" s="28" t="s">
        <v>97</v>
      </c>
      <c r="U722" s="28" t="s">
        <v>65</v>
      </c>
      <c r="V722" s="28" t="s">
        <v>66</v>
      </c>
      <c r="W722" s="28" t="s">
        <v>68</v>
      </c>
      <c r="X722" s="28" t="s">
        <v>68</v>
      </c>
      <c r="Y722" s="28" t="s">
        <v>69</v>
      </c>
      <c r="Z722" s="108" t="s">
        <v>87</v>
      </c>
      <c r="AA722" s="28" t="s">
        <v>105</v>
      </c>
      <c r="AB722" s="28" t="s">
        <v>105</v>
      </c>
      <c r="AC722" s="28" t="s">
        <v>1409</v>
      </c>
      <c r="AD722" s="28" t="s">
        <v>1405</v>
      </c>
      <c r="AE722" s="28" t="s">
        <v>1406</v>
      </c>
      <c r="AF722" s="28"/>
      <c r="AG722" s="28"/>
    </row>
    <row r="723" s="93" customFormat="1" ht="15" spans="1:33">
      <c r="A723" s="28" t="s">
        <v>104</v>
      </c>
      <c r="B723" s="28" t="s">
        <v>1398</v>
      </c>
      <c r="C723" s="28">
        <v>130123</v>
      </c>
      <c r="D723" s="28" t="s">
        <v>1399</v>
      </c>
      <c r="E723" s="28" t="s">
        <v>1531</v>
      </c>
      <c r="F723" s="28" t="s">
        <v>56</v>
      </c>
      <c r="G723" s="28" t="s">
        <v>1407</v>
      </c>
      <c r="H723" s="28" t="s">
        <v>58</v>
      </c>
      <c r="I723" s="28" t="s">
        <v>59</v>
      </c>
      <c r="J723" s="28" t="s">
        <v>1402</v>
      </c>
      <c r="K723" s="32">
        <v>300110191002</v>
      </c>
      <c r="L723" s="28" t="s">
        <v>876</v>
      </c>
      <c r="M723" s="28" t="s">
        <v>84</v>
      </c>
      <c r="N723" s="28">
        <v>2</v>
      </c>
      <c r="O723" s="33">
        <v>2</v>
      </c>
      <c r="P723" s="33">
        <v>13</v>
      </c>
      <c r="Q723" s="33">
        <f>O723+P723</f>
        <v>15</v>
      </c>
      <c r="R723" s="33">
        <f>Q723/N723</f>
        <v>7.5</v>
      </c>
      <c r="S723" s="107" t="s">
        <v>1532</v>
      </c>
      <c r="T723" s="28" t="s">
        <v>97</v>
      </c>
      <c r="U723" s="28" t="s">
        <v>65</v>
      </c>
      <c r="V723" s="28" t="s">
        <v>66</v>
      </c>
      <c r="W723" s="28" t="s">
        <v>68</v>
      </c>
      <c r="X723" s="28" t="s">
        <v>68</v>
      </c>
      <c r="Y723" s="28" t="s">
        <v>69</v>
      </c>
      <c r="Z723" s="108" t="s">
        <v>87</v>
      </c>
      <c r="AA723" s="28" t="s">
        <v>105</v>
      </c>
      <c r="AB723" s="28" t="s">
        <v>105</v>
      </c>
      <c r="AC723" s="28" t="s">
        <v>1411</v>
      </c>
      <c r="AD723" s="28" t="s">
        <v>1405</v>
      </c>
      <c r="AE723" s="28" t="s">
        <v>1406</v>
      </c>
      <c r="AF723" s="28"/>
      <c r="AG723" s="28"/>
    </row>
    <row r="724" s="93" customFormat="1" ht="15" spans="1:33">
      <c r="A724" s="28" t="s">
        <v>152</v>
      </c>
      <c r="B724" s="28" t="s">
        <v>1398</v>
      </c>
      <c r="C724" s="28">
        <v>130123</v>
      </c>
      <c r="D724" s="28" t="s">
        <v>1399</v>
      </c>
      <c r="E724" s="28" t="s">
        <v>1533</v>
      </c>
      <c r="F724" s="28" t="s">
        <v>56</v>
      </c>
      <c r="G724" s="28" t="s">
        <v>1401</v>
      </c>
      <c r="H724" s="28" t="s">
        <v>58</v>
      </c>
      <c r="I724" s="28" t="s">
        <v>59</v>
      </c>
      <c r="J724" s="28" t="s">
        <v>1402</v>
      </c>
      <c r="K724" s="32">
        <v>300110196001</v>
      </c>
      <c r="L724" s="28" t="s">
        <v>876</v>
      </c>
      <c r="M724" s="28" t="s">
        <v>84</v>
      </c>
      <c r="N724" s="28">
        <v>2</v>
      </c>
      <c r="O724" s="33">
        <v>10</v>
      </c>
      <c r="P724" s="33">
        <v>8</v>
      </c>
      <c r="Q724" s="33">
        <f>O724+P724</f>
        <v>18</v>
      </c>
      <c r="R724" s="33">
        <f>Q724/N724</f>
        <v>9</v>
      </c>
      <c r="S724" s="107" t="s">
        <v>1428</v>
      </c>
      <c r="T724" s="28" t="s">
        <v>97</v>
      </c>
      <c r="U724" s="28" t="s">
        <v>65</v>
      </c>
      <c r="V724" s="28" t="s">
        <v>66</v>
      </c>
      <c r="W724" s="28" t="s">
        <v>67</v>
      </c>
      <c r="X724" s="28" t="s">
        <v>192</v>
      </c>
      <c r="Y724" s="28" t="s">
        <v>69</v>
      </c>
      <c r="Z724" s="108" t="s">
        <v>87</v>
      </c>
      <c r="AA724" s="28" t="s">
        <v>153</v>
      </c>
      <c r="AB724" s="28" t="s">
        <v>153</v>
      </c>
      <c r="AC724" s="28" t="s">
        <v>1404</v>
      </c>
      <c r="AD724" s="28" t="s">
        <v>1405</v>
      </c>
      <c r="AE724" s="28" t="s">
        <v>1406</v>
      </c>
      <c r="AF724" s="28"/>
      <c r="AG724" s="28"/>
    </row>
    <row r="725" s="93" customFormat="1" ht="15" spans="1:33">
      <c r="A725" s="28" t="s">
        <v>152</v>
      </c>
      <c r="B725" s="28" t="s">
        <v>1398</v>
      </c>
      <c r="C725" s="28">
        <v>130123</v>
      </c>
      <c r="D725" s="28" t="s">
        <v>1399</v>
      </c>
      <c r="E725" s="28" t="s">
        <v>1533</v>
      </c>
      <c r="F725" s="28" t="s">
        <v>56</v>
      </c>
      <c r="G725" s="28" t="s">
        <v>1407</v>
      </c>
      <c r="H725" s="28" t="s">
        <v>58</v>
      </c>
      <c r="I725" s="28" t="s">
        <v>59</v>
      </c>
      <c r="J725" s="28" t="s">
        <v>1402</v>
      </c>
      <c r="K725" s="32">
        <v>300110196002</v>
      </c>
      <c r="L725" s="28" t="s">
        <v>876</v>
      </c>
      <c r="M725" s="28" t="s">
        <v>84</v>
      </c>
      <c r="N725" s="28">
        <v>4</v>
      </c>
      <c r="O725" s="33">
        <v>25</v>
      </c>
      <c r="P725" s="33">
        <v>46</v>
      </c>
      <c r="Q725" s="33">
        <f>O725+P725</f>
        <v>71</v>
      </c>
      <c r="R725" s="33">
        <f>Q725/N725</f>
        <v>17.75</v>
      </c>
      <c r="S725" s="107" t="s">
        <v>1534</v>
      </c>
      <c r="T725" s="28" t="s">
        <v>97</v>
      </c>
      <c r="U725" s="28" t="s">
        <v>65</v>
      </c>
      <c r="V725" s="28" t="s">
        <v>66</v>
      </c>
      <c r="W725" s="28" t="s">
        <v>68</v>
      </c>
      <c r="X725" s="28" t="s">
        <v>68</v>
      </c>
      <c r="Y725" s="28" t="s">
        <v>69</v>
      </c>
      <c r="Z725" s="108" t="s">
        <v>87</v>
      </c>
      <c r="AA725" s="28" t="s">
        <v>153</v>
      </c>
      <c r="AB725" s="28" t="s">
        <v>153</v>
      </c>
      <c r="AC725" s="28" t="s">
        <v>1409</v>
      </c>
      <c r="AD725" s="28" t="s">
        <v>1405</v>
      </c>
      <c r="AE725" s="28" t="s">
        <v>1406</v>
      </c>
      <c r="AF725" s="28"/>
      <c r="AG725" s="28"/>
    </row>
    <row r="726" s="93" customFormat="1" ht="15" spans="1:33">
      <c r="A726" s="28" t="s">
        <v>152</v>
      </c>
      <c r="B726" s="28" t="s">
        <v>1398</v>
      </c>
      <c r="C726" s="28">
        <v>130123</v>
      </c>
      <c r="D726" s="28" t="s">
        <v>1399</v>
      </c>
      <c r="E726" s="28" t="s">
        <v>1533</v>
      </c>
      <c r="F726" s="28" t="s">
        <v>56</v>
      </c>
      <c r="G726" s="28" t="s">
        <v>1410</v>
      </c>
      <c r="H726" s="28" t="s">
        <v>58</v>
      </c>
      <c r="I726" s="28" t="s">
        <v>59</v>
      </c>
      <c r="J726" s="28" t="s">
        <v>1402</v>
      </c>
      <c r="K726" s="32">
        <v>300110196003</v>
      </c>
      <c r="L726" s="28" t="s">
        <v>876</v>
      </c>
      <c r="M726" s="28" t="s">
        <v>84</v>
      </c>
      <c r="N726" s="28">
        <v>4</v>
      </c>
      <c r="O726" s="33">
        <v>7</v>
      </c>
      <c r="P726" s="33">
        <v>25</v>
      </c>
      <c r="Q726" s="33">
        <f>O726+P726</f>
        <v>32</v>
      </c>
      <c r="R726" s="33">
        <f>Q726/N726</f>
        <v>8</v>
      </c>
      <c r="S726" s="107" t="s">
        <v>1534</v>
      </c>
      <c r="T726" s="28" t="s">
        <v>97</v>
      </c>
      <c r="U726" s="28" t="s">
        <v>65</v>
      </c>
      <c r="V726" s="28" t="s">
        <v>66</v>
      </c>
      <c r="W726" s="28" t="s">
        <v>68</v>
      </c>
      <c r="X726" s="28" t="s">
        <v>68</v>
      </c>
      <c r="Y726" s="28" t="s">
        <v>69</v>
      </c>
      <c r="Z726" s="108" t="s">
        <v>87</v>
      </c>
      <c r="AA726" s="28" t="s">
        <v>153</v>
      </c>
      <c r="AB726" s="28" t="s">
        <v>153</v>
      </c>
      <c r="AC726" s="28" t="s">
        <v>1411</v>
      </c>
      <c r="AD726" s="28" t="s">
        <v>1405</v>
      </c>
      <c r="AE726" s="28" t="s">
        <v>1406</v>
      </c>
      <c r="AF726" s="28"/>
      <c r="AG726" s="28"/>
    </row>
    <row r="727" s="93" customFormat="1" ht="15" spans="1:33">
      <c r="A727" s="28" t="s">
        <v>152</v>
      </c>
      <c r="B727" s="28" t="s">
        <v>1398</v>
      </c>
      <c r="C727" s="28">
        <v>130123</v>
      </c>
      <c r="D727" s="28" t="s">
        <v>1399</v>
      </c>
      <c r="E727" s="28" t="s">
        <v>1535</v>
      </c>
      <c r="F727" s="28" t="s">
        <v>56</v>
      </c>
      <c r="G727" s="28" t="s">
        <v>1401</v>
      </c>
      <c r="H727" s="28" t="s">
        <v>58</v>
      </c>
      <c r="I727" s="28" t="s">
        <v>59</v>
      </c>
      <c r="J727" s="28" t="s">
        <v>1402</v>
      </c>
      <c r="K727" s="32">
        <v>300110201001</v>
      </c>
      <c r="L727" s="28" t="s">
        <v>876</v>
      </c>
      <c r="M727" s="28" t="s">
        <v>84</v>
      </c>
      <c r="N727" s="28">
        <v>2</v>
      </c>
      <c r="O727" s="33">
        <v>5</v>
      </c>
      <c r="P727" s="33">
        <v>1</v>
      </c>
      <c r="Q727" s="33">
        <f>O727+P727</f>
        <v>6</v>
      </c>
      <c r="R727" s="33">
        <f>Q727/N727</f>
        <v>3</v>
      </c>
      <c r="S727" s="107" t="s">
        <v>1428</v>
      </c>
      <c r="T727" s="28" t="s">
        <v>97</v>
      </c>
      <c r="U727" s="28" t="s">
        <v>65</v>
      </c>
      <c r="V727" s="28" t="s">
        <v>66</v>
      </c>
      <c r="W727" s="28" t="s">
        <v>67</v>
      </c>
      <c r="X727" s="28" t="s">
        <v>192</v>
      </c>
      <c r="Y727" s="28" t="s">
        <v>69</v>
      </c>
      <c r="Z727" s="108" t="s">
        <v>87</v>
      </c>
      <c r="AA727" s="28" t="s">
        <v>153</v>
      </c>
      <c r="AB727" s="28" t="s">
        <v>153</v>
      </c>
      <c r="AC727" s="28" t="s">
        <v>1404</v>
      </c>
      <c r="AD727" s="28" t="s">
        <v>1405</v>
      </c>
      <c r="AE727" s="28" t="s">
        <v>1406</v>
      </c>
      <c r="AF727" s="28"/>
      <c r="AG727" s="28"/>
    </row>
    <row r="728" s="93" customFormat="1" ht="15" spans="1:33">
      <c r="A728" s="28" t="s">
        <v>152</v>
      </c>
      <c r="B728" s="28" t="s">
        <v>1398</v>
      </c>
      <c r="C728" s="28">
        <v>130123</v>
      </c>
      <c r="D728" s="28" t="s">
        <v>1399</v>
      </c>
      <c r="E728" s="28" t="s">
        <v>1535</v>
      </c>
      <c r="F728" s="28" t="s">
        <v>56</v>
      </c>
      <c r="G728" s="28" t="s">
        <v>1407</v>
      </c>
      <c r="H728" s="28" t="s">
        <v>58</v>
      </c>
      <c r="I728" s="28" t="s">
        <v>59</v>
      </c>
      <c r="J728" s="28" t="s">
        <v>1402</v>
      </c>
      <c r="K728" s="32">
        <v>300110201002</v>
      </c>
      <c r="L728" s="28" t="s">
        <v>876</v>
      </c>
      <c r="M728" s="28" t="s">
        <v>84</v>
      </c>
      <c r="N728" s="28">
        <v>4</v>
      </c>
      <c r="O728" s="33">
        <v>14</v>
      </c>
      <c r="P728" s="33">
        <v>13</v>
      </c>
      <c r="Q728" s="33">
        <f>O728+P728</f>
        <v>27</v>
      </c>
      <c r="R728" s="33">
        <f>Q728/N728</f>
        <v>6.75</v>
      </c>
      <c r="S728" s="107" t="s">
        <v>1536</v>
      </c>
      <c r="T728" s="28" t="s">
        <v>97</v>
      </c>
      <c r="U728" s="28" t="s">
        <v>65</v>
      </c>
      <c r="V728" s="28" t="s">
        <v>66</v>
      </c>
      <c r="W728" s="28" t="s">
        <v>68</v>
      </c>
      <c r="X728" s="28" t="s">
        <v>68</v>
      </c>
      <c r="Y728" s="28" t="s">
        <v>69</v>
      </c>
      <c r="Z728" s="108" t="s">
        <v>87</v>
      </c>
      <c r="AA728" s="28" t="s">
        <v>153</v>
      </c>
      <c r="AB728" s="28" t="s">
        <v>153</v>
      </c>
      <c r="AC728" s="28" t="s">
        <v>1465</v>
      </c>
      <c r="AD728" s="28" t="s">
        <v>1405</v>
      </c>
      <c r="AE728" s="28" t="s">
        <v>1406</v>
      </c>
      <c r="AF728" s="28"/>
      <c r="AG728" s="28"/>
    </row>
    <row r="729" s="93" customFormat="1" ht="15" spans="1:33">
      <c r="A729" s="28" t="s">
        <v>152</v>
      </c>
      <c r="B729" s="28" t="s">
        <v>1398</v>
      </c>
      <c r="C729" s="28">
        <v>130123</v>
      </c>
      <c r="D729" s="28" t="s">
        <v>1399</v>
      </c>
      <c r="E729" s="28" t="s">
        <v>1535</v>
      </c>
      <c r="F729" s="28" t="s">
        <v>56</v>
      </c>
      <c r="G729" s="28" t="s">
        <v>1410</v>
      </c>
      <c r="H729" s="28" t="s">
        <v>58</v>
      </c>
      <c r="I729" s="28" t="s">
        <v>59</v>
      </c>
      <c r="J729" s="28" t="s">
        <v>1402</v>
      </c>
      <c r="K729" s="32">
        <v>300110201003</v>
      </c>
      <c r="L729" s="28" t="s">
        <v>876</v>
      </c>
      <c r="M729" s="28" t="s">
        <v>84</v>
      </c>
      <c r="N729" s="28">
        <v>4</v>
      </c>
      <c r="O729" s="33">
        <v>25</v>
      </c>
      <c r="P729" s="33">
        <v>5</v>
      </c>
      <c r="Q729" s="33">
        <f>O729+P729</f>
        <v>30</v>
      </c>
      <c r="R729" s="33">
        <f>Q729/N729</f>
        <v>7.5</v>
      </c>
      <c r="S729" s="107" t="s">
        <v>1536</v>
      </c>
      <c r="T729" s="28" t="s">
        <v>97</v>
      </c>
      <c r="U729" s="28" t="s">
        <v>65</v>
      </c>
      <c r="V729" s="28" t="s">
        <v>66</v>
      </c>
      <c r="W729" s="28" t="s">
        <v>68</v>
      </c>
      <c r="X729" s="28" t="s">
        <v>68</v>
      </c>
      <c r="Y729" s="28" t="s">
        <v>69</v>
      </c>
      <c r="Z729" s="108" t="s">
        <v>87</v>
      </c>
      <c r="AA729" s="28" t="s">
        <v>153</v>
      </c>
      <c r="AB729" s="28" t="s">
        <v>153</v>
      </c>
      <c r="AC729" s="28" t="s">
        <v>1466</v>
      </c>
      <c r="AD729" s="28" t="s">
        <v>1405</v>
      </c>
      <c r="AE729" s="28" t="s">
        <v>1406</v>
      </c>
      <c r="AF729" s="28"/>
      <c r="AG729" s="28"/>
    </row>
    <row r="730" s="93" customFormat="1" ht="15" spans="1:33">
      <c r="A730" s="28" t="s">
        <v>152</v>
      </c>
      <c r="B730" s="28" t="s">
        <v>1398</v>
      </c>
      <c r="C730" s="28">
        <v>130123</v>
      </c>
      <c r="D730" s="28" t="s">
        <v>1399</v>
      </c>
      <c r="E730" s="28" t="s">
        <v>1537</v>
      </c>
      <c r="F730" s="28" t="s">
        <v>56</v>
      </c>
      <c r="G730" s="28" t="s">
        <v>1401</v>
      </c>
      <c r="H730" s="28" t="s">
        <v>58</v>
      </c>
      <c r="I730" s="28" t="s">
        <v>59</v>
      </c>
      <c r="J730" s="28" t="s">
        <v>1402</v>
      </c>
      <c r="K730" s="32">
        <v>300110206001</v>
      </c>
      <c r="L730" s="28" t="s">
        <v>876</v>
      </c>
      <c r="M730" s="28" t="s">
        <v>84</v>
      </c>
      <c r="N730" s="28">
        <v>4</v>
      </c>
      <c r="O730" s="33">
        <v>123</v>
      </c>
      <c r="P730" s="33">
        <v>46</v>
      </c>
      <c r="Q730" s="33">
        <f>O730+P730</f>
        <v>169</v>
      </c>
      <c r="R730" s="33">
        <f>Q730/N730</f>
        <v>42.25</v>
      </c>
      <c r="S730" s="107" t="s">
        <v>1538</v>
      </c>
      <c r="T730" s="28" t="s">
        <v>97</v>
      </c>
      <c r="U730" s="28" t="s">
        <v>65</v>
      </c>
      <c r="V730" s="28" t="s">
        <v>66</v>
      </c>
      <c r="W730" s="28" t="s">
        <v>68</v>
      </c>
      <c r="X730" s="28" t="s">
        <v>68</v>
      </c>
      <c r="Y730" s="28" t="s">
        <v>69</v>
      </c>
      <c r="Z730" s="108" t="s">
        <v>87</v>
      </c>
      <c r="AA730" s="28" t="s">
        <v>153</v>
      </c>
      <c r="AB730" s="28" t="s">
        <v>153</v>
      </c>
      <c r="AC730" s="28" t="s">
        <v>1492</v>
      </c>
      <c r="AD730" s="28" t="s">
        <v>1405</v>
      </c>
      <c r="AE730" s="28" t="s">
        <v>1406</v>
      </c>
      <c r="AF730" s="28"/>
      <c r="AG730" s="28"/>
    </row>
    <row r="731" s="93" customFormat="1" ht="15" spans="1:33">
      <c r="A731" s="28" t="s">
        <v>152</v>
      </c>
      <c r="B731" s="28" t="s">
        <v>1398</v>
      </c>
      <c r="C731" s="28">
        <v>130123</v>
      </c>
      <c r="D731" s="28" t="s">
        <v>1399</v>
      </c>
      <c r="E731" s="28" t="s">
        <v>1537</v>
      </c>
      <c r="F731" s="28" t="s">
        <v>56</v>
      </c>
      <c r="G731" s="28" t="s">
        <v>1407</v>
      </c>
      <c r="H731" s="28" t="s">
        <v>58</v>
      </c>
      <c r="I731" s="28" t="s">
        <v>59</v>
      </c>
      <c r="J731" s="28" t="s">
        <v>1402</v>
      </c>
      <c r="K731" s="32">
        <v>300110206002</v>
      </c>
      <c r="L731" s="28" t="s">
        <v>876</v>
      </c>
      <c r="M731" s="28" t="s">
        <v>84</v>
      </c>
      <c r="N731" s="28">
        <v>4</v>
      </c>
      <c r="O731" s="33">
        <v>93</v>
      </c>
      <c r="P731" s="33">
        <v>43</v>
      </c>
      <c r="Q731" s="33">
        <f>O731+P731</f>
        <v>136</v>
      </c>
      <c r="R731" s="33">
        <f>Q731/N731</f>
        <v>34</v>
      </c>
      <c r="S731" s="107" t="s">
        <v>1538</v>
      </c>
      <c r="T731" s="28" t="s">
        <v>97</v>
      </c>
      <c r="U731" s="28" t="s">
        <v>65</v>
      </c>
      <c r="V731" s="28" t="s">
        <v>66</v>
      </c>
      <c r="W731" s="28" t="s">
        <v>68</v>
      </c>
      <c r="X731" s="28" t="s">
        <v>68</v>
      </c>
      <c r="Y731" s="28" t="s">
        <v>69</v>
      </c>
      <c r="Z731" s="108" t="s">
        <v>87</v>
      </c>
      <c r="AA731" s="28" t="s">
        <v>153</v>
      </c>
      <c r="AB731" s="28" t="s">
        <v>153</v>
      </c>
      <c r="AC731" s="28" t="s">
        <v>1493</v>
      </c>
      <c r="AD731" s="28" t="s">
        <v>1405</v>
      </c>
      <c r="AE731" s="28" t="s">
        <v>1406</v>
      </c>
      <c r="AF731" s="28"/>
      <c r="AG731" s="28"/>
    </row>
    <row r="732" s="93" customFormat="1" ht="15" spans="1:33">
      <c r="A732" s="28" t="s">
        <v>152</v>
      </c>
      <c r="B732" s="28" t="s">
        <v>1398</v>
      </c>
      <c r="C732" s="28">
        <v>130123</v>
      </c>
      <c r="D732" s="28" t="s">
        <v>1399</v>
      </c>
      <c r="E732" s="28" t="s">
        <v>1539</v>
      </c>
      <c r="F732" s="28" t="s">
        <v>56</v>
      </c>
      <c r="G732" s="28" t="s">
        <v>1401</v>
      </c>
      <c r="H732" s="28" t="s">
        <v>58</v>
      </c>
      <c r="I732" s="28" t="s">
        <v>59</v>
      </c>
      <c r="J732" s="28" t="s">
        <v>1402</v>
      </c>
      <c r="K732" s="32">
        <v>300110211001</v>
      </c>
      <c r="L732" s="28" t="s">
        <v>876</v>
      </c>
      <c r="M732" s="28" t="s">
        <v>84</v>
      </c>
      <c r="N732" s="28">
        <v>2</v>
      </c>
      <c r="O732" s="33">
        <v>1</v>
      </c>
      <c r="P732" s="33">
        <v>5</v>
      </c>
      <c r="Q732" s="33">
        <f>O732+P732</f>
        <v>6</v>
      </c>
      <c r="R732" s="33">
        <f>Q732/N732</f>
        <v>3</v>
      </c>
      <c r="S732" s="107" t="s">
        <v>1428</v>
      </c>
      <c r="T732" s="28" t="s">
        <v>97</v>
      </c>
      <c r="U732" s="28" t="s">
        <v>65</v>
      </c>
      <c r="V732" s="28" t="s">
        <v>66</v>
      </c>
      <c r="W732" s="28" t="s">
        <v>67</v>
      </c>
      <c r="X732" s="28" t="s">
        <v>192</v>
      </c>
      <c r="Y732" s="28" t="s">
        <v>69</v>
      </c>
      <c r="Z732" s="108" t="s">
        <v>87</v>
      </c>
      <c r="AA732" s="28" t="s">
        <v>153</v>
      </c>
      <c r="AB732" s="28" t="s">
        <v>153</v>
      </c>
      <c r="AC732" s="28" t="s">
        <v>1404</v>
      </c>
      <c r="AD732" s="28" t="s">
        <v>1405</v>
      </c>
      <c r="AE732" s="28" t="s">
        <v>1406</v>
      </c>
      <c r="AF732" s="28"/>
      <c r="AG732" s="28"/>
    </row>
    <row r="733" s="93" customFormat="1" ht="15" spans="1:33">
      <c r="A733" s="28" t="s">
        <v>152</v>
      </c>
      <c r="B733" s="28" t="s">
        <v>1398</v>
      </c>
      <c r="C733" s="28">
        <v>130123</v>
      </c>
      <c r="D733" s="28" t="s">
        <v>1399</v>
      </c>
      <c r="E733" s="28" t="s">
        <v>1539</v>
      </c>
      <c r="F733" s="28" t="s">
        <v>56</v>
      </c>
      <c r="G733" s="28" t="s">
        <v>1407</v>
      </c>
      <c r="H733" s="28" t="s">
        <v>58</v>
      </c>
      <c r="I733" s="28" t="s">
        <v>59</v>
      </c>
      <c r="J733" s="28" t="s">
        <v>1402</v>
      </c>
      <c r="K733" s="32">
        <v>300110211002</v>
      </c>
      <c r="L733" s="28" t="s">
        <v>876</v>
      </c>
      <c r="M733" s="28" t="s">
        <v>84</v>
      </c>
      <c r="N733" s="28">
        <v>4</v>
      </c>
      <c r="O733" s="33">
        <v>52</v>
      </c>
      <c r="P733" s="33">
        <v>142</v>
      </c>
      <c r="Q733" s="33">
        <f>O733+P733</f>
        <v>194</v>
      </c>
      <c r="R733" s="33">
        <f>Q733/N733</f>
        <v>48.5</v>
      </c>
      <c r="S733" s="107" t="s">
        <v>1540</v>
      </c>
      <c r="T733" s="28" t="s">
        <v>97</v>
      </c>
      <c r="U733" s="28" t="s">
        <v>65</v>
      </c>
      <c r="V733" s="28" t="s">
        <v>66</v>
      </c>
      <c r="W733" s="28" t="s">
        <v>68</v>
      </c>
      <c r="X733" s="28" t="s">
        <v>68</v>
      </c>
      <c r="Y733" s="28" t="s">
        <v>69</v>
      </c>
      <c r="Z733" s="108" t="s">
        <v>87</v>
      </c>
      <c r="AA733" s="28" t="s">
        <v>153</v>
      </c>
      <c r="AB733" s="28" t="s">
        <v>153</v>
      </c>
      <c r="AC733" s="28" t="s">
        <v>1404</v>
      </c>
      <c r="AD733" s="28" t="s">
        <v>1405</v>
      </c>
      <c r="AE733" s="28" t="s">
        <v>1406</v>
      </c>
      <c r="AF733" s="28"/>
      <c r="AG733" s="28"/>
    </row>
    <row r="734" s="93" customFormat="1" ht="15" spans="1:33">
      <c r="A734" s="28" t="s">
        <v>152</v>
      </c>
      <c r="B734" s="28" t="s">
        <v>1398</v>
      </c>
      <c r="C734" s="28">
        <v>130123</v>
      </c>
      <c r="D734" s="28" t="s">
        <v>1399</v>
      </c>
      <c r="E734" s="28" t="s">
        <v>1539</v>
      </c>
      <c r="F734" s="28" t="s">
        <v>56</v>
      </c>
      <c r="G734" s="28" t="s">
        <v>1410</v>
      </c>
      <c r="H734" s="28" t="s">
        <v>58</v>
      </c>
      <c r="I734" s="28" t="s">
        <v>59</v>
      </c>
      <c r="J734" s="28" t="s">
        <v>1402</v>
      </c>
      <c r="K734" s="32">
        <v>300110211003</v>
      </c>
      <c r="L734" s="28" t="s">
        <v>876</v>
      </c>
      <c r="M734" s="28" t="s">
        <v>84</v>
      </c>
      <c r="N734" s="28">
        <v>4</v>
      </c>
      <c r="O734" s="33">
        <v>14</v>
      </c>
      <c r="P734" s="33">
        <v>48</v>
      </c>
      <c r="Q734" s="33">
        <f>O734+P734</f>
        <v>62</v>
      </c>
      <c r="R734" s="33">
        <f>Q734/N734</f>
        <v>15.5</v>
      </c>
      <c r="S734" s="107" t="s">
        <v>1541</v>
      </c>
      <c r="T734" s="28" t="s">
        <v>97</v>
      </c>
      <c r="U734" s="28" t="s">
        <v>65</v>
      </c>
      <c r="V734" s="28" t="s">
        <v>66</v>
      </c>
      <c r="W734" s="28" t="s">
        <v>68</v>
      </c>
      <c r="X734" s="28" t="s">
        <v>68</v>
      </c>
      <c r="Y734" s="28" t="s">
        <v>69</v>
      </c>
      <c r="Z734" s="108" t="s">
        <v>87</v>
      </c>
      <c r="AA734" s="28" t="s">
        <v>153</v>
      </c>
      <c r="AB734" s="28" t="s">
        <v>153</v>
      </c>
      <c r="AC734" s="28" t="s">
        <v>1414</v>
      </c>
      <c r="AD734" s="28" t="s">
        <v>1405</v>
      </c>
      <c r="AE734" s="28" t="s">
        <v>1406</v>
      </c>
      <c r="AF734" s="28"/>
      <c r="AG734" s="28"/>
    </row>
    <row r="735" s="93" customFormat="1" ht="15" spans="1:33">
      <c r="A735" s="28" t="s">
        <v>152</v>
      </c>
      <c r="B735" s="28" t="s">
        <v>1398</v>
      </c>
      <c r="C735" s="28">
        <v>130123</v>
      </c>
      <c r="D735" s="28" t="s">
        <v>1399</v>
      </c>
      <c r="E735" s="28" t="s">
        <v>1542</v>
      </c>
      <c r="F735" s="28" t="s">
        <v>56</v>
      </c>
      <c r="G735" s="28" t="s">
        <v>1401</v>
      </c>
      <c r="H735" s="28" t="s">
        <v>58</v>
      </c>
      <c r="I735" s="28" t="s">
        <v>59</v>
      </c>
      <c r="J735" s="28" t="s">
        <v>1402</v>
      </c>
      <c r="K735" s="32">
        <v>300110216001</v>
      </c>
      <c r="L735" s="28" t="s">
        <v>876</v>
      </c>
      <c r="M735" s="28" t="s">
        <v>84</v>
      </c>
      <c r="N735" s="28">
        <v>3</v>
      </c>
      <c r="O735" s="33">
        <v>14</v>
      </c>
      <c r="P735" s="33">
        <v>18</v>
      </c>
      <c r="Q735" s="33">
        <f>O735+P735</f>
        <v>32</v>
      </c>
      <c r="R735" s="33">
        <f>Q735/N735</f>
        <v>10.6666666666667</v>
      </c>
      <c r="S735" s="107" t="s">
        <v>1543</v>
      </c>
      <c r="T735" s="28" t="s">
        <v>97</v>
      </c>
      <c r="U735" s="28" t="s">
        <v>65</v>
      </c>
      <c r="V735" s="28" t="s">
        <v>66</v>
      </c>
      <c r="W735" s="28" t="s">
        <v>68</v>
      </c>
      <c r="X735" s="28" t="s">
        <v>68</v>
      </c>
      <c r="Y735" s="28" t="s">
        <v>69</v>
      </c>
      <c r="Z735" s="108" t="s">
        <v>87</v>
      </c>
      <c r="AA735" s="28" t="s">
        <v>153</v>
      </c>
      <c r="AB735" s="28" t="s">
        <v>153</v>
      </c>
      <c r="AC735" s="28" t="s">
        <v>1409</v>
      </c>
      <c r="AD735" s="28" t="s">
        <v>1405</v>
      </c>
      <c r="AE735" s="28" t="s">
        <v>1406</v>
      </c>
      <c r="AF735" s="28"/>
      <c r="AG735" s="28"/>
    </row>
    <row r="736" s="93" customFormat="1" ht="15" spans="1:33">
      <c r="A736" s="28" t="s">
        <v>152</v>
      </c>
      <c r="B736" s="28" t="s">
        <v>1398</v>
      </c>
      <c r="C736" s="28">
        <v>130123</v>
      </c>
      <c r="D736" s="28" t="s">
        <v>1399</v>
      </c>
      <c r="E736" s="28" t="s">
        <v>1542</v>
      </c>
      <c r="F736" s="28" t="s">
        <v>56</v>
      </c>
      <c r="G736" s="28" t="s">
        <v>1407</v>
      </c>
      <c r="H736" s="28" t="s">
        <v>58</v>
      </c>
      <c r="I736" s="28" t="s">
        <v>59</v>
      </c>
      <c r="J736" s="28" t="s">
        <v>1402</v>
      </c>
      <c r="K736" s="32">
        <v>300110216002</v>
      </c>
      <c r="L736" s="28" t="s">
        <v>876</v>
      </c>
      <c r="M736" s="28" t="s">
        <v>84</v>
      </c>
      <c r="N736" s="28">
        <v>3</v>
      </c>
      <c r="O736" s="33">
        <v>7</v>
      </c>
      <c r="P736" s="33">
        <v>16</v>
      </c>
      <c r="Q736" s="33">
        <f>O736+P736</f>
        <v>23</v>
      </c>
      <c r="R736" s="33">
        <f>Q736/N736</f>
        <v>7.66666666666667</v>
      </c>
      <c r="S736" s="107" t="s">
        <v>1543</v>
      </c>
      <c r="T736" s="28" t="s">
        <v>97</v>
      </c>
      <c r="U736" s="28" t="s">
        <v>65</v>
      </c>
      <c r="V736" s="28" t="s">
        <v>66</v>
      </c>
      <c r="W736" s="28" t="s">
        <v>68</v>
      </c>
      <c r="X736" s="28" t="s">
        <v>68</v>
      </c>
      <c r="Y736" s="28" t="s">
        <v>69</v>
      </c>
      <c r="Z736" s="108" t="s">
        <v>87</v>
      </c>
      <c r="AA736" s="28" t="s">
        <v>153</v>
      </c>
      <c r="AB736" s="28" t="s">
        <v>153</v>
      </c>
      <c r="AC736" s="28" t="s">
        <v>1411</v>
      </c>
      <c r="AD736" s="28" t="s">
        <v>1405</v>
      </c>
      <c r="AE736" s="28" t="s">
        <v>1406</v>
      </c>
      <c r="AF736" s="28"/>
      <c r="AG736" s="28"/>
    </row>
    <row r="737" s="93" customFormat="1" ht="15" spans="1:33">
      <c r="A737" s="28" t="s">
        <v>152</v>
      </c>
      <c r="B737" s="28" t="s">
        <v>1398</v>
      </c>
      <c r="C737" s="28">
        <v>130123</v>
      </c>
      <c r="D737" s="28" t="s">
        <v>1399</v>
      </c>
      <c r="E737" s="28" t="s">
        <v>1544</v>
      </c>
      <c r="F737" s="28" t="s">
        <v>56</v>
      </c>
      <c r="G737" s="28" t="s">
        <v>1401</v>
      </c>
      <c r="H737" s="28" t="s">
        <v>58</v>
      </c>
      <c r="I737" s="28" t="s">
        <v>59</v>
      </c>
      <c r="J737" s="28" t="s">
        <v>1402</v>
      </c>
      <c r="K737" s="32">
        <v>300110221001</v>
      </c>
      <c r="L737" s="28" t="s">
        <v>876</v>
      </c>
      <c r="M737" s="28" t="s">
        <v>84</v>
      </c>
      <c r="N737" s="28">
        <v>5</v>
      </c>
      <c r="O737" s="33">
        <v>6</v>
      </c>
      <c r="P737" s="33">
        <v>242</v>
      </c>
      <c r="Q737" s="33">
        <f>O737+P737</f>
        <v>248</v>
      </c>
      <c r="R737" s="33">
        <f>Q737/N737</f>
        <v>49.6</v>
      </c>
      <c r="S737" s="107" t="s">
        <v>1545</v>
      </c>
      <c r="T737" s="28" t="s">
        <v>97</v>
      </c>
      <c r="U737" s="28" t="s">
        <v>65</v>
      </c>
      <c r="V737" s="28" t="s">
        <v>66</v>
      </c>
      <c r="W737" s="28" t="s">
        <v>68</v>
      </c>
      <c r="X737" s="28" t="s">
        <v>68</v>
      </c>
      <c r="Y737" s="28" t="s">
        <v>69</v>
      </c>
      <c r="Z737" s="108" t="s">
        <v>87</v>
      </c>
      <c r="AA737" s="28" t="s">
        <v>153</v>
      </c>
      <c r="AB737" s="28" t="s">
        <v>153</v>
      </c>
      <c r="AC737" s="28" t="s">
        <v>1492</v>
      </c>
      <c r="AD737" s="28" t="s">
        <v>1405</v>
      </c>
      <c r="AE737" s="28" t="s">
        <v>1406</v>
      </c>
      <c r="AF737" s="28"/>
      <c r="AG737" s="28"/>
    </row>
    <row r="738" s="93" customFormat="1" ht="15" spans="1:33">
      <c r="A738" s="28" t="s">
        <v>152</v>
      </c>
      <c r="B738" s="28" t="s">
        <v>1398</v>
      </c>
      <c r="C738" s="28">
        <v>130123</v>
      </c>
      <c r="D738" s="28" t="s">
        <v>1399</v>
      </c>
      <c r="E738" s="28" t="s">
        <v>1544</v>
      </c>
      <c r="F738" s="28" t="s">
        <v>56</v>
      </c>
      <c r="G738" s="28" t="s">
        <v>1407</v>
      </c>
      <c r="H738" s="28" t="s">
        <v>58</v>
      </c>
      <c r="I738" s="28" t="s">
        <v>59</v>
      </c>
      <c r="J738" s="28" t="s">
        <v>1402</v>
      </c>
      <c r="K738" s="32">
        <v>300110221002</v>
      </c>
      <c r="L738" s="28" t="s">
        <v>876</v>
      </c>
      <c r="M738" s="28" t="s">
        <v>84</v>
      </c>
      <c r="N738" s="28">
        <v>5</v>
      </c>
      <c r="O738" s="33">
        <v>2</v>
      </c>
      <c r="P738" s="33">
        <v>107</v>
      </c>
      <c r="Q738" s="33">
        <f>O738+P738</f>
        <v>109</v>
      </c>
      <c r="R738" s="33">
        <f>Q738/N738</f>
        <v>21.8</v>
      </c>
      <c r="S738" s="107" t="s">
        <v>1545</v>
      </c>
      <c r="T738" s="28" t="s">
        <v>97</v>
      </c>
      <c r="U738" s="28" t="s">
        <v>65</v>
      </c>
      <c r="V738" s="28" t="s">
        <v>66</v>
      </c>
      <c r="W738" s="28" t="s">
        <v>68</v>
      </c>
      <c r="X738" s="28" t="s">
        <v>68</v>
      </c>
      <c r="Y738" s="28" t="s">
        <v>69</v>
      </c>
      <c r="Z738" s="108" t="s">
        <v>87</v>
      </c>
      <c r="AA738" s="28" t="s">
        <v>153</v>
      </c>
      <c r="AB738" s="28" t="s">
        <v>153</v>
      </c>
      <c r="AC738" s="28" t="s">
        <v>1493</v>
      </c>
      <c r="AD738" s="28" t="s">
        <v>1405</v>
      </c>
      <c r="AE738" s="28" t="s">
        <v>1406</v>
      </c>
      <c r="AF738" s="28"/>
      <c r="AG738" s="28"/>
    </row>
    <row r="739" s="93" customFormat="1" ht="15" spans="1:33">
      <c r="A739" s="28" t="s">
        <v>152</v>
      </c>
      <c r="B739" s="28" t="s">
        <v>1398</v>
      </c>
      <c r="C739" s="28">
        <v>130123</v>
      </c>
      <c r="D739" s="28" t="s">
        <v>1399</v>
      </c>
      <c r="E739" s="28" t="s">
        <v>1546</v>
      </c>
      <c r="F739" s="28" t="s">
        <v>56</v>
      </c>
      <c r="G739" s="28" t="s">
        <v>1458</v>
      </c>
      <c r="H739" s="28" t="s">
        <v>58</v>
      </c>
      <c r="I739" s="28" t="s">
        <v>59</v>
      </c>
      <c r="J739" s="28" t="s">
        <v>1402</v>
      </c>
      <c r="K739" s="32">
        <v>300110226001</v>
      </c>
      <c r="L739" s="28" t="s">
        <v>876</v>
      </c>
      <c r="M739" s="28" t="s">
        <v>84</v>
      </c>
      <c r="N739" s="28">
        <v>3</v>
      </c>
      <c r="O739" s="33">
        <v>3</v>
      </c>
      <c r="P739" s="33">
        <v>53</v>
      </c>
      <c r="Q739" s="33">
        <f>O739+P739</f>
        <v>56</v>
      </c>
      <c r="R739" s="33">
        <f>Q739/N739</f>
        <v>18.6666666666667</v>
      </c>
      <c r="S739" s="107" t="s">
        <v>1547</v>
      </c>
      <c r="T739" s="28" t="s">
        <v>97</v>
      </c>
      <c r="U739" s="28" t="s">
        <v>65</v>
      </c>
      <c r="V739" s="28" t="s">
        <v>66</v>
      </c>
      <c r="W739" s="28" t="s">
        <v>68</v>
      </c>
      <c r="X739" s="28" t="s">
        <v>68</v>
      </c>
      <c r="Y739" s="28" t="s">
        <v>69</v>
      </c>
      <c r="Z739" s="108" t="s">
        <v>87</v>
      </c>
      <c r="AA739" s="28" t="s">
        <v>153</v>
      </c>
      <c r="AB739" s="28" t="s">
        <v>153</v>
      </c>
      <c r="AC739" s="28" t="s">
        <v>1426</v>
      </c>
      <c r="AD739" s="28" t="s">
        <v>1405</v>
      </c>
      <c r="AE739" s="28" t="s">
        <v>1406</v>
      </c>
      <c r="AF739" s="28"/>
      <c r="AG739" s="28"/>
    </row>
    <row r="740" s="93" customFormat="1" ht="15" spans="1:33">
      <c r="A740" s="28" t="s">
        <v>152</v>
      </c>
      <c r="B740" s="28" t="s">
        <v>1398</v>
      </c>
      <c r="C740" s="28">
        <v>130123</v>
      </c>
      <c r="D740" s="28" t="s">
        <v>1399</v>
      </c>
      <c r="E740" s="28" t="s">
        <v>1548</v>
      </c>
      <c r="F740" s="28" t="s">
        <v>56</v>
      </c>
      <c r="G740" s="28" t="s">
        <v>1458</v>
      </c>
      <c r="H740" s="28" t="s">
        <v>58</v>
      </c>
      <c r="I740" s="28" t="s">
        <v>59</v>
      </c>
      <c r="J740" s="28" t="s">
        <v>1402</v>
      </c>
      <c r="K740" s="32">
        <v>300110231001</v>
      </c>
      <c r="L740" s="28" t="s">
        <v>876</v>
      </c>
      <c r="M740" s="28" t="s">
        <v>84</v>
      </c>
      <c r="N740" s="28">
        <v>3</v>
      </c>
      <c r="O740" s="33">
        <v>7</v>
      </c>
      <c r="P740" s="33">
        <v>4</v>
      </c>
      <c r="Q740" s="33">
        <f>O740+P740</f>
        <v>11</v>
      </c>
      <c r="R740" s="33">
        <f>Q740/N740</f>
        <v>3.66666666666667</v>
      </c>
      <c r="S740" s="107" t="s">
        <v>1549</v>
      </c>
      <c r="T740" s="28" t="s">
        <v>97</v>
      </c>
      <c r="U740" s="28" t="s">
        <v>65</v>
      </c>
      <c r="V740" s="28" t="s">
        <v>66</v>
      </c>
      <c r="W740" s="28" t="s">
        <v>68</v>
      </c>
      <c r="X740" s="28" t="s">
        <v>68</v>
      </c>
      <c r="Y740" s="28" t="s">
        <v>69</v>
      </c>
      <c r="Z740" s="108" t="s">
        <v>87</v>
      </c>
      <c r="AA740" s="28" t="s">
        <v>153</v>
      </c>
      <c r="AB740" s="28" t="s">
        <v>153</v>
      </c>
      <c r="AC740" s="28" t="s">
        <v>1426</v>
      </c>
      <c r="AD740" s="28" t="s">
        <v>1405</v>
      </c>
      <c r="AE740" s="28" t="s">
        <v>1406</v>
      </c>
      <c r="AF740" s="28"/>
      <c r="AG740" s="28"/>
    </row>
    <row r="741" s="93" customFormat="1" ht="15" spans="1:33">
      <c r="A741" s="28" t="s">
        <v>158</v>
      </c>
      <c r="B741" s="28" t="s">
        <v>1398</v>
      </c>
      <c r="C741" s="28">
        <v>130123</v>
      </c>
      <c r="D741" s="28" t="s">
        <v>1399</v>
      </c>
      <c r="E741" s="28" t="s">
        <v>1550</v>
      </c>
      <c r="F741" s="28" t="s">
        <v>56</v>
      </c>
      <c r="G741" s="28" t="s">
        <v>1458</v>
      </c>
      <c r="H741" s="28" t="s">
        <v>58</v>
      </c>
      <c r="I741" s="28" t="s">
        <v>59</v>
      </c>
      <c r="J741" s="28" t="s">
        <v>1402</v>
      </c>
      <c r="K741" s="32">
        <v>300110236001</v>
      </c>
      <c r="L741" s="28" t="s">
        <v>876</v>
      </c>
      <c r="M741" s="28" t="s">
        <v>84</v>
      </c>
      <c r="N741" s="28">
        <v>2</v>
      </c>
      <c r="O741" s="33">
        <v>1</v>
      </c>
      <c r="P741" s="33">
        <v>28</v>
      </c>
      <c r="Q741" s="33">
        <f>O741+P741</f>
        <v>29</v>
      </c>
      <c r="R741" s="33">
        <f>Q741/N741</f>
        <v>14.5</v>
      </c>
      <c r="S741" s="107" t="s">
        <v>1551</v>
      </c>
      <c r="T741" s="28" t="s">
        <v>97</v>
      </c>
      <c r="U741" s="28" t="s">
        <v>65</v>
      </c>
      <c r="V741" s="28" t="s">
        <v>66</v>
      </c>
      <c r="W741" s="28" t="s">
        <v>68</v>
      </c>
      <c r="X741" s="28" t="s">
        <v>68</v>
      </c>
      <c r="Y741" s="28" t="s">
        <v>69</v>
      </c>
      <c r="Z741" s="108" t="s">
        <v>87</v>
      </c>
      <c r="AA741" s="28" t="s">
        <v>160</v>
      </c>
      <c r="AB741" s="28" t="s">
        <v>160</v>
      </c>
      <c r="AC741" s="28" t="s">
        <v>1426</v>
      </c>
      <c r="AD741" s="28" t="s">
        <v>1405</v>
      </c>
      <c r="AE741" s="28" t="s">
        <v>1406</v>
      </c>
      <c r="AF741" s="28"/>
      <c r="AG741" s="28"/>
    </row>
    <row r="742" s="93" customFormat="1" ht="15" spans="1:33">
      <c r="A742" s="28" t="s">
        <v>158</v>
      </c>
      <c r="B742" s="28" t="s">
        <v>1398</v>
      </c>
      <c r="C742" s="28">
        <v>130123</v>
      </c>
      <c r="D742" s="28" t="s">
        <v>1399</v>
      </c>
      <c r="E742" s="28" t="s">
        <v>1552</v>
      </c>
      <c r="F742" s="28" t="s">
        <v>56</v>
      </c>
      <c r="G742" s="28" t="s">
        <v>1401</v>
      </c>
      <c r="H742" s="28" t="s">
        <v>58</v>
      </c>
      <c r="I742" s="28" t="s">
        <v>59</v>
      </c>
      <c r="J742" s="28" t="s">
        <v>1402</v>
      </c>
      <c r="K742" s="32">
        <v>300110241001</v>
      </c>
      <c r="L742" s="28" t="s">
        <v>876</v>
      </c>
      <c r="M742" s="28" t="s">
        <v>84</v>
      </c>
      <c r="N742" s="28">
        <v>4</v>
      </c>
      <c r="O742" s="33">
        <v>1</v>
      </c>
      <c r="P742" s="33">
        <v>21</v>
      </c>
      <c r="Q742" s="33">
        <f>O742+P742</f>
        <v>22</v>
      </c>
      <c r="R742" s="33">
        <f>Q742/N742</f>
        <v>5.5</v>
      </c>
      <c r="S742" s="107" t="s">
        <v>1553</v>
      </c>
      <c r="T742" s="28" t="s">
        <v>97</v>
      </c>
      <c r="U742" s="28" t="s">
        <v>65</v>
      </c>
      <c r="V742" s="28" t="s">
        <v>66</v>
      </c>
      <c r="W742" s="28" t="s">
        <v>68</v>
      </c>
      <c r="X742" s="28" t="s">
        <v>68</v>
      </c>
      <c r="Y742" s="28" t="s">
        <v>69</v>
      </c>
      <c r="Z742" s="108" t="s">
        <v>87</v>
      </c>
      <c r="AA742" s="28" t="s">
        <v>160</v>
      </c>
      <c r="AB742" s="28" t="s">
        <v>160</v>
      </c>
      <c r="AC742" s="28" t="s">
        <v>1409</v>
      </c>
      <c r="AD742" s="28" t="s">
        <v>1405</v>
      </c>
      <c r="AE742" s="28" t="s">
        <v>1406</v>
      </c>
      <c r="AF742" s="28"/>
      <c r="AG742" s="28"/>
    </row>
    <row r="743" s="93" customFormat="1" ht="15" spans="1:33">
      <c r="A743" s="28" t="s">
        <v>158</v>
      </c>
      <c r="B743" s="28" t="s">
        <v>1398</v>
      </c>
      <c r="C743" s="28">
        <v>130123</v>
      </c>
      <c r="D743" s="28" t="s">
        <v>1399</v>
      </c>
      <c r="E743" s="28" t="s">
        <v>1552</v>
      </c>
      <c r="F743" s="28" t="s">
        <v>56</v>
      </c>
      <c r="G743" s="28" t="s">
        <v>1407</v>
      </c>
      <c r="H743" s="28" t="s">
        <v>58</v>
      </c>
      <c r="I743" s="28" t="s">
        <v>59</v>
      </c>
      <c r="J743" s="28" t="s">
        <v>1402</v>
      </c>
      <c r="K743" s="32">
        <v>300110241002</v>
      </c>
      <c r="L743" s="28" t="s">
        <v>876</v>
      </c>
      <c r="M743" s="28" t="s">
        <v>84</v>
      </c>
      <c r="N743" s="28">
        <v>4</v>
      </c>
      <c r="O743" s="33">
        <v>0</v>
      </c>
      <c r="P743" s="33">
        <v>40</v>
      </c>
      <c r="Q743" s="33">
        <f>O743+P743</f>
        <v>40</v>
      </c>
      <c r="R743" s="33">
        <f>Q743/N743</f>
        <v>10</v>
      </c>
      <c r="S743" s="107" t="s">
        <v>1553</v>
      </c>
      <c r="T743" s="28" t="s">
        <v>97</v>
      </c>
      <c r="U743" s="28" t="s">
        <v>65</v>
      </c>
      <c r="V743" s="28" t="s">
        <v>66</v>
      </c>
      <c r="W743" s="28" t="s">
        <v>68</v>
      </c>
      <c r="X743" s="28" t="s">
        <v>68</v>
      </c>
      <c r="Y743" s="28" t="s">
        <v>69</v>
      </c>
      <c r="Z743" s="108" t="s">
        <v>87</v>
      </c>
      <c r="AA743" s="28" t="s">
        <v>160</v>
      </c>
      <c r="AB743" s="28" t="s">
        <v>160</v>
      </c>
      <c r="AC743" s="28" t="s">
        <v>1411</v>
      </c>
      <c r="AD743" s="28" t="s">
        <v>1405</v>
      </c>
      <c r="AE743" s="28" t="s">
        <v>1406</v>
      </c>
      <c r="AF743" s="28"/>
      <c r="AG743" s="28"/>
    </row>
    <row r="744" s="93" customFormat="1" ht="15" spans="1:33">
      <c r="A744" s="28" t="s">
        <v>158</v>
      </c>
      <c r="B744" s="28" t="s">
        <v>1398</v>
      </c>
      <c r="C744" s="28">
        <v>130123</v>
      </c>
      <c r="D744" s="28" t="s">
        <v>1399</v>
      </c>
      <c r="E744" s="28" t="s">
        <v>1554</v>
      </c>
      <c r="F744" s="28" t="s">
        <v>56</v>
      </c>
      <c r="G744" s="28" t="s">
        <v>1401</v>
      </c>
      <c r="H744" s="28" t="s">
        <v>58</v>
      </c>
      <c r="I744" s="28" t="s">
        <v>59</v>
      </c>
      <c r="J744" s="28" t="s">
        <v>1402</v>
      </c>
      <c r="K744" s="32">
        <v>300110246001</v>
      </c>
      <c r="L744" s="28" t="s">
        <v>876</v>
      </c>
      <c r="M744" s="28" t="s">
        <v>84</v>
      </c>
      <c r="N744" s="28">
        <v>5</v>
      </c>
      <c r="O744" s="33">
        <v>646</v>
      </c>
      <c r="P744" s="33">
        <v>130</v>
      </c>
      <c r="Q744" s="33">
        <f>O744+P744</f>
        <v>776</v>
      </c>
      <c r="R744" s="33">
        <f>Q744/N744</f>
        <v>155.2</v>
      </c>
      <c r="S744" s="107" t="s">
        <v>1555</v>
      </c>
      <c r="T744" s="28" t="s">
        <v>97</v>
      </c>
      <c r="U744" s="28" t="s">
        <v>65</v>
      </c>
      <c r="V744" s="28" t="s">
        <v>66</v>
      </c>
      <c r="W744" s="28" t="s">
        <v>68</v>
      </c>
      <c r="X744" s="28" t="s">
        <v>68</v>
      </c>
      <c r="Y744" s="28" t="s">
        <v>69</v>
      </c>
      <c r="Z744" s="108" t="s">
        <v>87</v>
      </c>
      <c r="AA744" s="28" t="s">
        <v>160</v>
      </c>
      <c r="AB744" s="28" t="s">
        <v>160</v>
      </c>
      <c r="AC744" s="28" t="s">
        <v>1492</v>
      </c>
      <c r="AD744" s="28" t="s">
        <v>1405</v>
      </c>
      <c r="AE744" s="28" t="s">
        <v>1406</v>
      </c>
      <c r="AF744" s="28"/>
      <c r="AG744" s="28"/>
    </row>
    <row r="745" s="93" customFormat="1" ht="15" spans="1:33">
      <c r="A745" s="28" t="s">
        <v>158</v>
      </c>
      <c r="B745" s="28" t="s">
        <v>1398</v>
      </c>
      <c r="C745" s="28">
        <v>130123</v>
      </c>
      <c r="D745" s="28" t="s">
        <v>1399</v>
      </c>
      <c r="E745" s="28" t="s">
        <v>1554</v>
      </c>
      <c r="F745" s="28" t="s">
        <v>56</v>
      </c>
      <c r="G745" s="28" t="s">
        <v>1407</v>
      </c>
      <c r="H745" s="28" t="s">
        <v>58</v>
      </c>
      <c r="I745" s="28" t="s">
        <v>59</v>
      </c>
      <c r="J745" s="28" t="s">
        <v>1402</v>
      </c>
      <c r="K745" s="32">
        <v>300110246002</v>
      </c>
      <c r="L745" s="28" t="s">
        <v>876</v>
      </c>
      <c r="M745" s="28" t="s">
        <v>84</v>
      </c>
      <c r="N745" s="28">
        <v>5</v>
      </c>
      <c r="O745" s="33">
        <v>327</v>
      </c>
      <c r="P745" s="33">
        <v>64</v>
      </c>
      <c r="Q745" s="33">
        <f>O745+P745</f>
        <v>391</v>
      </c>
      <c r="R745" s="33">
        <f>Q745/N745</f>
        <v>78.2</v>
      </c>
      <c r="S745" s="107" t="s">
        <v>1555</v>
      </c>
      <c r="T745" s="28" t="s">
        <v>97</v>
      </c>
      <c r="U745" s="28" t="s">
        <v>65</v>
      </c>
      <c r="V745" s="28" t="s">
        <v>66</v>
      </c>
      <c r="W745" s="28" t="s">
        <v>68</v>
      </c>
      <c r="X745" s="28" t="s">
        <v>68</v>
      </c>
      <c r="Y745" s="28" t="s">
        <v>69</v>
      </c>
      <c r="Z745" s="108" t="s">
        <v>87</v>
      </c>
      <c r="AA745" s="28" t="s">
        <v>160</v>
      </c>
      <c r="AB745" s="28" t="s">
        <v>160</v>
      </c>
      <c r="AC745" s="28" t="s">
        <v>1493</v>
      </c>
      <c r="AD745" s="28" t="s">
        <v>1405</v>
      </c>
      <c r="AE745" s="28" t="s">
        <v>1406</v>
      </c>
      <c r="AF745" s="28"/>
      <c r="AG745" s="28"/>
    </row>
    <row r="746" s="93" customFormat="1" ht="15" spans="1:33">
      <c r="A746" s="28" t="s">
        <v>158</v>
      </c>
      <c r="B746" s="28" t="s">
        <v>1398</v>
      </c>
      <c r="C746" s="28">
        <v>130123</v>
      </c>
      <c r="D746" s="28" t="s">
        <v>1399</v>
      </c>
      <c r="E746" s="28" t="s">
        <v>1554</v>
      </c>
      <c r="F746" s="28" t="s">
        <v>56</v>
      </c>
      <c r="G746" s="28" t="s">
        <v>1410</v>
      </c>
      <c r="H746" s="28" t="s">
        <v>58</v>
      </c>
      <c r="I746" s="28" t="s">
        <v>59</v>
      </c>
      <c r="J746" s="28" t="s">
        <v>1402</v>
      </c>
      <c r="K746" s="32">
        <v>300110246003</v>
      </c>
      <c r="L746" s="28" t="s">
        <v>876</v>
      </c>
      <c r="M746" s="28" t="s">
        <v>84</v>
      </c>
      <c r="N746" s="28">
        <v>2</v>
      </c>
      <c r="O746" s="33">
        <v>2</v>
      </c>
      <c r="P746" s="33">
        <v>2</v>
      </c>
      <c r="Q746" s="33">
        <f>O746+P746</f>
        <v>4</v>
      </c>
      <c r="R746" s="33">
        <f>Q746/N746</f>
        <v>2</v>
      </c>
      <c r="S746" s="107" t="s">
        <v>1428</v>
      </c>
      <c r="T746" s="28" t="s">
        <v>97</v>
      </c>
      <c r="U746" s="28" t="s">
        <v>65</v>
      </c>
      <c r="V746" s="28" t="s">
        <v>66</v>
      </c>
      <c r="W746" s="28" t="s">
        <v>67</v>
      </c>
      <c r="X746" s="28" t="s">
        <v>192</v>
      </c>
      <c r="Y746" s="28" t="s">
        <v>69</v>
      </c>
      <c r="Z746" s="108" t="s">
        <v>87</v>
      </c>
      <c r="AA746" s="28" t="s">
        <v>160</v>
      </c>
      <c r="AB746" s="28" t="s">
        <v>160</v>
      </c>
      <c r="AC746" s="28" t="s">
        <v>1404</v>
      </c>
      <c r="AD746" s="28" t="s">
        <v>1405</v>
      </c>
      <c r="AE746" s="28" t="s">
        <v>1406</v>
      </c>
      <c r="AF746" s="28"/>
      <c r="AG746" s="28"/>
    </row>
    <row r="747" s="93" customFormat="1" ht="15" spans="1:33">
      <c r="A747" s="28" t="s">
        <v>158</v>
      </c>
      <c r="B747" s="28" t="s">
        <v>1398</v>
      </c>
      <c r="C747" s="28">
        <v>130123</v>
      </c>
      <c r="D747" s="28" t="s">
        <v>1399</v>
      </c>
      <c r="E747" s="28" t="s">
        <v>1556</v>
      </c>
      <c r="F747" s="28" t="s">
        <v>56</v>
      </c>
      <c r="G747" s="28" t="s">
        <v>1458</v>
      </c>
      <c r="H747" s="28" t="s">
        <v>58</v>
      </c>
      <c r="I747" s="28" t="s">
        <v>59</v>
      </c>
      <c r="J747" s="28" t="s">
        <v>1402</v>
      </c>
      <c r="K747" s="32">
        <v>300110251001</v>
      </c>
      <c r="L747" s="28" t="s">
        <v>876</v>
      </c>
      <c r="M747" s="28" t="s">
        <v>84</v>
      </c>
      <c r="N747" s="28">
        <v>3</v>
      </c>
      <c r="O747" s="33">
        <v>1</v>
      </c>
      <c r="P747" s="33">
        <v>6</v>
      </c>
      <c r="Q747" s="33">
        <f>O747+P747</f>
        <v>7</v>
      </c>
      <c r="R747" s="33">
        <f>Q747/N747</f>
        <v>2.33333333333333</v>
      </c>
      <c r="S747" s="107" t="s">
        <v>1428</v>
      </c>
      <c r="T747" s="28" t="s">
        <v>97</v>
      </c>
      <c r="U747" s="28" t="s">
        <v>65</v>
      </c>
      <c r="V747" s="28" t="s">
        <v>66</v>
      </c>
      <c r="W747" s="28" t="s">
        <v>67</v>
      </c>
      <c r="X747" s="28" t="s">
        <v>192</v>
      </c>
      <c r="Y747" s="28" t="s">
        <v>69</v>
      </c>
      <c r="Z747" s="108" t="s">
        <v>87</v>
      </c>
      <c r="AA747" s="28" t="s">
        <v>160</v>
      </c>
      <c r="AB747" s="28" t="s">
        <v>160</v>
      </c>
      <c r="AC747" s="28" t="s">
        <v>1404</v>
      </c>
      <c r="AD747" s="28" t="s">
        <v>1405</v>
      </c>
      <c r="AE747" s="28" t="s">
        <v>1406</v>
      </c>
      <c r="AF747" s="28"/>
      <c r="AG747" s="28"/>
    </row>
    <row r="748" s="93" customFormat="1" ht="15" spans="1:33">
      <c r="A748" s="28" t="s">
        <v>158</v>
      </c>
      <c r="B748" s="28" t="s">
        <v>1398</v>
      </c>
      <c r="C748" s="28">
        <v>130123</v>
      </c>
      <c r="D748" s="28" t="s">
        <v>1399</v>
      </c>
      <c r="E748" s="28" t="s">
        <v>1557</v>
      </c>
      <c r="F748" s="28" t="s">
        <v>56</v>
      </c>
      <c r="G748" s="28" t="s">
        <v>1458</v>
      </c>
      <c r="H748" s="28" t="s">
        <v>58</v>
      </c>
      <c r="I748" s="28" t="s">
        <v>59</v>
      </c>
      <c r="J748" s="28" t="s">
        <v>1402</v>
      </c>
      <c r="K748" s="32">
        <v>300110256001</v>
      </c>
      <c r="L748" s="28" t="s">
        <v>876</v>
      </c>
      <c r="M748" s="28" t="s">
        <v>84</v>
      </c>
      <c r="N748" s="28">
        <v>2</v>
      </c>
      <c r="O748" s="33">
        <v>28</v>
      </c>
      <c r="P748" s="33">
        <v>63</v>
      </c>
      <c r="Q748" s="33">
        <f>O748+P748</f>
        <v>91</v>
      </c>
      <c r="R748" s="33">
        <f>Q748/N748</f>
        <v>45.5</v>
      </c>
      <c r="S748" s="107" t="s">
        <v>1558</v>
      </c>
      <c r="T748" s="28" t="s">
        <v>97</v>
      </c>
      <c r="U748" s="28" t="s">
        <v>65</v>
      </c>
      <c r="V748" s="28" t="s">
        <v>66</v>
      </c>
      <c r="W748" s="28" t="s">
        <v>68</v>
      </c>
      <c r="X748" s="28" t="s">
        <v>68</v>
      </c>
      <c r="Y748" s="28" t="s">
        <v>69</v>
      </c>
      <c r="Z748" s="108" t="s">
        <v>87</v>
      </c>
      <c r="AA748" s="28" t="s">
        <v>160</v>
      </c>
      <c r="AB748" s="28" t="s">
        <v>160</v>
      </c>
      <c r="AC748" s="28" t="s">
        <v>1404</v>
      </c>
      <c r="AD748" s="28" t="s">
        <v>1405</v>
      </c>
      <c r="AE748" s="28" t="s">
        <v>1406</v>
      </c>
      <c r="AF748" s="28"/>
      <c r="AG748" s="28"/>
    </row>
    <row r="749" s="93" customFormat="1" ht="15" spans="1:33">
      <c r="A749" s="28" t="s">
        <v>158</v>
      </c>
      <c r="B749" s="28" t="s">
        <v>1398</v>
      </c>
      <c r="C749" s="28">
        <v>130123</v>
      </c>
      <c r="D749" s="28" t="s">
        <v>1399</v>
      </c>
      <c r="E749" s="28" t="s">
        <v>1559</v>
      </c>
      <c r="F749" s="28" t="s">
        <v>56</v>
      </c>
      <c r="G749" s="28" t="s">
        <v>1401</v>
      </c>
      <c r="H749" s="28" t="s">
        <v>58</v>
      </c>
      <c r="I749" s="28" t="s">
        <v>59</v>
      </c>
      <c r="J749" s="28" t="s">
        <v>1402</v>
      </c>
      <c r="K749" s="32">
        <v>300110261001</v>
      </c>
      <c r="L749" s="28" t="s">
        <v>876</v>
      </c>
      <c r="M749" s="28" t="s">
        <v>84</v>
      </c>
      <c r="N749" s="28">
        <v>4</v>
      </c>
      <c r="O749" s="33">
        <v>11</v>
      </c>
      <c r="P749" s="33">
        <v>9</v>
      </c>
      <c r="Q749" s="33">
        <f>O749+P749</f>
        <v>20</v>
      </c>
      <c r="R749" s="33">
        <f>Q749/N749</f>
        <v>5</v>
      </c>
      <c r="S749" s="107" t="s">
        <v>1560</v>
      </c>
      <c r="T749" s="28" t="s">
        <v>97</v>
      </c>
      <c r="U749" s="28" t="s">
        <v>65</v>
      </c>
      <c r="V749" s="28" t="s">
        <v>66</v>
      </c>
      <c r="W749" s="28" t="s">
        <v>68</v>
      </c>
      <c r="X749" s="28" t="s">
        <v>68</v>
      </c>
      <c r="Y749" s="28" t="s">
        <v>69</v>
      </c>
      <c r="Z749" s="108" t="s">
        <v>87</v>
      </c>
      <c r="AA749" s="28" t="s">
        <v>160</v>
      </c>
      <c r="AB749" s="28" t="s">
        <v>160</v>
      </c>
      <c r="AC749" s="28" t="s">
        <v>1465</v>
      </c>
      <c r="AD749" s="28" t="s">
        <v>1405</v>
      </c>
      <c r="AE749" s="28" t="s">
        <v>1406</v>
      </c>
      <c r="AF749" s="28"/>
      <c r="AG749" s="28"/>
    </row>
    <row r="750" s="93" customFormat="1" ht="15" spans="1:33">
      <c r="A750" s="28" t="s">
        <v>158</v>
      </c>
      <c r="B750" s="28" t="s">
        <v>1398</v>
      </c>
      <c r="C750" s="28">
        <v>130123</v>
      </c>
      <c r="D750" s="28" t="s">
        <v>1399</v>
      </c>
      <c r="E750" s="28" t="s">
        <v>1559</v>
      </c>
      <c r="F750" s="28" t="s">
        <v>56</v>
      </c>
      <c r="G750" s="28" t="s">
        <v>1407</v>
      </c>
      <c r="H750" s="28" t="s">
        <v>58</v>
      </c>
      <c r="I750" s="28" t="s">
        <v>59</v>
      </c>
      <c r="J750" s="28" t="s">
        <v>1402</v>
      </c>
      <c r="K750" s="32">
        <v>300110261002</v>
      </c>
      <c r="L750" s="28" t="s">
        <v>876</v>
      </c>
      <c r="M750" s="28" t="s">
        <v>84</v>
      </c>
      <c r="N750" s="28">
        <v>4</v>
      </c>
      <c r="O750" s="33">
        <v>13</v>
      </c>
      <c r="P750" s="33">
        <v>6</v>
      </c>
      <c r="Q750" s="33">
        <f>O750+P750</f>
        <v>19</v>
      </c>
      <c r="R750" s="33">
        <f>Q750/N750</f>
        <v>4.75</v>
      </c>
      <c r="S750" s="107" t="s">
        <v>1560</v>
      </c>
      <c r="T750" s="28" t="s">
        <v>97</v>
      </c>
      <c r="U750" s="28" t="s">
        <v>65</v>
      </c>
      <c r="V750" s="28" t="s">
        <v>66</v>
      </c>
      <c r="W750" s="28" t="s">
        <v>68</v>
      </c>
      <c r="X750" s="28" t="s">
        <v>68</v>
      </c>
      <c r="Y750" s="28" t="s">
        <v>69</v>
      </c>
      <c r="Z750" s="108" t="s">
        <v>87</v>
      </c>
      <c r="AA750" s="28" t="s">
        <v>160</v>
      </c>
      <c r="AB750" s="28" t="s">
        <v>160</v>
      </c>
      <c r="AC750" s="28" t="s">
        <v>1466</v>
      </c>
      <c r="AD750" s="28" t="s">
        <v>1405</v>
      </c>
      <c r="AE750" s="28" t="s">
        <v>1406</v>
      </c>
      <c r="AF750" s="28"/>
      <c r="AG750" s="28"/>
    </row>
    <row r="751" s="93" customFormat="1" ht="15" spans="1:33">
      <c r="A751" s="28" t="s">
        <v>158</v>
      </c>
      <c r="B751" s="28" t="s">
        <v>1398</v>
      </c>
      <c r="C751" s="28">
        <v>130123</v>
      </c>
      <c r="D751" s="28" t="s">
        <v>1399</v>
      </c>
      <c r="E751" s="28" t="s">
        <v>1559</v>
      </c>
      <c r="F751" s="28" t="s">
        <v>56</v>
      </c>
      <c r="G751" s="28" t="s">
        <v>1410</v>
      </c>
      <c r="H751" s="28" t="s">
        <v>58</v>
      </c>
      <c r="I751" s="28" t="s">
        <v>59</v>
      </c>
      <c r="J751" s="28" t="s">
        <v>1402</v>
      </c>
      <c r="K751" s="32">
        <v>300110261003</v>
      </c>
      <c r="L751" s="28" t="s">
        <v>876</v>
      </c>
      <c r="M751" s="28" t="s">
        <v>84</v>
      </c>
      <c r="N751" s="28">
        <v>4</v>
      </c>
      <c r="O751" s="33">
        <v>14</v>
      </c>
      <c r="P751" s="33">
        <v>28</v>
      </c>
      <c r="Q751" s="33">
        <f>O751+P751</f>
        <v>42</v>
      </c>
      <c r="R751" s="33">
        <f>Q751/N751</f>
        <v>10.5</v>
      </c>
      <c r="S751" s="107" t="s">
        <v>1561</v>
      </c>
      <c r="T751" s="28" t="s">
        <v>97</v>
      </c>
      <c r="U751" s="28" t="s">
        <v>65</v>
      </c>
      <c r="V751" s="28" t="s">
        <v>66</v>
      </c>
      <c r="W751" s="28" t="s">
        <v>68</v>
      </c>
      <c r="X751" s="28" t="s">
        <v>68</v>
      </c>
      <c r="Y751" s="28" t="s">
        <v>69</v>
      </c>
      <c r="Z751" s="108" t="s">
        <v>87</v>
      </c>
      <c r="AA751" s="28" t="s">
        <v>160</v>
      </c>
      <c r="AB751" s="28" t="s">
        <v>160</v>
      </c>
      <c r="AC751" s="28" t="s">
        <v>1426</v>
      </c>
      <c r="AD751" s="28" t="s">
        <v>1405</v>
      </c>
      <c r="AE751" s="28" t="s">
        <v>1406</v>
      </c>
      <c r="AF751" s="28"/>
      <c r="AG751" s="28"/>
    </row>
    <row r="752" s="93" customFormat="1" ht="15" spans="1:33">
      <c r="A752" s="28" t="s">
        <v>158</v>
      </c>
      <c r="B752" s="28" t="s">
        <v>1398</v>
      </c>
      <c r="C752" s="28">
        <v>130123</v>
      </c>
      <c r="D752" s="28" t="s">
        <v>1399</v>
      </c>
      <c r="E752" s="28" t="s">
        <v>1562</v>
      </c>
      <c r="F752" s="28" t="s">
        <v>56</v>
      </c>
      <c r="G752" s="28" t="s">
        <v>1401</v>
      </c>
      <c r="H752" s="28" t="s">
        <v>58</v>
      </c>
      <c r="I752" s="28" t="s">
        <v>59</v>
      </c>
      <c r="J752" s="28" t="s">
        <v>1402</v>
      </c>
      <c r="K752" s="32">
        <v>300110266001</v>
      </c>
      <c r="L752" s="28" t="s">
        <v>876</v>
      </c>
      <c r="M752" s="28" t="s">
        <v>84</v>
      </c>
      <c r="N752" s="28">
        <v>3</v>
      </c>
      <c r="O752" s="33">
        <v>2</v>
      </c>
      <c r="P752" s="33">
        <v>53</v>
      </c>
      <c r="Q752" s="33">
        <f>O752+P752</f>
        <v>55</v>
      </c>
      <c r="R752" s="33">
        <f>Q752/N752</f>
        <v>18.3333333333333</v>
      </c>
      <c r="S752" s="107" t="s">
        <v>1563</v>
      </c>
      <c r="T752" s="28" t="s">
        <v>97</v>
      </c>
      <c r="U752" s="28" t="s">
        <v>65</v>
      </c>
      <c r="V752" s="28" t="s">
        <v>66</v>
      </c>
      <c r="W752" s="28" t="s">
        <v>68</v>
      </c>
      <c r="X752" s="28" t="s">
        <v>68</v>
      </c>
      <c r="Y752" s="28" t="s">
        <v>69</v>
      </c>
      <c r="Z752" s="108" t="s">
        <v>87</v>
      </c>
      <c r="AA752" s="28" t="s">
        <v>160</v>
      </c>
      <c r="AB752" s="28" t="s">
        <v>160</v>
      </c>
      <c r="AC752" s="28" t="s">
        <v>1409</v>
      </c>
      <c r="AD752" s="28" t="s">
        <v>1405</v>
      </c>
      <c r="AE752" s="28" t="s">
        <v>1406</v>
      </c>
      <c r="AF752" s="28"/>
      <c r="AG752" s="28"/>
    </row>
    <row r="753" s="93" customFormat="1" ht="15" spans="1:33">
      <c r="A753" s="28" t="s">
        <v>158</v>
      </c>
      <c r="B753" s="28" t="s">
        <v>1398</v>
      </c>
      <c r="C753" s="28">
        <v>130123</v>
      </c>
      <c r="D753" s="28" t="s">
        <v>1399</v>
      </c>
      <c r="E753" s="28" t="s">
        <v>1562</v>
      </c>
      <c r="F753" s="28" t="s">
        <v>56</v>
      </c>
      <c r="G753" s="28" t="s">
        <v>1407</v>
      </c>
      <c r="H753" s="28" t="s">
        <v>58</v>
      </c>
      <c r="I753" s="28" t="s">
        <v>59</v>
      </c>
      <c r="J753" s="28" t="s">
        <v>1402</v>
      </c>
      <c r="K753" s="32">
        <v>300110266002</v>
      </c>
      <c r="L753" s="28" t="s">
        <v>876</v>
      </c>
      <c r="M753" s="28" t="s">
        <v>84</v>
      </c>
      <c r="N753" s="28">
        <v>3</v>
      </c>
      <c r="O753" s="33">
        <v>17</v>
      </c>
      <c r="P753" s="33">
        <v>18</v>
      </c>
      <c r="Q753" s="33">
        <f>O753+P753</f>
        <v>35</v>
      </c>
      <c r="R753" s="33">
        <f>Q753/N753</f>
        <v>11.6666666666667</v>
      </c>
      <c r="S753" s="107" t="s">
        <v>1563</v>
      </c>
      <c r="T753" s="28" t="s">
        <v>97</v>
      </c>
      <c r="U753" s="28" t="s">
        <v>65</v>
      </c>
      <c r="V753" s="28" t="s">
        <v>66</v>
      </c>
      <c r="W753" s="28" t="s">
        <v>68</v>
      </c>
      <c r="X753" s="28" t="s">
        <v>68</v>
      </c>
      <c r="Y753" s="28" t="s">
        <v>69</v>
      </c>
      <c r="Z753" s="108" t="s">
        <v>87</v>
      </c>
      <c r="AA753" s="28" t="s">
        <v>160</v>
      </c>
      <c r="AB753" s="28" t="s">
        <v>160</v>
      </c>
      <c r="AC753" s="28" t="s">
        <v>1411</v>
      </c>
      <c r="AD753" s="28" t="s">
        <v>1405</v>
      </c>
      <c r="AE753" s="28" t="s">
        <v>1406</v>
      </c>
      <c r="AF753" s="28"/>
      <c r="AG753" s="28"/>
    </row>
    <row r="754" s="93" customFormat="1" ht="15" spans="1:33">
      <c r="A754" s="28" t="s">
        <v>158</v>
      </c>
      <c r="B754" s="28" t="s">
        <v>1398</v>
      </c>
      <c r="C754" s="28">
        <v>130123</v>
      </c>
      <c r="D754" s="28" t="s">
        <v>1399</v>
      </c>
      <c r="E754" s="28" t="s">
        <v>1562</v>
      </c>
      <c r="F754" s="28" t="s">
        <v>56</v>
      </c>
      <c r="G754" s="28" t="s">
        <v>1410</v>
      </c>
      <c r="H754" s="28" t="s">
        <v>58</v>
      </c>
      <c r="I754" s="28" t="s">
        <v>59</v>
      </c>
      <c r="J754" s="28" t="s">
        <v>1402</v>
      </c>
      <c r="K754" s="32">
        <v>300110266003</v>
      </c>
      <c r="L754" s="28" t="s">
        <v>876</v>
      </c>
      <c r="M754" s="28" t="s">
        <v>84</v>
      </c>
      <c r="N754" s="28">
        <v>2</v>
      </c>
      <c r="O754" s="33">
        <v>7</v>
      </c>
      <c r="P754" s="33">
        <v>4</v>
      </c>
      <c r="Q754" s="33">
        <f>O754+P754</f>
        <v>11</v>
      </c>
      <c r="R754" s="33">
        <f>Q754/N754</f>
        <v>5.5</v>
      </c>
      <c r="S754" s="107" t="s">
        <v>1428</v>
      </c>
      <c r="T754" s="28" t="s">
        <v>97</v>
      </c>
      <c r="U754" s="28" t="s">
        <v>65</v>
      </c>
      <c r="V754" s="28" t="s">
        <v>66</v>
      </c>
      <c r="W754" s="28" t="s">
        <v>67</v>
      </c>
      <c r="X754" s="28" t="s">
        <v>192</v>
      </c>
      <c r="Y754" s="28" t="s">
        <v>69</v>
      </c>
      <c r="Z754" s="108" t="s">
        <v>87</v>
      </c>
      <c r="AA754" s="28" t="s">
        <v>160</v>
      </c>
      <c r="AB754" s="28" t="s">
        <v>160</v>
      </c>
      <c r="AC754" s="28" t="s">
        <v>1404</v>
      </c>
      <c r="AD754" s="28" t="s">
        <v>1405</v>
      </c>
      <c r="AE754" s="28" t="s">
        <v>1406</v>
      </c>
      <c r="AF754" s="28"/>
      <c r="AG754" s="28"/>
    </row>
    <row r="755" s="93" customFormat="1" ht="15" spans="1:33">
      <c r="A755" s="28" t="s">
        <v>158</v>
      </c>
      <c r="B755" s="28" t="s">
        <v>1398</v>
      </c>
      <c r="C755" s="28">
        <v>130123</v>
      </c>
      <c r="D755" s="28" t="s">
        <v>1399</v>
      </c>
      <c r="E755" s="28" t="s">
        <v>1564</v>
      </c>
      <c r="F755" s="28" t="s">
        <v>56</v>
      </c>
      <c r="G755" s="28" t="s">
        <v>1401</v>
      </c>
      <c r="H755" s="28" t="s">
        <v>58</v>
      </c>
      <c r="I755" s="28" t="s">
        <v>59</v>
      </c>
      <c r="J755" s="28" t="s">
        <v>1402</v>
      </c>
      <c r="K755" s="32">
        <v>300110271001</v>
      </c>
      <c r="L755" s="28" t="s">
        <v>876</v>
      </c>
      <c r="M755" s="28" t="s">
        <v>84</v>
      </c>
      <c r="N755" s="28">
        <v>4</v>
      </c>
      <c r="O755" s="33">
        <v>24</v>
      </c>
      <c r="P755" s="33">
        <v>58</v>
      </c>
      <c r="Q755" s="33">
        <f>O755+P755</f>
        <v>82</v>
      </c>
      <c r="R755" s="33">
        <f>Q755/N755</f>
        <v>20.5</v>
      </c>
      <c r="S755" s="107" t="s">
        <v>1565</v>
      </c>
      <c r="T755" s="28" t="s">
        <v>97</v>
      </c>
      <c r="U755" s="28" t="s">
        <v>65</v>
      </c>
      <c r="V755" s="28" t="s">
        <v>66</v>
      </c>
      <c r="W755" s="28" t="s">
        <v>68</v>
      </c>
      <c r="X755" s="28" t="s">
        <v>68</v>
      </c>
      <c r="Y755" s="28" t="s">
        <v>69</v>
      </c>
      <c r="Z755" s="108" t="s">
        <v>87</v>
      </c>
      <c r="AA755" s="28" t="s">
        <v>160</v>
      </c>
      <c r="AB755" s="28" t="s">
        <v>160</v>
      </c>
      <c r="AC755" s="28" t="s">
        <v>1404</v>
      </c>
      <c r="AD755" s="28" t="s">
        <v>1405</v>
      </c>
      <c r="AE755" s="28" t="s">
        <v>1406</v>
      </c>
      <c r="AF755" s="28"/>
      <c r="AG755" s="28"/>
    </row>
    <row r="756" s="93" customFormat="1" ht="15" spans="1:33">
      <c r="A756" s="28" t="s">
        <v>158</v>
      </c>
      <c r="B756" s="28" t="s">
        <v>1398</v>
      </c>
      <c r="C756" s="28">
        <v>130123</v>
      </c>
      <c r="D756" s="28" t="s">
        <v>1399</v>
      </c>
      <c r="E756" s="28" t="s">
        <v>1564</v>
      </c>
      <c r="F756" s="28" t="s">
        <v>56</v>
      </c>
      <c r="G756" s="28" t="s">
        <v>1407</v>
      </c>
      <c r="H756" s="28" t="s">
        <v>58</v>
      </c>
      <c r="I756" s="28" t="s">
        <v>59</v>
      </c>
      <c r="J756" s="28" t="s">
        <v>1402</v>
      </c>
      <c r="K756" s="32">
        <v>300110271002</v>
      </c>
      <c r="L756" s="28" t="s">
        <v>876</v>
      </c>
      <c r="M756" s="28" t="s">
        <v>84</v>
      </c>
      <c r="N756" s="28">
        <v>2</v>
      </c>
      <c r="O756" s="33">
        <v>4</v>
      </c>
      <c r="P756" s="33">
        <v>8</v>
      </c>
      <c r="Q756" s="33">
        <f>O756+P756</f>
        <v>12</v>
      </c>
      <c r="R756" s="33">
        <f>Q756/N756</f>
        <v>6</v>
      </c>
      <c r="S756" s="107" t="s">
        <v>1566</v>
      </c>
      <c r="T756" s="28" t="s">
        <v>97</v>
      </c>
      <c r="U756" s="28" t="s">
        <v>65</v>
      </c>
      <c r="V756" s="28" t="s">
        <v>66</v>
      </c>
      <c r="W756" s="28" t="s">
        <v>68</v>
      </c>
      <c r="X756" s="28" t="s">
        <v>68</v>
      </c>
      <c r="Y756" s="28" t="s">
        <v>69</v>
      </c>
      <c r="Z756" s="108" t="s">
        <v>87</v>
      </c>
      <c r="AA756" s="28" t="s">
        <v>160</v>
      </c>
      <c r="AB756" s="28" t="s">
        <v>160</v>
      </c>
      <c r="AC756" s="28" t="s">
        <v>1409</v>
      </c>
      <c r="AD756" s="28" t="s">
        <v>1405</v>
      </c>
      <c r="AE756" s="28" t="s">
        <v>1406</v>
      </c>
      <c r="AF756" s="28"/>
      <c r="AG756" s="28"/>
    </row>
    <row r="757" s="93" customFormat="1" ht="15" spans="1:33">
      <c r="A757" s="28" t="s">
        <v>158</v>
      </c>
      <c r="B757" s="28" t="s">
        <v>1398</v>
      </c>
      <c r="C757" s="28">
        <v>130123</v>
      </c>
      <c r="D757" s="28" t="s">
        <v>1399</v>
      </c>
      <c r="E757" s="28" t="s">
        <v>1564</v>
      </c>
      <c r="F757" s="28" t="s">
        <v>56</v>
      </c>
      <c r="G757" s="28" t="s">
        <v>1410</v>
      </c>
      <c r="H757" s="28" t="s">
        <v>58</v>
      </c>
      <c r="I757" s="28" t="s">
        <v>59</v>
      </c>
      <c r="J757" s="28" t="s">
        <v>1402</v>
      </c>
      <c r="K757" s="32">
        <v>300110271003</v>
      </c>
      <c r="L757" s="28" t="s">
        <v>876</v>
      </c>
      <c r="M757" s="28" t="s">
        <v>84</v>
      </c>
      <c r="N757" s="28">
        <v>2</v>
      </c>
      <c r="O757" s="33">
        <v>12</v>
      </c>
      <c r="P757" s="33">
        <v>15</v>
      </c>
      <c r="Q757" s="33">
        <f>O757+P757</f>
        <v>27</v>
      </c>
      <c r="R757" s="33">
        <f>Q757/N757</f>
        <v>13.5</v>
      </c>
      <c r="S757" s="107" t="s">
        <v>1566</v>
      </c>
      <c r="T757" s="28" t="s">
        <v>97</v>
      </c>
      <c r="U757" s="28" t="s">
        <v>65</v>
      </c>
      <c r="V757" s="28" t="s">
        <v>66</v>
      </c>
      <c r="W757" s="28" t="s">
        <v>68</v>
      </c>
      <c r="X757" s="28" t="s">
        <v>68</v>
      </c>
      <c r="Y757" s="28" t="s">
        <v>69</v>
      </c>
      <c r="Z757" s="108" t="s">
        <v>87</v>
      </c>
      <c r="AA757" s="28" t="s">
        <v>160</v>
      </c>
      <c r="AB757" s="28" t="s">
        <v>160</v>
      </c>
      <c r="AC757" s="28" t="s">
        <v>1411</v>
      </c>
      <c r="AD757" s="28" t="s">
        <v>1405</v>
      </c>
      <c r="AE757" s="28" t="s">
        <v>1406</v>
      </c>
      <c r="AF757" s="28"/>
      <c r="AG757" s="28"/>
    </row>
    <row r="758" s="93" customFormat="1" ht="15" spans="1:33">
      <c r="A758" s="28" t="s">
        <v>495</v>
      </c>
      <c r="B758" s="28" t="s">
        <v>1398</v>
      </c>
      <c r="C758" s="28">
        <v>130123</v>
      </c>
      <c r="D758" s="28" t="s">
        <v>1399</v>
      </c>
      <c r="E758" s="28" t="s">
        <v>1567</v>
      </c>
      <c r="F758" s="28" t="s">
        <v>56</v>
      </c>
      <c r="G758" s="28" t="s">
        <v>1401</v>
      </c>
      <c r="H758" s="28" t="s">
        <v>58</v>
      </c>
      <c r="I758" s="28" t="s">
        <v>59</v>
      </c>
      <c r="J758" s="28" t="s">
        <v>1402</v>
      </c>
      <c r="K758" s="32">
        <v>300110276001</v>
      </c>
      <c r="L758" s="28" t="s">
        <v>876</v>
      </c>
      <c r="M758" s="28" t="s">
        <v>84</v>
      </c>
      <c r="N758" s="28">
        <v>5</v>
      </c>
      <c r="O758" s="33">
        <v>20</v>
      </c>
      <c r="P758" s="33">
        <v>25</v>
      </c>
      <c r="Q758" s="33">
        <f>O758+P758</f>
        <v>45</v>
      </c>
      <c r="R758" s="33">
        <f>Q758/N758</f>
        <v>9</v>
      </c>
      <c r="S758" s="107" t="s">
        <v>1568</v>
      </c>
      <c r="T758" s="28" t="s">
        <v>97</v>
      </c>
      <c r="U758" s="28" t="s">
        <v>65</v>
      </c>
      <c r="V758" s="28" t="s">
        <v>66</v>
      </c>
      <c r="W758" s="28" t="s">
        <v>68</v>
      </c>
      <c r="X758" s="28" t="s">
        <v>68</v>
      </c>
      <c r="Y758" s="28" t="s">
        <v>69</v>
      </c>
      <c r="Z758" s="108" t="s">
        <v>87</v>
      </c>
      <c r="AA758" s="28" t="s">
        <v>151</v>
      </c>
      <c r="AB758" s="28" t="s">
        <v>151</v>
      </c>
      <c r="AC758" s="28" t="s">
        <v>1409</v>
      </c>
      <c r="AD758" s="28" t="s">
        <v>1405</v>
      </c>
      <c r="AE758" s="28" t="s">
        <v>1406</v>
      </c>
      <c r="AF758" s="28"/>
      <c r="AG758" s="28"/>
    </row>
    <row r="759" s="93" customFormat="1" ht="15" spans="1:33">
      <c r="A759" s="28" t="s">
        <v>495</v>
      </c>
      <c r="B759" s="28" t="s">
        <v>1398</v>
      </c>
      <c r="C759" s="28">
        <v>130123</v>
      </c>
      <c r="D759" s="28" t="s">
        <v>1399</v>
      </c>
      <c r="E759" s="28" t="s">
        <v>1567</v>
      </c>
      <c r="F759" s="28" t="s">
        <v>56</v>
      </c>
      <c r="G759" s="28" t="s">
        <v>1407</v>
      </c>
      <c r="H759" s="28" t="s">
        <v>58</v>
      </c>
      <c r="I759" s="28" t="s">
        <v>59</v>
      </c>
      <c r="J759" s="28" t="s">
        <v>1402</v>
      </c>
      <c r="K759" s="32">
        <v>300110276002</v>
      </c>
      <c r="L759" s="28" t="s">
        <v>876</v>
      </c>
      <c r="M759" s="28" t="s">
        <v>84</v>
      </c>
      <c r="N759" s="28">
        <v>5</v>
      </c>
      <c r="O759" s="33">
        <v>7</v>
      </c>
      <c r="P759" s="33">
        <v>29</v>
      </c>
      <c r="Q759" s="33">
        <f>O759+P759</f>
        <v>36</v>
      </c>
      <c r="R759" s="33">
        <f>Q759/N759</f>
        <v>7.2</v>
      </c>
      <c r="S759" s="107" t="s">
        <v>1568</v>
      </c>
      <c r="T759" s="28" t="s">
        <v>97</v>
      </c>
      <c r="U759" s="28" t="s">
        <v>65</v>
      </c>
      <c r="V759" s="28" t="s">
        <v>66</v>
      </c>
      <c r="W759" s="28" t="s">
        <v>68</v>
      </c>
      <c r="X759" s="28" t="s">
        <v>68</v>
      </c>
      <c r="Y759" s="28" t="s">
        <v>69</v>
      </c>
      <c r="Z759" s="108" t="s">
        <v>87</v>
      </c>
      <c r="AA759" s="28" t="s">
        <v>151</v>
      </c>
      <c r="AB759" s="28" t="s">
        <v>151</v>
      </c>
      <c r="AC759" s="28" t="s">
        <v>1411</v>
      </c>
      <c r="AD759" s="28" t="s">
        <v>1405</v>
      </c>
      <c r="AE759" s="28" t="s">
        <v>1406</v>
      </c>
      <c r="AF759" s="28"/>
      <c r="AG759" s="28"/>
    </row>
    <row r="760" s="93" customFormat="1" ht="15" spans="1:33">
      <c r="A760" s="28" t="s">
        <v>495</v>
      </c>
      <c r="B760" s="28" t="s">
        <v>1398</v>
      </c>
      <c r="C760" s="28">
        <v>130123</v>
      </c>
      <c r="D760" s="28" t="s">
        <v>1399</v>
      </c>
      <c r="E760" s="28" t="s">
        <v>1567</v>
      </c>
      <c r="F760" s="28" t="s">
        <v>56</v>
      </c>
      <c r="G760" s="28" t="s">
        <v>1410</v>
      </c>
      <c r="H760" s="28" t="s">
        <v>58</v>
      </c>
      <c r="I760" s="28" t="s">
        <v>59</v>
      </c>
      <c r="J760" s="28" t="s">
        <v>1402</v>
      </c>
      <c r="K760" s="32">
        <v>300110276003</v>
      </c>
      <c r="L760" s="28" t="s">
        <v>876</v>
      </c>
      <c r="M760" s="28" t="s">
        <v>84</v>
      </c>
      <c r="N760" s="28">
        <v>2</v>
      </c>
      <c r="O760" s="33">
        <v>28</v>
      </c>
      <c r="P760" s="33">
        <v>0</v>
      </c>
      <c r="Q760" s="33">
        <f>O760+P760</f>
        <v>28</v>
      </c>
      <c r="R760" s="33">
        <f>Q760/N760</f>
        <v>14</v>
      </c>
      <c r="S760" s="107" t="s">
        <v>1428</v>
      </c>
      <c r="T760" s="28" t="s">
        <v>97</v>
      </c>
      <c r="U760" s="28" t="s">
        <v>65</v>
      </c>
      <c r="V760" s="28" t="s">
        <v>66</v>
      </c>
      <c r="W760" s="28" t="s">
        <v>67</v>
      </c>
      <c r="X760" s="28" t="s">
        <v>192</v>
      </c>
      <c r="Y760" s="28" t="s">
        <v>69</v>
      </c>
      <c r="Z760" s="108" t="s">
        <v>87</v>
      </c>
      <c r="AA760" s="28" t="s">
        <v>151</v>
      </c>
      <c r="AB760" s="28" t="s">
        <v>151</v>
      </c>
      <c r="AC760" s="28" t="s">
        <v>1404</v>
      </c>
      <c r="AD760" s="28" t="s">
        <v>1405</v>
      </c>
      <c r="AE760" s="28" t="s">
        <v>1406</v>
      </c>
      <c r="AF760" s="28"/>
      <c r="AG760" s="28"/>
    </row>
    <row r="761" s="93" customFormat="1" ht="15" spans="1:33">
      <c r="A761" s="28" t="s">
        <v>495</v>
      </c>
      <c r="B761" s="28" t="s">
        <v>1398</v>
      </c>
      <c r="C761" s="28">
        <v>130123</v>
      </c>
      <c r="D761" s="28" t="s">
        <v>1399</v>
      </c>
      <c r="E761" s="28" t="s">
        <v>1569</v>
      </c>
      <c r="F761" s="28" t="s">
        <v>56</v>
      </c>
      <c r="G761" s="28" t="s">
        <v>1401</v>
      </c>
      <c r="H761" s="28" t="s">
        <v>58</v>
      </c>
      <c r="I761" s="28" t="s">
        <v>59</v>
      </c>
      <c r="J761" s="28" t="s">
        <v>1402</v>
      </c>
      <c r="K761" s="32">
        <v>300110281001</v>
      </c>
      <c r="L761" s="28" t="s">
        <v>876</v>
      </c>
      <c r="M761" s="28" t="s">
        <v>84</v>
      </c>
      <c r="N761" s="28">
        <v>5</v>
      </c>
      <c r="O761" s="33">
        <v>38</v>
      </c>
      <c r="P761" s="33">
        <v>6</v>
      </c>
      <c r="Q761" s="33">
        <f>O761+P761</f>
        <v>44</v>
      </c>
      <c r="R761" s="33">
        <f>Q761/N761</f>
        <v>8.8</v>
      </c>
      <c r="S761" s="107" t="s">
        <v>1570</v>
      </c>
      <c r="T761" s="28" t="s">
        <v>97</v>
      </c>
      <c r="U761" s="28" t="s">
        <v>65</v>
      </c>
      <c r="V761" s="28" t="s">
        <v>66</v>
      </c>
      <c r="W761" s="28" t="s">
        <v>68</v>
      </c>
      <c r="X761" s="28" t="s">
        <v>68</v>
      </c>
      <c r="Y761" s="28" t="s">
        <v>69</v>
      </c>
      <c r="Z761" s="108" t="s">
        <v>87</v>
      </c>
      <c r="AA761" s="28" t="s">
        <v>151</v>
      </c>
      <c r="AB761" s="28" t="s">
        <v>151</v>
      </c>
      <c r="AC761" s="28" t="s">
        <v>1409</v>
      </c>
      <c r="AD761" s="28" t="s">
        <v>1405</v>
      </c>
      <c r="AE761" s="28" t="s">
        <v>1406</v>
      </c>
      <c r="AF761" s="28"/>
      <c r="AG761" s="28"/>
    </row>
    <row r="762" s="93" customFormat="1" ht="15" spans="1:33">
      <c r="A762" s="28" t="s">
        <v>495</v>
      </c>
      <c r="B762" s="28" t="s">
        <v>1398</v>
      </c>
      <c r="C762" s="28">
        <v>130123</v>
      </c>
      <c r="D762" s="28" t="s">
        <v>1399</v>
      </c>
      <c r="E762" s="28" t="s">
        <v>1569</v>
      </c>
      <c r="F762" s="28" t="s">
        <v>56</v>
      </c>
      <c r="G762" s="28" t="s">
        <v>1407</v>
      </c>
      <c r="H762" s="28" t="s">
        <v>58</v>
      </c>
      <c r="I762" s="28" t="s">
        <v>59</v>
      </c>
      <c r="J762" s="28" t="s">
        <v>1402</v>
      </c>
      <c r="K762" s="32">
        <v>300110281002</v>
      </c>
      <c r="L762" s="28" t="s">
        <v>876</v>
      </c>
      <c r="M762" s="28" t="s">
        <v>84</v>
      </c>
      <c r="N762" s="28">
        <v>5</v>
      </c>
      <c r="O762" s="33">
        <v>28</v>
      </c>
      <c r="P762" s="33">
        <v>4</v>
      </c>
      <c r="Q762" s="33">
        <f>O762+P762</f>
        <v>32</v>
      </c>
      <c r="R762" s="33">
        <f>Q762/N762</f>
        <v>6.4</v>
      </c>
      <c r="S762" s="107" t="s">
        <v>1570</v>
      </c>
      <c r="T762" s="28" t="s">
        <v>97</v>
      </c>
      <c r="U762" s="28" t="s">
        <v>65</v>
      </c>
      <c r="V762" s="28" t="s">
        <v>66</v>
      </c>
      <c r="W762" s="28" t="s">
        <v>68</v>
      </c>
      <c r="X762" s="28" t="s">
        <v>68</v>
      </c>
      <c r="Y762" s="28" t="s">
        <v>69</v>
      </c>
      <c r="Z762" s="108" t="s">
        <v>87</v>
      </c>
      <c r="AA762" s="28" t="s">
        <v>151</v>
      </c>
      <c r="AB762" s="28" t="s">
        <v>151</v>
      </c>
      <c r="AC762" s="28" t="s">
        <v>1411</v>
      </c>
      <c r="AD762" s="28" t="s">
        <v>1405</v>
      </c>
      <c r="AE762" s="28" t="s">
        <v>1406</v>
      </c>
      <c r="AF762" s="28"/>
      <c r="AG762" s="28"/>
    </row>
    <row r="763" s="93" customFormat="1" ht="15" spans="1:33">
      <c r="A763" s="28" t="s">
        <v>495</v>
      </c>
      <c r="B763" s="28" t="s">
        <v>1398</v>
      </c>
      <c r="C763" s="28">
        <v>130123</v>
      </c>
      <c r="D763" s="28" t="s">
        <v>1399</v>
      </c>
      <c r="E763" s="28" t="s">
        <v>1569</v>
      </c>
      <c r="F763" s="28" t="s">
        <v>56</v>
      </c>
      <c r="G763" s="28" t="s">
        <v>1410</v>
      </c>
      <c r="H763" s="28" t="s">
        <v>58</v>
      </c>
      <c r="I763" s="28" t="s">
        <v>59</v>
      </c>
      <c r="J763" s="28" t="s">
        <v>1402</v>
      </c>
      <c r="K763" s="32">
        <v>300110281003</v>
      </c>
      <c r="L763" s="28" t="s">
        <v>876</v>
      </c>
      <c r="M763" s="28" t="s">
        <v>84</v>
      </c>
      <c r="N763" s="28">
        <v>1</v>
      </c>
      <c r="O763" s="33">
        <v>5</v>
      </c>
      <c r="P763" s="33">
        <v>0</v>
      </c>
      <c r="Q763" s="33">
        <f>O763+P763</f>
        <v>5</v>
      </c>
      <c r="R763" s="33">
        <f>Q763/N763</f>
        <v>5</v>
      </c>
      <c r="S763" s="107" t="s">
        <v>1428</v>
      </c>
      <c r="T763" s="28" t="s">
        <v>97</v>
      </c>
      <c r="U763" s="28" t="s">
        <v>65</v>
      </c>
      <c r="V763" s="28" t="s">
        <v>66</v>
      </c>
      <c r="W763" s="28" t="s">
        <v>67</v>
      </c>
      <c r="X763" s="28" t="s">
        <v>192</v>
      </c>
      <c r="Y763" s="28" t="s">
        <v>69</v>
      </c>
      <c r="Z763" s="108" t="s">
        <v>87</v>
      </c>
      <c r="AA763" s="28" t="s">
        <v>151</v>
      </c>
      <c r="AB763" s="28" t="s">
        <v>151</v>
      </c>
      <c r="AC763" s="28" t="s">
        <v>1404</v>
      </c>
      <c r="AD763" s="28" t="s">
        <v>1405</v>
      </c>
      <c r="AE763" s="28" t="s">
        <v>1406</v>
      </c>
      <c r="AF763" s="28"/>
      <c r="AG763" s="28"/>
    </row>
    <row r="764" s="93" customFormat="1" ht="15" spans="1:33">
      <c r="A764" s="28" t="s">
        <v>495</v>
      </c>
      <c r="B764" s="28" t="s">
        <v>1398</v>
      </c>
      <c r="C764" s="28">
        <v>130123</v>
      </c>
      <c r="D764" s="28" t="s">
        <v>1399</v>
      </c>
      <c r="E764" s="28" t="s">
        <v>1569</v>
      </c>
      <c r="F764" s="28" t="s">
        <v>56</v>
      </c>
      <c r="G764" s="28" t="s">
        <v>1412</v>
      </c>
      <c r="H764" s="28" t="s">
        <v>58</v>
      </c>
      <c r="I764" s="28" t="s">
        <v>59</v>
      </c>
      <c r="J764" s="28" t="s">
        <v>1402</v>
      </c>
      <c r="K764" s="32">
        <v>300110281004</v>
      </c>
      <c r="L764" s="28" t="s">
        <v>876</v>
      </c>
      <c r="M764" s="28" t="s">
        <v>84</v>
      </c>
      <c r="N764" s="28">
        <v>5</v>
      </c>
      <c r="O764" s="33">
        <v>598</v>
      </c>
      <c r="P764" s="33">
        <v>60</v>
      </c>
      <c r="Q764" s="33">
        <f>O764+P764</f>
        <v>658</v>
      </c>
      <c r="R764" s="33">
        <f>Q764/N764</f>
        <v>131.6</v>
      </c>
      <c r="S764" s="107" t="s">
        <v>1570</v>
      </c>
      <c r="T764" s="28" t="s">
        <v>97</v>
      </c>
      <c r="U764" s="28" t="s">
        <v>65</v>
      </c>
      <c r="V764" s="28" t="s">
        <v>66</v>
      </c>
      <c r="W764" s="28" t="s">
        <v>68</v>
      </c>
      <c r="X764" s="28" t="s">
        <v>68</v>
      </c>
      <c r="Y764" s="28" t="s">
        <v>69</v>
      </c>
      <c r="Z764" s="108" t="s">
        <v>87</v>
      </c>
      <c r="AA764" s="28" t="s">
        <v>151</v>
      </c>
      <c r="AB764" s="28" t="s">
        <v>151</v>
      </c>
      <c r="AC764" s="28" t="s">
        <v>1404</v>
      </c>
      <c r="AD764" s="28" t="s">
        <v>1405</v>
      </c>
      <c r="AE764" s="28" t="s">
        <v>1406</v>
      </c>
      <c r="AF764" s="28"/>
      <c r="AG764" s="28"/>
    </row>
    <row r="765" s="93" customFormat="1" ht="15" spans="1:33">
      <c r="A765" s="28" t="s">
        <v>495</v>
      </c>
      <c r="B765" s="28" t="s">
        <v>1398</v>
      </c>
      <c r="C765" s="28">
        <v>130123</v>
      </c>
      <c r="D765" s="28" t="s">
        <v>1399</v>
      </c>
      <c r="E765" s="28" t="s">
        <v>1569</v>
      </c>
      <c r="F765" s="28" t="s">
        <v>56</v>
      </c>
      <c r="G765" s="28" t="s">
        <v>1415</v>
      </c>
      <c r="H765" s="28" t="s">
        <v>58</v>
      </c>
      <c r="I765" s="28" t="s">
        <v>59</v>
      </c>
      <c r="J765" s="28" t="s">
        <v>1402</v>
      </c>
      <c r="K765" s="32">
        <v>300110281005</v>
      </c>
      <c r="L765" s="28" t="s">
        <v>876</v>
      </c>
      <c r="M765" s="28" t="s">
        <v>84</v>
      </c>
      <c r="N765" s="28">
        <v>5</v>
      </c>
      <c r="O765" s="33">
        <v>0</v>
      </c>
      <c r="P765" s="33">
        <v>70</v>
      </c>
      <c r="Q765" s="33">
        <f>O765+P765</f>
        <v>70</v>
      </c>
      <c r="R765" s="33">
        <f>Q765/N765</f>
        <v>14</v>
      </c>
      <c r="S765" s="107" t="s">
        <v>1570</v>
      </c>
      <c r="T765" s="28" t="s">
        <v>97</v>
      </c>
      <c r="U765" s="28" t="s">
        <v>65</v>
      </c>
      <c r="V765" s="28" t="s">
        <v>66</v>
      </c>
      <c r="W765" s="28" t="s">
        <v>68</v>
      </c>
      <c r="X765" s="28" t="s">
        <v>68</v>
      </c>
      <c r="Y765" s="28" t="s">
        <v>69</v>
      </c>
      <c r="Z765" s="108" t="s">
        <v>87</v>
      </c>
      <c r="AA765" s="28" t="s">
        <v>151</v>
      </c>
      <c r="AB765" s="28" t="s">
        <v>151</v>
      </c>
      <c r="AC765" s="28" t="s">
        <v>1465</v>
      </c>
      <c r="AD765" s="28" t="s">
        <v>1405</v>
      </c>
      <c r="AE765" s="28" t="s">
        <v>1406</v>
      </c>
      <c r="AF765" s="28"/>
      <c r="AG765" s="28"/>
    </row>
    <row r="766" s="93" customFormat="1" ht="15" spans="1:33">
      <c r="A766" s="28" t="s">
        <v>495</v>
      </c>
      <c r="B766" s="28" t="s">
        <v>1398</v>
      </c>
      <c r="C766" s="28">
        <v>130123</v>
      </c>
      <c r="D766" s="28" t="s">
        <v>1399</v>
      </c>
      <c r="E766" s="28" t="s">
        <v>1569</v>
      </c>
      <c r="F766" s="28" t="s">
        <v>56</v>
      </c>
      <c r="G766" s="28" t="s">
        <v>1418</v>
      </c>
      <c r="H766" s="28" t="s">
        <v>58</v>
      </c>
      <c r="I766" s="28" t="s">
        <v>59</v>
      </c>
      <c r="J766" s="28" t="s">
        <v>1402</v>
      </c>
      <c r="K766" s="32">
        <v>300110281006</v>
      </c>
      <c r="L766" s="28" t="s">
        <v>876</v>
      </c>
      <c r="M766" s="28" t="s">
        <v>84</v>
      </c>
      <c r="N766" s="28">
        <v>5</v>
      </c>
      <c r="O766" s="33">
        <v>0</v>
      </c>
      <c r="P766" s="33">
        <v>61</v>
      </c>
      <c r="Q766" s="33">
        <f>O766+P766</f>
        <v>61</v>
      </c>
      <c r="R766" s="33">
        <f>Q766/N766</f>
        <v>12.2</v>
      </c>
      <c r="S766" s="107" t="s">
        <v>1570</v>
      </c>
      <c r="T766" s="28" t="s">
        <v>97</v>
      </c>
      <c r="U766" s="28" t="s">
        <v>65</v>
      </c>
      <c r="V766" s="28" t="s">
        <v>66</v>
      </c>
      <c r="W766" s="28" t="s">
        <v>68</v>
      </c>
      <c r="X766" s="28" t="s">
        <v>68</v>
      </c>
      <c r="Y766" s="28" t="s">
        <v>69</v>
      </c>
      <c r="Z766" s="108" t="s">
        <v>87</v>
      </c>
      <c r="AA766" s="28" t="s">
        <v>151</v>
      </c>
      <c r="AB766" s="28" t="s">
        <v>151</v>
      </c>
      <c r="AC766" s="28" t="s">
        <v>1466</v>
      </c>
      <c r="AD766" s="28" t="s">
        <v>1405</v>
      </c>
      <c r="AE766" s="28" t="s">
        <v>1406</v>
      </c>
      <c r="AF766" s="28"/>
      <c r="AG766" s="28"/>
    </row>
    <row r="767" s="93" customFormat="1" ht="15" spans="1:33">
      <c r="A767" s="28" t="s">
        <v>495</v>
      </c>
      <c r="B767" s="28" t="s">
        <v>1398</v>
      </c>
      <c r="C767" s="28">
        <v>130123</v>
      </c>
      <c r="D767" s="28" t="s">
        <v>1399</v>
      </c>
      <c r="E767" s="28" t="s">
        <v>1571</v>
      </c>
      <c r="F767" s="28" t="s">
        <v>56</v>
      </c>
      <c r="G767" s="28" t="s">
        <v>1401</v>
      </c>
      <c r="H767" s="28" t="s">
        <v>58</v>
      </c>
      <c r="I767" s="28" t="s">
        <v>59</v>
      </c>
      <c r="J767" s="28" t="s">
        <v>1402</v>
      </c>
      <c r="K767" s="32">
        <v>300110286001</v>
      </c>
      <c r="L767" s="28" t="s">
        <v>876</v>
      </c>
      <c r="M767" s="28" t="s">
        <v>84</v>
      </c>
      <c r="N767" s="28">
        <v>5</v>
      </c>
      <c r="O767" s="33">
        <v>1</v>
      </c>
      <c r="P767" s="33">
        <v>31</v>
      </c>
      <c r="Q767" s="33">
        <f>O767+P767</f>
        <v>32</v>
      </c>
      <c r="R767" s="33">
        <f>Q767/N767</f>
        <v>6.4</v>
      </c>
      <c r="S767" s="107" t="s">
        <v>1572</v>
      </c>
      <c r="T767" s="28" t="s">
        <v>97</v>
      </c>
      <c r="U767" s="28" t="s">
        <v>65</v>
      </c>
      <c r="V767" s="28" t="s">
        <v>66</v>
      </c>
      <c r="W767" s="28" t="s">
        <v>68</v>
      </c>
      <c r="X767" s="28" t="s">
        <v>68</v>
      </c>
      <c r="Y767" s="28" t="s">
        <v>69</v>
      </c>
      <c r="Z767" s="108" t="s">
        <v>87</v>
      </c>
      <c r="AA767" s="28" t="s">
        <v>151</v>
      </c>
      <c r="AB767" s="28" t="s">
        <v>151</v>
      </c>
      <c r="AC767" s="28" t="s">
        <v>1409</v>
      </c>
      <c r="AD767" s="28" t="s">
        <v>1405</v>
      </c>
      <c r="AE767" s="28" t="s">
        <v>1406</v>
      </c>
      <c r="AF767" s="28"/>
      <c r="AG767" s="28"/>
    </row>
    <row r="768" s="93" customFormat="1" ht="15" spans="1:33">
      <c r="A768" s="28" t="s">
        <v>495</v>
      </c>
      <c r="B768" s="28" t="s">
        <v>1398</v>
      </c>
      <c r="C768" s="28">
        <v>130123</v>
      </c>
      <c r="D768" s="28" t="s">
        <v>1399</v>
      </c>
      <c r="E768" s="28" t="s">
        <v>1571</v>
      </c>
      <c r="F768" s="28" t="s">
        <v>56</v>
      </c>
      <c r="G768" s="28" t="s">
        <v>1407</v>
      </c>
      <c r="H768" s="28" t="s">
        <v>58</v>
      </c>
      <c r="I768" s="28" t="s">
        <v>59</v>
      </c>
      <c r="J768" s="28" t="s">
        <v>1402</v>
      </c>
      <c r="K768" s="32">
        <v>300110286002</v>
      </c>
      <c r="L768" s="28" t="s">
        <v>876</v>
      </c>
      <c r="M768" s="28" t="s">
        <v>84</v>
      </c>
      <c r="N768" s="28">
        <v>5</v>
      </c>
      <c r="O768" s="33">
        <v>0</v>
      </c>
      <c r="P768" s="33">
        <v>23</v>
      </c>
      <c r="Q768" s="33">
        <f>O768+P768</f>
        <v>23</v>
      </c>
      <c r="R768" s="33">
        <f>Q768/N768</f>
        <v>4.6</v>
      </c>
      <c r="S768" s="107" t="s">
        <v>1572</v>
      </c>
      <c r="T768" s="28" t="s">
        <v>97</v>
      </c>
      <c r="U768" s="28" t="s">
        <v>65</v>
      </c>
      <c r="V768" s="28" t="s">
        <v>66</v>
      </c>
      <c r="W768" s="28" t="s">
        <v>68</v>
      </c>
      <c r="X768" s="28" t="s">
        <v>68</v>
      </c>
      <c r="Y768" s="28" t="s">
        <v>69</v>
      </c>
      <c r="Z768" s="108" t="s">
        <v>87</v>
      </c>
      <c r="AA768" s="28" t="s">
        <v>151</v>
      </c>
      <c r="AB768" s="28" t="s">
        <v>151</v>
      </c>
      <c r="AC768" s="28" t="s">
        <v>1411</v>
      </c>
      <c r="AD768" s="28" t="s">
        <v>1405</v>
      </c>
      <c r="AE768" s="28" t="s">
        <v>1406</v>
      </c>
      <c r="AF768" s="28"/>
      <c r="AG768" s="28"/>
    </row>
    <row r="769" s="93" customFormat="1" ht="15" spans="1:33">
      <c r="A769" s="28" t="s">
        <v>495</v>
      </c>
      <c r="B769" s="28" t="s">
        <v>1398</v>
      </c>
      <c r="C769" s="28">
        <v>130123</v>
      </c>
      <c r="D769" s="28" t="s">
        <v>1399</v>
      </c>
      <c r="E769" s="28" t="s">
        <v>1573</v>
      </c>
      <c r="F769" s="28" t="s">
        <v>56</v>
      </c>
      <c r="G769" s="28" t="s">
        <v>1401</v>
      </c>
      <c r="H769" s="28" t="s">
        <v>58</v>
      </c>
      <c r="I769" s="28" t="s">
        <v>59</v>
      </c>
      <c r="J769" s="28" t="s">
        <v>1402</v>
      </c>
      <c r="K769" s="32">
        <v>300110291001</v>
      </c>
      <c r="L769" s="28" t="s">
        <v>876</v>
      </c>
      <c r="M769" s="28" t="s">
        <v>84</v>
      </c>
      <c r="N769" s="28">
        <v>5</v>
      </c>
      <c r="O769" s="33">
        <v>0</v>
      </c>
      <c r="P769" s="33">
        <v>18</v>
      </c>
      <c r="Q769" s="33">
        <f>O769+P769</f>
        <v>18</v>
      </c>
      <c r="R769" s="33">
        <f>Q769/N769</f>
        <v>3.6</v>
      </c>
      <c r="S769" s="107" t="s">
        <v>1574</v>
      </c>
      <c r="T769" s="28" t="s">
        <v>97</v>
      </c>
      <c r="U769" s="28" t="s">
        <v>65</v>
      </c>
      <c r="V769" s="28" t="s">
        <v>66</v>
      </c>
      <c r="W769" s="28" t="s">
        <v>68</v>
      </c>
      <c r="X769" s="28" t="s">
        <v>68</v>
      </c>
      <c r="Y769" s="28" t="s">
        <v>69</v>
      </c>
      <c r="Z769" s="108" t="s">
        <v>87</v>
      </c>
      <c r="AA769" s="28" t="s">
        <v>151</v>
      </c>
      <c r="AB769" s="28" t="s">
        <v>151</v>
      </c>
      <c r="AC769" s="28" t="s">
        <v>1409</v>
      </c>
      <c r="AD769" s="28" t="s">
        <v>1405</v>
      </c>
      <c r="AE769" s="28" t="s">
        <v>1406</v>
      </c>
      <c r="AF769" s="28"/>
      <c r="AG769" s="28"/>
    </row>
    <row r="770" s="93" customFormat="1" ht="15" spans="1:33">
      <c r="A770" s="28" t="s">
        <v>495</v>
      </c>
      <c r="B770" s="28" t="s">
        <v>1398</v>
      </c>
      <c r="C770" s="28">
        <v>130123</v>
      </c>
      <c r="D770" s="28" t="s">
        <v>1399</v>
      </c>
      <c r="E770" s="28" t="s">
        <v>1573</v>
      </c>
      <c r="F770" s="28" t="s">
        <v>56</v>
      </c>
      <c r="G770" s="28" t="s">
        <v>1407</v>
      </c>
      <c r="H770" s="28" t="s">
        <v>58</v>
      </c>
      <c r="I770" s="28" t="s">
        <v>59</v>
      </c>
      <c r="J770" s="28" t="s">
        <v>1402</v>
      </c>
      <c r="K770" s="32">
        <v>300110291002</v>
      </c>
      <c r="L770" s="28" t="s">
        <v>876</v>
      </c>
      <c r="M770" s="28" t="s">
        <v>84</v>
      </c>
      <c r="N770" s="28">
        <v>5</v>
      </c>
      <c r="O770" s="33">
        <v>1</v>
      </c>
      <c r="P770" s="33">
        <v>23</v>
      </c>
      <c r="Q770" s="33">
        <f>O770+P770</f>
        <v>24</v>
      </c>
      <c r="R770" s="33">
        <f>Q770/N770</f>
        <v>4.8</v>
      </c>
      <c r="S770" s="107" t="s">
        <v>1574</v>
      </c>
      <c r="T770" s="28" t="s">
        <v>97</v>
      </c>
      <c r="U770" s="28" t="s">
        <v>65</v>
      </c>
      <c r="V770" s="28" t="s">
        <v>66</v>
      </c>
      <c r="W770" s="28" t="s">
        <v>68</v>
      </c>
      <c r="X770" s="28" t="s">
        <v>68</v>
      </c>
      <c r="Y770" s="28" t="s">
        <v>69</v>
      </c>
      <c r="Z770" s="108" t="s">
        <v>87</v>
      </c>
      <c r="AA770" s="28" t="s">
        <v>151</v>
      </c>
      <c r="AB770" s="28" t="s">
        <v>151</v>
      </c>
      <c r="AC770" s="28" t="s">
        <v>1411</v>
      </c>
      <c r="AD770" s="28" t="s">
        <v>1405</v>
      </c>
      <c r="AE770" s="28" t="s">
        <v>1406</v>
      </c>
      <c r="AF770" s="28"/>
      <c r="AG770" s="28"/>
    </row>
    <row r="771" s="93" customFormat="1" ht="15" spans="1:33">
      <c r="A771" s="28" t="s">
        <v>495</v>
      </c>
      <c r="B771" s="28" t="s">
        <v>1398</v>
      </c>
      <c r="C771" s="28">
        <v>130123</v>
      </c>
      <c r="D771" s="28" t="s">
        <v>1399</v>
      </c>
      <c r="E771" s="28" t="s">
        <v>1575</v>
      </c>
      <c r="F771" s="28" t="s">
        <v>56</v>
      </c>
      <c r="G771" s="28" t="s">
        <v>1401</v>
      </c>
      <c r="H771" s="28" t="s">
        <v>58</v>
      </c>
      <c r="I771" s="28" t="s">
        <v>59</v>
      </c>
      <c r="J771" s="28" t="s">
        <v>1402</v>
      </c>
      <c r="K771" s="32">
        <v>300110296001</v>
      </c>
      <c r="L771" s="28" t="s">
        <v>876</v>
      </c>
      <c r="M771" s="28" t="s">
        <v>84</v>
      </c>
      <c r="N771" s="28">
        <v>4</v>
      </c>
      <c r="O771" s="33">
        <v>0</v>
      </c>
      <c r="P771" s="33">
        <v>10</v>
      </c>
      <c r="Q771" s="33">
        <f>O771+P771</f>
        <v>10</v>
      </c>
      <c r="R771" s="33">
        <f>Q771/N771</f>
        <v>2.5</v>
      </c>
      <c r="S771" s="107" t="s">
        <v>1553</v>
      </c>
      <c r="T771" s="28" t="s">
        <v>97</v>
      </c>
      <c r="U771" s="28" t="s">
        <v>65</v>
      </c>
      <c r="V771" s="28" t="s">
        <v>66</v>
      </c>
      <c r="W771" s="28" t="s">
        <v>68</v>
      </c>
      <c r="X771" s="28" t="s">
        <v>68</v>
      </c>
      <c r="Y771" s="28" t="s">
        <v>69</v>
      </c>
      <c r="Z771" s="108" t="s">
        <v>87</v>
      </c>
      <c r="AA771" s="28" t="s">
        <v>151</v>
      </c>
      <c r="AB771" s="28" t="s">
        <v>151</v>
      </c>
      <c r="AC771" s="28" t="s">
        <v>1409</v>
      </c>
      <c r="AD771" s="28" t="s">
        <v>1405</v>
      </c>
      <c r="AE771" s="28" t="s">
        <v>1406</v>
      </c>
      <c r="AF771" s="28"/>
      <c r="AG771" s="28"/>
    </row>
    <row r="772" s="93" customFormat="1" ht="15" spans="1:33">
      <c r="A772" s="28" t="s">
        <v>495</v>
      </c>
      <c r="B772" s="28" t="s">
        <v>1398</v>
      </c>
      <c r="C772" s="28">
        <v>130123</v>
      </c>
      <c r="D772" s="28" t="s">
        <v>1399</v>
      </c>
      <c r="E772" s="28" t="s">
        <v>1575</v>
      </c>
      <c r="F772" s="28" t="s">
        <v>56</v>
      </c>
      <c r="G772" s="28" t="s">
        <v>1407</v>
      </c>
      <c r="H772" s="28" t="s">
        <v>58</v>
      </c>
      <c r="I772" s="28" t="s">
        <v>59</v>
      </c>
      <c r="J772" s="28" t="s">
        <v>1402</v>
      </c>
      <c r="K772" s="32">
        <v>300110296002</v>
      </c>
      <c r="L772" s="28" t="s">
        <v>876</v>
      </c>
      <c r="M772" s="28" t="s">
        <v>84</v>
      </c>
      <c r="N772" s="28">
        <v>4</v>
      </c>
      <c r="O772" s="33">
        <v>0</v>
      </c>
      <c r="P772" s="33">
        <v>12</v>
      </c>
      <c r="Q772" s="33">
        <f>O772+P772</f>
        <v>12</v>
      </c>
      <c r="R772" s="33">
        <f>Q772/N772</f>
        <v>3</v>
      </c>
      <c r="S772" s="107" t="s">
        <v>1553</v>
      </c>
      <c r="T772" s="28" t="s">
        <v>97</v>
      </c>
      <c r="U772" s="28" t="s">
        <v>65</v>
      </c>
      <c r="V772" s="28" t="s">
        <v>66</v>
      </c>
      <c r="W772" s="28" t="s">
        <v>68</v>
      </c>
      <c r="X772" s="28" t="s">
        <v>68</v>
      </c>
      <c r="Y772" s="28" t="s">
        <v>69</v>
      </c>
      <c r="Z772" s="108" t="s">
        <v>87</v>
      </c>
      <c r="AA772" s="28" t="s">
        <v>151</v>
      </c>
      <c r="AB772" s="28" t="s">
        <v>151</v>
      </c>
      <c r="AC772" s="28" t="s">
        <v>1411</v>
      </c>
      <c r="AD772" s="28" t="s">
        <v>1405</v>
      </c>
      <c r="AE772" s="28" t="s">
        <v>1406</v>
      </c>
      <c r="AF772" s="28"/>
      <c r="AG772" s="28"/>
    </row>
    <row r="773" s="93" customFormat="1" ht="15" spans="1:33">
      <c r="A773" s="28" t="s">
        <v>495</v>
      </c>
      <c r="B773" s="28" t="s">
        <v>1398</v>
      </c>
      <c r="C773" s="28">
        <v>130123</v>
      </c>
      <c r="D773" s="28" t="s">
        <v>1399</v>
      </c>
      <c r="E773" s="28" t="s">
        <v>1576</v>
      </c>
      <c r="F773" s="28" t="s">
        <v>56</v>
      </c>
      <c r="G773" s="28" t="s">
        <v>1401</v>
      </c>
      <c r="H773" s="28" t="s">
        <v>58</v>
      </c>
      <c r="I773" s="28" t="s">
        <v>59</v>
      </c>
      <c r="J773" s="28" t="s">
        <v>1402</v>
      </c>
      <c r="K773" s="32">
        <v>300110301001</v>
      </c>
      <c r="L773" s="28" t="s">
        <v>876</v>
      </c>
      <c r="M773" s="28" t="s">
        <v>84</v>
      </c>
      <c r="N773" s="28">
        <v>3</v>
      </c>
      <c r="O773" s="33">
        <v>5</v>
      </c>
      <c r="P773" s="33">
        <v>120</v>
      </c>
      <c r="Q773" s="33">
        <f>O773+P773</f>
        <v>125</v>
      </c>
      <c r="R773" s="33">
        <f>Q773/N773</f>
        <v>41.6666666666667</v>
      </c>
      <c r="S773" s="107" t="s">
        <v>1577</v>
      </c>
      <c r="T773" s="28" t="s">
        <v>97</v>
      </c>
      <c r="U773" s="28" t="s">
        <v>65</v>
      </c>
      <c r="V773" s="28" t="s">
        <v>66</v>
      </c>
      <c r="W773" s="28" t="s">
        <v>68</v>
      </c>
      <c r="X773" s="28" t="s">
        <v>68</v>
      </c>
      <c r="Y773" s="28" t="s">
        <v>69</v>
      </c>
      <c r="Z773" s="108" t="s">
        <v>87</v>
      </c>
      <c r="AA773" s="28" t="s">
        <v>151</v>
      </c>
      <c r="AB773" s="28" t="s">
        <v>151</v>
      </c>
      <c r="AC773" s="28" t="s">
        <v>1409</v>
      </c>
      <c r="AD773" s="28" t="s">
        <v>1405</v>
      </c>
      <c r="AE773" s="28" t="s">
        <v>1406</v>
      </c>
      <c r="AF773" s="28"/>
      <c r="AG773" s="28"/>
    </row>
    <row r="774" s="93" customFormat="1" ht="15" spans="1:33">
      <c r="A774" s="28" t="s">
        <v>495</v>
      </c>
      <c r="B774" s="28" t="s">
        <v>1398</v>
      </c>
      <c r="C774" s="28">
        <v>130123</v>
      </c>
      <c r="D774" s="28" t="s">
        <v>1399</v>
      </c>
      <c r="E774" s="28" t="s">
        <v>1576</v>
      </c>
      <c r="F774" s="28" t="s">
        <v>56</v>
      </c>
      <c r="G774" s="28" t="s">
        <v>1407</v>
      </c>
      <c r="H774" s="28" t="s">
        <v>58</v>
      </c>
      <c r="I774" s="28" t="s">
        <v>59</v>
      </c>
      <c r="J774" s="28" t="s">
        <v>1402</v>
      </c>
      <c r="K774" s="32">
        <v>300110301002</v>
      </c>
      <c r="L774" s="28" t="s">
        <v>876</v>
      </c>
      <c r="M774" s="28" t="s">
        <v>84</v>
      </c>
      <c r="N774" s="28">
        <v>3</v>
      </c>
      <c r="O774" s="33">
        <v>5</v>
      </c>
      <c r="P774" s="33">
        <v>70</v>
      </c>
      <c r="Q774" s="33">
        <f>O774+P774</f>
        <v>75</v>
      </c>
      <c r="R774" s="33">
        <f>Q774/N774</f>
        <v>25</v>
      </c>
      <c r="S774" s="107" t="s">
        <v>1577</v>
      </c>
      <c r="T774" s="28" t="s">
        <v>97</v>
      </c>
      <c r="U774" s="28" t="s">
        <v>65</v>
      </c>
      <c r="V774" s="28" t="s">
        <v>66</v>
      </c>
      <c r="W774" s="28" t="s">
        <v>68</v>
      </c>
      <c r="X774" s="28" t="s">
        <v>68</v>
      </c>
      <c r="Y774" s="28" t="s">
        <v>69</v>
      </c>
      <c r="Z774" s="108" t="s">
        <v>87</v>
      </c>
      <c r="AA774" s="28" t="s">
        <v>151</v>
      </c>
      <c r="AB774" s="28" t="s">
        <v>151</v>
      </c>
      <c r="AC774" s="28" t="s">
        <v>1411</v>
      </c>
      <c r="AD774" s="28" t="s">
        <v>1405</v>
      </c>
      <c r="AE774" s="28" t="s">
        <v>1406</v>
      </c>
      <c r="AF774" s="28"/>
      <c r="AG774" s="28"/>
    </row>
    <row r="775" s="93" customFormat="1" ht="15" spans="1:33">
      <c r="A775" s="28" t="s">
        <v>495</v>
      </c>
      <c r="B775" s="28" t="s">
        <v>1398</v>
      </c>
      <c r="C775" s="28">
        <v>130123</v>
      </c>
      <c r="D775" s="28" t="s">
        <v>1399</v>
      </c>
      <c r="E775" s="28" t="s">
        <v>1578</v>
      </c>
      <c r="F775" s="28" t="s">
        <v>56</v>
      </c>
      <c r="G775" s="28" t="s">
        <v>1401</v>
      </c>
      <c r="H775" s="28" t="s">
        <v>58</v>
      </c>
      <c r="I775" s="28" t="s">
        <v>59</v>
      </c>
      <c r="J775" s="28" t="s">
        <v>1402</v>
      </c>
      <c r="K775" s="32">
        <v>300110306001</v>
      </c>
      <c r="L775" s="28" t="s">
        <v>876</v>
      </c>
      <c r="M775" s="28" t="s">
        <v>84</v>
      </c>
      <c r="N775" s="28">
        <v>4</v>
      </c>
      <c r="O775" s="33">
        <v>0</v>
      </c>
      <c r="P775" s="33">
        <v>28</v>
      </c>
      <c r="Q775" s="33">
        <f>O775+P775</f>
        <v>28</v>
      </c>
      <c r="R775" s="33">
        <f>Q775/N775</f>
        <v>7</v>
      </c>
      <c r="S775" s="107" t="s">
        <v>1579</v>
      </c>
      <c r="T775" s="28" t="s">
        <v>97</v>
      </c>
      <c r="U775" s="28" t="s">
        <v>65</v>
      </c>
      <c r="V775" s="28" t="s">
        <v>66</v>
      </c>
      <c r="W775" s="28" t="s">
        <v>68</v>
      </c>
      <c r="X775" s="28" t="s">
        <v>68</v>
      </c>
      <c r="Y775" s="28" t="s">
        <v>69</v>
      </c>
      <c r="Z775" s="108" t="s">
        <v>87</v>
      </c>
      <c r="AA775" s="28" t="s">
        <v>151</v>
      </c>
      <c r="AB775" s="28" t="s">
        <v>151</v>
      </c>
      <c r="AC775" s="28" t="s">
        <v>1409</v>
      </c>
      <c r="AD775" s="28" t="s">
        <v>1405</v>
      </c>
      <c r="AE775" s="28" t="s">
        <v>1406</v>
      </c>
      <c r="AF775" s="28"/>
      <c r="AG775" s="28"/>
    </row>
    <row r="776" s="93" customFormat="1" ht="15" spans="1:33">
      <c r="A776" s="28" t="s">
        <v>495</v>
      </c>
      <c r="B776" s="28" t="s">
        <v>1398</v>
      </c>
      <c r="C776" s="28">
        <v>130123</v>
      </c>
      <c r="D776" s="28" t="s">
        <v>1399</v>
      </c>
      <c r="E776" s="28" t="s">
        <v>1578</v>
      </c>
      <c r="F776" s="28" t="s">
        <v>56</v>
      </c>
      <c r="G776" s="28" t="s">
        <v>1407</v>
      </c>
      <c r="H776" s="28" t="s">
        <v>58</v>
      </c>
      <c r="I776" s="28" t="s">
        <v>59</v>
      </c>
      <c r="J776" s="28" t="s">
        <v>1402</v>
      </c>
      <c r="K776" s="32">
        <v>300110306002</v>
      </c>
      <c r="L776" s="28" t="s">
        <v>876</v>
      </c>
      <c r="M776" s="28" t="s">
        <v>84</v>
      </c>
      <c r="N776" s="28">
        <v>4</v>
      </c>
      <c r="O776" s="33">
        <v>0</v>
      </c>
      <c r="P776" s="33">
        <v>19</v>
      </c>
      <c r="Q776" s="33">
        <f>O776+P776</f>
        <v>19</v>
      </c>
      <c r="R776" s="33">
        <f>Q776/N776</f>
        <v>4.75</v>
      </c>
      <c r="S776" s="107" t="s">
        <v>1579</v>
      </c>
      <c r="T776" s="28" t="s">
        <v>97</v>
      </c>
      <c r="U776" s="28" t="s">
        <v>65</v>
      </c>
      <c r="V776" s="28" t="s">
        <v>66</v>
      </c>
      <c r="W776" s="28" t="s">
        <v>68</v>
      </c>
      <c r="X776" s="28" t="s">
        <v>68</v>
      </c>
      <c r="Y776" s="28" t="s">
        <v>69</v>
      </c>
      <c r="Z776" s="108" t="s">
        <v>87</v>
      </c>
      <c r="AA776" s="28" t="s">
        <v>151</v>
      </c>
      <c r="AB776" s="28" t="s">
        <v>151</v>
      </c>
      <c r="AC776" s="28" t="s">
        <v>1411</v>
      </c>
      <c r="AD776" s="28" t="s">
        <v>1405</v>
      </c>
      <c r="AE776" s="28" t="s">
        <v>1406</v>
      </c>
      <c r="AF776" s="28"/>
      <c r="AG776" s="28"/>
    </row>
    <row r="777" s="93" customFormat="1" ht="15" spans="1:33">
      <c r="A777" s="28" t="s">
        <v>512</v>
      </c>
      <c r="B777" s="28" t="s">
        <v>1398</v>
      </c>
      <c r="C777" s="28">
        <v>130123</v>
      </c>
      <c r="D777" s="28" t="s">
        <v>1399</v>
      </c>
      <c r="E777" s="28" t="s">
        <v>1580</v>
      </c>
      <c r="F777" s="28" t="s">
        <v>56</v>
      </c>
      <c r="G777" s="28" t="s">
        <v>1401</v>
      </c>
      <c r="H777" s="28" t="s">
        <v>58</v>
      </c>
      <c r="I777" s="28" t="s">
        <v>59</v>
      </c>
      <c r="J777" s="28" t="s">
        <v>1402</v>
      </c>
      <c r="K777" s="32">
        <v>300110311001</v>
      </c>
      <c r="L777" s="28" t="s">
        <v>876</v>
      </c>
      <c r="M777" s="28" t="s">
        <v>84</v>
      </c>
      <c r="N777" s="28">
        <v>2</v>
      </c>
      <c r="O777" s="33">
        <v>0</v>
      </c>
      <c r="P777" s="33">
        <v>6</v>
      </c>
      <c r="Q777" s="33">
        <f>O777+P777</f>
        <v>6</v>
      </c>
      <c r="R777" s="33">
        <f>Q777/N777</f>
        <v>3</v>
      </c>
      <c r="S777" s="107" t="s">
        <v>1428</v>
      </c>
      <c r="T777" s="28" t="s">
        <v>97</v>
      </c>
      <c r="U777" s="28" t="s">
        <v>65</v>
      </c>
      <c r="V777" s="28" t="s">
        <v>66</v>
      </c>
      <c r="W777" s="28" t="s">
        <v>67</v>
      </c>
      <c r="X777" s="28" t="s">
        <v>192</v>
      </c>
      <c r="Y777" s="28" t="s">
        <v>69</v>
      </c>
      <c r="Z777" s="108" t="s">
        <v>87</v>
      </c>
      <c r="AA777" s="28" t="s">
        <v>763</v>
      </c>
      <c r="AB777" s="28" t="s">
        <v>763</v>
      </c>
      <c r="AC777" s="28" t="s">
        <v>1404</v>
      </c>
      <c r="AD777" s="28" t="s">
        <v>1405</v>
      </c>
      <c r="AE777" s="28" t="s">
        <v>1406</v>
      </c>
      <c r="AF777" s="28"/>
      <c r="AG777" s="28"/>
    </row>
    <row r="778" s="93" customFormat="1" ht="15" spans="1:33">
      <c r="A778" s="28" t="s">
        <v>512</v>
      </c>
      <c r="B778" s="28" t="s">
        <v>1398</v>
      </c>
      <c r="C778" s="28">
        <v>130123</v>
      </c>
      <c r="D778" s="28" t="s">
        <v>1399</v>
      </c>
      <c r="E778" s="28" t="s">
        <v>1580</v>
      </c>
      <c r="F778" s="28" t="s">
        <v>56</v>
      </c>
      <c r="G778" s="28" t="s">
        <v>1407</v>
      </c>
      <c r="H778" s="28" t="s">
        <v>58</v>
      </c>
      <c r="I778" s="28" t="s">
        <v>59</v>
      </c>
      <c r="J778" s="28" t="s">
        <v>1402</v>
      </c>
      <c r="K778" s="32">
        <v>300110311002</v>
      </c>
      <c r="L778" s="28" t="s">
        <v>876</v>
      </c>
      <c r="M778" s="28" t="s">
        <v>84</v>
      </c>
      <c r="N778" s="28">
        <v>2</v>
      </c>
      <c r="O778" s="33">
        <v>12</v>
      </c>
      <c r="P778" s="33">
        <v>12</v>
      </c>
      <c r="Q778" s="33">
        <f>O778+P778</f>
        <v>24</v>
      </c>
      <c r="R778" s="33">
        <f>Q778/N778</f>
        <v>12</v>
      </c>
      <c r="S778" s="107" t="s">
        <v>1581</v>
      </c>
      <c r="T778" s="28" t="s">
        <v>97</v>
      </c>
      <c r="U778" s="28" t="s">
        <v>65</v>
      </c>
      <c r="V778" s="28" t="s">
        <v>66</v>
      </c>
      <c r="W778" s="28" t="s">
        <v>68</v>
      </c>
      <c r="X778" s="28" t="s">
        <v>68</v>
      </c>
      <c r="Y778" s="28" t="s">
        <v>69</v>
      </c>
      <c r="Z778" s="108" t="s">
        <v>87</v>
      </c>
      <c r="AA778" s="28" t="s">
        <v>763</v>
      </c>
      <c r="AB778" s="28" t="s">
        <v>763</v>
      </c>
      <c r="AC778" s="28" t="s">
        <v>1409</v>
      </c>
      <c r="AD778" s="28" t="s">
        <v>1405</v>
      </c>
      <c r="AE778" s="28" t="s">
        <v>1406</v>
      </c>
      <c r="AF778" s="28"/>
      <c r="AG778" s="28"/>
    </row>
    <row r="779" s="93" customFormat="1" ht="15" spans="1:33">
      <c r="A779" s="28" t="s">
        <v>512</v>
      </c>
      <c r="B779" s="28" t="s">
        <v>1398</v>
      </c>
      <c r="C779" s="28">
        <v>130123</v>
      </c>
      <c r="D779" s="28" t="s">
        <v>1399</v>
      </c>
      <c r="E779" s="28" t="s">
        <v>1580</v>
      </c>
      <c r="F779" s="28" t="s">
        <v>56</v>
      </c>
      <c r="G779" s="28" t="s">
        <v>1410</v>
      </c>
      <c r="H779" s="28" t="s">
        <v>58</v>
      </c>
      <c r="I779" s="28" t="s">
        <v>59</v>
      </c>
      <c r="J779" s="28" t="s">
        <v>1402</v>
      </c>
      <c r="K779" s="32">
        <v>300110311003</v>
      </c>
      <c r="L779" s="28" t="s">
        <v>876</v>
      </c>
      <c r="M779" s="28" t="s">
        <v>84</v>
      </c>
      <c r="N779" s="28">
        <v>2</v>
      </c>
      <c r="O779" s="33">
        <v>17</v>
      </c>
      <c r="P779" s="33">
        <v>24</v>
      </c>
      <c r="Q779" s="33">
        <f>O779+P779</f>
        <v>41</v>
      </c>
      <c r="R779" s="33">
        <f>Q779/N779</f>
        <v>20.5</v>
      </c>
      <c r="S779" s="107" t="s">
        <v>1581</v>
      </c>
      <c r="T779" s="28" t="s">
        <v>97</v>
      </c>
      <c r="U779" s="28" t="s">
        <v>65</v>
      </c>
      <c r="V779" s="28" t="s">
        <v>66</v>
      </c>
      <c r="W779" s="28" t="s">
        <v>68</v>
      </c>
      <c r="X779" s="28" t="s">
        <v>68</v>
      </c>
      <c r="Y779" s="28" t="s">
        <v>69</v>
      </c>
      <c r="Z779" s="108" t="s">
        <v>87</v>
      </c>
      <c r="AA779" s="28" t="s">
        <v>763</v>
      </c>
      <c r="AB779" s="28" t="s">
        <v>763</v>
      </c>
      <c r="AC779" s="28" t="s">
        <v>1411</v>
      </c>
      <c r="AD779" s="28" t="s">
        <v>1405</v>
      </c>
      <c r="AE779" s="28" t="s">
        <v>1406</v>
      </c>
      <c r="AF779" s="28"/>
      <c r="AG779" s="28"/>
    </row>
    <row r="780" s="93" customFormat="1" ht="15" spans="1:33">
      <c r="A780" s="28" t="s">
        <v>512</v>
      </c>
      <c r="B780" s="28" t="s">
        <v>1398</v>
      </c>
      <c r="C780" s="28">
        <v>130123</v>
      </c>
      <c r="D780" s="28" t="s">
        <v>1399</v>
      </c>
      <c r="E780" s="28" t="s">
        <v>1582</v>
      </c>
      <c r="F780" s="28" t="s">
        <v>56</v>
      </c>
      <c r="G780" s="28" t="s">
        <v>1401</v>
      </c>
      <c r="H780" s="28" t="s">
        <v>58</v>
      </c>
      <c r="I780" s="28" t="s">
        <v>59</v>
      </c>
      <c r="J780" s="28" t="s">
        <v>1402</v>
      </c>
      <c r="K780" s="32">
        <v>300110316001</v>
      </c>
      <c r="L780" s="28" t="s">
        <v>876</v>
      </c>
      <c r="M780" s="28" t="s">
        <v>84</v>
      </c>
      <c r="N780" s="28">
        <v>3</v>
      </c>
      <c r="O780" s="33">
        <v>25</v>
      </c>
      <c r="P780" s="33">
        <v>12</v>
      </c>
      <c r="Q780" s="33">
        <f>O780+P780</f>
        <v>37</v>
      </c>
      <c r="R780" s="33">
        <f>Q780/N780</f>
        <v>12.3333333333333</v>
      </c>
      <c r="S780" s="107" t="s">
        <v>1583</v>
      </c>
      <c r="T780" s="28" t="s">
        <v>97</v>
      </c>
      <c r="U780" s="28" t="s">
        <v>65</v>
      </c>
      <c r="V780" s="28" t="s">
        <v>66</v>
      </c>
      <c r="W780" s="28" t="s">
        <v>68</v>
      </c>
      <c r="X780" s="28" t="s">
        <v>68</v>
      </c>
      <c r="Y780" s="28" t="s">
        <v>69</v>
      </c>
      <c r="Z780" s="108" t="s">
        <v>87</v>
      </c>
      <c r="AA780" s="28" t="s">
        <v>763</v>
      </c>
      <c r="AB780" s="28" t="s">
        <v>763</v>
      </c>
      <c r="AC780" s="28" t="s">
        <v>1465</v>
      </c>
      <c r="AD780" s="28" t="s">
        <v>1405</v>
      </c>
      <c r="AE780" s="28" t="s">
        <v>1406</v>
      </c>
      <c r="AF780" s="28"/>
      <c r="AG780" s="28"/>
    </row>
    <row r="781" s="93" customFormat="1" ht="15" spans="1:33">
      <c r="A781" s="28" t="s">
        <v>512</v>
      </c>
      <c r="B781" s="28" t="s">
        <v>1398</v>
      </c>
      <c r="C781" s="28">
        <v>130123</v>
      </c>
      <c r="D781" s="28" t="s">
        <v>1399</v>
      </c>
      <c r="E781" s="28" t="s">
        <v>1582</v>
      </c>
      <c r="F781" s="28" t="s">
        <v>56</v>
      </c>
      <c r="G781" s="28" t="s">
        <v>1407</v>
      </c>
      <c r="H781" s="28" t="s">
        <v>58</v>
      </c>
      <c r="I781" s="28" t="s">
        <v>59</v>
      </c>
      <c r="J781" s="28" t="s">
        <v>1402</v>
      </c>
      <c r="K781" s="32">
        <v>300110316002</v>
      </c>
      <c r="L781" s="28" t="s">
        <v>876</v>
      </c>
      <c r="M781" s="28" t="s">
        <v>84</v>
      </c>
      <c r="N781" s="28">
        <v>3</v>
      </c>
      <c r="O781" s="33">
        <v>10</v>
      </c>
      <c r="P781" s="33">
        <v>6</v>
      </c>
      <c r="Q781" s="33">
        <f>O781+P781</f>
        <v>16</v>
      </c>
      <c r="R781" s="33">
        <f>Q781/N781</f>
        <v>5.33333333333333</v>
      </c>
      <c r="S781" s="107" t="s">
        <v>1583</v>
      </c>
      <c r="T781" s="28" t="s">
        <v>97</v>
      </c>
      <c r="U781" s="28" t="s">
        <v>65</v>
      </c>
      <c r="V781" s="28" t="s">
        <v>66</v>
      </c>
      <c r="W781" s="28" t="s">
        <v>68</v>
      </c>
      <c r="X781" s="28" t="s">
        <v>68</v>
      </c>
      <c r="Y781" s="28" t="s">
        <v>69</v>
      </c>
      <c r="Z781" s="108" t="s">
        <v>87</v>
      </c>
      <c r="AA781" s="28" t="s">
        <v>763</v>
      </c>
      <c r="AB781" s="28" t="s">
        <v>763</v>
      </c>
      <c r="AC781" s="28" t="s">
        <v>1466</v>
      </c>
      <c r="AD781" s="28" t="s">
        <v>1405</v>
      </c>
      <c r="AE781" s="28" t="s">
        <v>1406</v>
      </c>
      <c r="AF781" s="28"/>
      <c r="AG781" s="28"/>
    </row>
    <row r="782" s="93" customFormat="1" ht="15" spans="1:33">
      <c r="A782" s="28" t="s">
        <v>512</v>
      </c>
      <c r="B782" s="28" t="s">
        <v>1398</v>
      </c>
      <c r="C782" s="28">
        <v>130123</v>
      </c>
      <c r="D782" s="28" t="s">
        <v>1399</v>
      </c>
      <c r="E782" s="28" t="s">
        <v>1582</v>
      </c>
      <c r="F782" s="28" t="s">
        <v>56</v>
      </c>
      <c r="G782" s="28" t="s">
        <v>1410</v>
      </c>
      <c r="H782" s="28" t="s">
        <v>58</v>
      </c>
      <c r="I782" s="28" t="s">
        <v>59</v>
      </c>
      <c r="J782" s="28" t="s">
        <v>1402</v>
      </c>
      <c r="K782" s="32">
        <v>300110316003</v>
      </c>
      <c r="L782" s="28" t="s">
        <v>876</v>
      </c>
      <c r="M782" s="28" t="s">
        <v>84</v>
      </c>
      <c r="N782" s="28">
        <v>2</v>
      </c>
      <c r="O782" s="33">
        <v>29</v>
      </c>
      <c r="P782" s="33">
        <v>38</v>
      </c>
      <c r="Q782" s="33">
        <f>O782+P782</f>
        <v>67</v>
      </c>
      <c r="R782" s="33">
        <f>Q782/N782</f>
        <v>33.5</v>
      </c>
      <c r="S782" s="107" t="s">
        <v>1583</v>
      </c>
      <c r="T782" s="28" t="s">
        <v>97</v>
      </c>
      <c r="U782" s="28" t="s">
        <v>65</v>
      </c>
      <c r="V782" s="28" t="s">
        <v>66</v>
      </c>
      <c r="W782" s="28" t="s">
        <v>68</v>
      </c>
      <c r="X782" s="28" t="s">
        <v>68</v>
      </c>
      <c r="Y782" s="28" t="s">
        <v>69</v>
      </c>
      <c r="Z782" s="108" t="s">
        <v>87</v>
      </c>
      <c r="AA782" s="28" t="s">
        <v>763</v>
      </c>
      <c r="AB782" s="28" t="s">
        <v>763</v>
      </c>
      <c r="AC782" s="28" t="s">
        <v>1492</v>
      </c>
      <c r="AD782" s="28" t="s">
        <v>1405</v>
      </c>
      <c r="AE782" s="28" t="s">
        <v>1406</v>
      </c>
      <c r="AF782" s="28"/>
      <c r="AG782" s="28"/>
    </row>
    <row r="783" s="93" customFormat="1" ht="15" spans="1:33">
      <c r="A783" s="28" t="s">
        <v>512</v>
      </c>
      <c r="B783" s="28" t="s">
        <v>1398</v>
      </c>
      <c r="C783" s="28">
        <v>130123</v>
      </c>
      <c r="D783" s="28" t="s">
        <v>1399</v>
      </c>
      <c r="E783" s="28" t="s">
        <v>1582</v>
      </c>
      <c r="F783" s="28" t="s">
        <v>56</v>
      </c>
      <c r="G783" s="28" t="s">
        <v>1412</v>
      </c>
      <c r="H783" s="28" t="s">
        <v>58</v>
      </c>
      <c r="I783" s="28" t="s">
        <v>59</v>
      </c>
      <c r="J783" s="28" t="s">
        <v>1402</v>
      </c>
      <c r="K783" s="32">
        <v>300110316004</v>
      </c>
      <c r="L783" s="28" t="s">
        <v>876</v>
      </c>
      <c r="M783" s="28" t="s">
        <v>84</v>
      </c>
      <c r="N783" s="28">
        <v>2</v>
      </c>
      <c r="O783" s="33">
        <v>23</v>
      </c>
      <c r="P783" s="33">
        <v>20</v>
      </c>
      <c r="Q783" s="33">
        <f>O783+P783</f>
        <v>43</v>
      </c>
      <c r="R783" s="33">
        <f>Q783/N783</f>
        <v>21.5</v>
      </c>
      <c r="S783" s="107" t="s">
        <v>1583</v>
      </c>
      <c r="T783" s="28" t="s">
        <v>97</v>
      </c>
      <c r="U783" s="28" t="s">
        <v>65</v>
      </c>
      <c r="V783" s="28" t="s">
        <v>66</v>
      </c>
      <c r="W783" s="28" t="s">
        <v>68</v>
      </c>
      <c r="X783" s="28" t="s">
        <v>68</v>
      </c>
      <c r="Y783" s="28" t="s">
        <v>69</v>
      </c>
      <c r="Z783" s="108" t="s">
        <v>87</v>
      </c>
      <c r="AA783" s="28" t="s">
        <v>763</v>
      </c>
      <c r="AB783" s="28" t="s">
        <v>763</v>
      </c>
      <c r="AC783" s="28" t="s">
        <v>1493</v>
      </c>
      <c r="AD783" s="28" t="s">
        <v>1405</v>
      </c>
      <c r="AE783" s="28" t="s">
        <v>1406</v>
      </c>
      <c r="AF783" s="28"/>
      <c r="AG783" s="28"/>
    </row>
    <row r="784" s="93" customFormat="1" ht="15" spans="1:33">
      <c r="A784" s="28" t="s">
        <v>512</v>
      </c>
      <c r="B784" s="28" t="s">
        <v>1398</v>
      </c>
      <c r="C784" s="28">
        <v>130123</v>
      </c>
      <c r="D784" s="28" t="s">
        <v>1399</v>
      </c>
      <c r="E784" s="28" t="s">
        <v>1584</v>
      </c>
      <c r="F784" s="28" t="s">
        <v>56</v>
      </c>
      <c r="G784" s="28" t="s">
        <v>1401</v>
      </c>
      <c r="H784" s="28" t="s">
        <v>58</v>
      </c>
      <c r="I784" s="28" t="s">
        <v>59</v>
      </c>
      <c r="J784" s="28" t="s">
        <v>1402</v>
      </c>
      <c r="K784" s="32">
        <v>300110321001</v>
      </c>
      <c r="L784" s="28" t="s">
        <v>876</v>
      </c>
      <c r="M784" s="28" t="s">
        <v>84</v>
      </c>
      <c r="N784" s="28">
        <v>5</v>
      </c>
      <c r="O784" s="33">
        <v>9</v>
      </c>
      <c r="P784" s="33">
        <v>30</v>
      </c>
      <c r="Q784" s="33">
        <f>O784+P784</f>
        <v>39</v>
      </c>
      <c r="R784" s="33">
        <f>Q784/N784</f>
        <v>7.8</v>
      </c>
      <c r="S784" s="107" t="s">
        <v>1585</v>
      </c>
      <c r="T784" s="28" t="s">
        <v>97</v>
      </c>
      <c r="U784" s="28" t="s">
        <v>65</v>
      </c>
      <c r="V784" s="28" t="s">
        <v>66</v>
      </c>
      <c r="W784" s="28" t="s">
        <v>68</v>
      </c>
      <c r="X784" s="28" t="s">
        <v>68</v>
      </c>
      <c r="Y784" s="28" t="s">
        <v>69</v>
      </c>
      <c r="Z784" s="108" t="s">
        <v>87</v>
      </c>
      <c r="AA784" s="28" t="s">
        <v>763</v>
      </c>
      <c r="AB784" s="28" t="s">
        <v>763</v>
      </c>
      <c r="AC784" s="28" t="s">
        <v>1465</v>
      </c>
      <c r="AD784" s="28" t="s">
        <v>1405</v>
      </c>
      <c r="AE784" s="28" t="s">
        <v>1406</v>
      </c>
      <c r="AF784" s="28"/>
      <c r="AG784" s="28"/>
    </row>
    <row r="785" s="93" customFormat="1" ht="15" spans="1:33">
      <c r="A785" s="28" t="s">
        <v>512</v>
      </c>
      <c r="B785" s="28" t="s">
        <v>1398</v>
      </c>
      <c r="C785" s="28">
        <v>130123</v>
      </c>
      <c r="D785" s="28" t="s">
        <v>1399</v>
      </c>
      <c r="E785" s="28" t="s">
        <v>1584</v>
      </c>
      <c r="F785" s="28" t="s">
        <v>56</v>
      </c>
      <c r="G785" s="28" t="s">
        <v>1407</v>
      </c>
      <c r="H785" s="28" t="s">
        <v>58</v>
      </c>
      <c r="I785" s="28" t="s">
        <v>59</v>
      </c>
      <c r="J785" s="28" t="s">
        <v>1402</v>
      </c>
      <c r="K785" s="32">
        <v>300110321002</v>
      </c>
      <c r="L785" s="28" t="s">
        <v>876</v>
      </c>
      <c r="M785" s="28" t="s">
        <v>84</v>
      </c>
      <c r="N785" s="28">
        <v>5</v>
      </c>
      <c r="O785" s="33">
        <v>0</v>
      </c>
      <c r="P785" s="33">
        <v>22</v>
      </c>
      <c r="Q785" s="33">
        <f>O785+P785</f>
        <v>22</v>
      </c>
      <c r="R785" s="33">
        <f>Q785/N785</f>
        <v>4.4</v>
      </c>
      <c r="S785" s="107" t="s">
        <v>1585</v>
      </c>
      <c r="T785" s="28" t="s">
        <v>97</v>
      </c>
      <c r="U785" s="28" t="s">
        <v>65</v>
      </c>
      <c r="V785" s="28" t="s">
        <v>66</v>
      </c>
      <c r="W785" s="28" t="s">
        <v>68</v>
      </c>
      <c r="X785" s="28" t="s">
        <v>68</v>
      </c>
      <c r="Y785" s="28" t="s">
        <v>69</v>
      </c>
      <c r="Z785" s="108" t="s">
        <v>87</v>
      </c>
      <c r="AA785" s="28" t="s">
        <v>763</v>
      </c>
      <c r="AB785" s="28" t="s">
        <v>763</v>
      </c>
      <c r="AC785" s="28" t="s">
        <v>1466</v>
      </c>
      <c r="AD785" s="28" t="s">
        <v>1405</v>
      </c>
      <c r="AE785" s="28" t="s">
        <v>1406</v>
      </c>
      <c r="AF785" s="28"/>
      <c r="AG785" s="28"/>
    </row>
    <row r="786" s="93" customFormat="1" ht="15" spans="1:33">
      <c r="A786" s="28" t="s">
        <v>512</v>
      </c>
      <c r="B786" s="28" t="s">
        <v>1398</v>
      </c>
      <c r="C786" s="28">
        <v>130123</v>
      </c>
      <c r="D786" s="28" t="s">
        <v>1399</v>
      </c>
      <c r="E786" s="28" t="s">
        <v>1584</v>
      </c>
      <c r="F786" s="28" t="s">
        <v>56</v>
      </c>
      <c r="G786" s="28" t="s">
        <v>1410</v>
      </c>
      <c r="H786" s="28" t="s">
        <v>58</v>
      </c>
      <c r="I786" s="28" t="s">
        <v>59</v>
      </c>
      <c r="J786" s="28" t="s">
        <v>1402</v>
      </c>
      <c r="K786" s="32">
        <v>300110321003</v>
      </c>
      <c r="L786" s="28" t="s">
        <v>876</v>
      </c>
      <c r="M786" s="28" t="s">
        <v>84</v>
      </c>
      <c r="N786" s="28">
        <v>5</v>
      </c>
      <c r="O786" s="33">
        <v>181</v>
      </c>
      <c r="P786" s="33">
        <v>51</v>
      </c>
      <c r="Q786" s="33">
        <f>O786+P786</f>
        <v>232</v>
      </c>
      <c r="R786" s="33">
        <f>Q786/N786</f>
        <v>46.4</v>
      </c>
      <c r="S786" s="107" t="s">
        <v>1586</v>
      </c>
      <c r="T786" s="28" t="s">
        <v>97</v>
      </c>
      <c r="U786" s="28" t="s">
        <v>65</v>
      </c>
      <c r="V786" s="28" t="s">
        <v>66</v>
      </c>
      <c r="W786" s="28" t="s">
        <v>68</v>
      </c>
      <c r="X786" s="28" t="s">
        <v>68</v>
      </c>
      <c r="Y786" s="28" t="s">
        <v>69</v>
      </c>
      <c r="Z786" s="108" t="s">
        <v>87</v>
      </c>
      <c r="AA786" s="28" t="s">
        <v>763</v>
      </c>
      <c r="AB786" s="28" t="s">
        <v>763</v>
      </c>
      <c r="AC786" s="28" t="s">
        <v>1492</v>
      </c>
      <c r="AD786" s="28" t="s">
        <v>1405</v>
      </c>
      <c r="AE786" s="28" t="s">
        <v>1406</v>
      </c>
      <c r="AF786" s="28"/>
      <c r="AG786" s="28"/>
    </row>
    <row r="787" s="93" customFormat="1" ht="15" spans="1:33">
      <c r="A787" s="28" t="s">
        <v>512</v>
      </c>
      <c r="B787" s="28" t="s">
        <v>1398</v>
      </c>
      <c r="C787" s="28">
        <v>130123</v>
      </c>
      <c r="D787" s="28" t="s">
        <v>1399</v>
      </c>
      <c r="E787" s="28" t="s">
        <v>1584</v>
      </c>
      <c r="F787" s="28" t="s">
        <v>56</v>
      </c>
      <c r="G787" s="28" t="s">
        <v>1412</v>
      </c>
      <c r="H787" s="28" t="s">
        <v>58</v>
      </c>
      <c r="I787" s="28" t="s">
        <v>59</v>
      </c>
      <c r="J787" s="28" t="s">
        <v>1402</v>
      </c>
      <c r="K787" s="32">
        <v>300110321004</v>
      </c>
      <c r="L787" s="28" t="s">
        <v>876</v>
      </c>
      <c r="M787" s="28" t="s">
        <v>84</v>
      </c>
      <c r="N787" s="28">
        <v>5</v>
      </c>
      <c r="O787" s="33">
        <v>118</v>
      </c>
      <c r="P787" s="33">
        <v>33</v>
      </c>
      <c r="Q787" s="33">
        <f>O787+P787</f>
        <v>151</v>
      </c>
      <c r="R787" s="33">
        <f>Q787/N787</f>
        <v>30.2</v>
      </c>
      <c r="S787" s="107" t="s">
        <v>1586</v>
      </c>
      <c r="T787" s="28" t="s">
        <v>97</v>
      </c>
      <c r="U787" s="28" t="s">
        <v>65</v>
      </c>
      <c r="V787" s="28" t="s">
        <v>66</v>
      </c>
      <c r="W787" s="28" t="s">
        <v>68</v>
      </c>
      <c r="X787" s="28" t="s">
        <v>68</v>
      </c>
      <c r="Y787" s="28" t="s">
        <v>69</v>
      </c>
      <c r="Z787" s="108" t="s">
        <v>87</v>
      </c>
      <c r="AA787" s="28" t="s">
        <v>763</v>
      </c>
      <c r="AB787" s="28" t="s">
        <v>763</v>
      </c>
      <c r="AC787" s="28" t="s">
        <v>1493</v>
      </c>
      <c r="AD787" s="28" t="s">
        <v>1405</v>
      </c>
      <c r="AE787" s="28" t="s">
        <v>1406</v>
      </c>
      <c r="AF787" s="28"/>
      <c r="AG787" s="28"/>
    </row>
    <row r="788" s="93" customFormat="1" ht="15" spans="1:33">
      <c r="A788" s="28" t="s">
        <v>512</v>
      </c>
      <c r="B788" s="28" t="s">
        <v>1398</v>
      </c>
      <c r="C788" s="28">
        <v>130123</v>
      </c>
      <c r="D788" s="28" t="s">
        <v>1399</v>
      </c>
      <c r="E788" s="28" t="s">
        <v>1584</v>
      </c>
      <c r="F788" s="28" t="s">
        <v>56</v>
      </c>
      <c r="G788" s="28" t="s">
        <v>1415</v>
      </c>
      <c r="H788" s="28" t="s">
        <v>58</v>
      </c>
      <c r="I788" s="28" t="s">
        <v>59</v>
      </c>
      <c r="J788" s="28" t="s">
        <v>1402</v>
      </c>
      <c r="K788" s="32">
        <v>300110321005</v>
      </c>
      <c r="L788" s="28" t="s">
        <v>876</v>
      </c>
      <c r="M788" s="28" t="s">
        <v>84</v>
      </c>
      <c r="N788" s="28">
        <v>5</v>
      </c>
      <c r="O788" s="33">
        <v>22</v>
      </c>
      <c r="P788" s="33">
        <v>26</v>
      </c>
      <c r="Q788" s="33">
        <f>O788+P788</f>
        <v>48</v>
      </c>
      <c r="R788" s="33">
        <f>Q788/N788</f>
        <v>9.6</v>
      </c>
      <c r="S788" s="107" t="s">
        <v>1585</v>
      </c>
      <c r="T788" s="28" t="s">
        <v>97</v>
      </c>
      <c r="U788" s="28" t="s">
        <v>65</v>
      </c>
      <c r="V788" s="28" t="s">
        <v>66</v>
      </c>
      <c r="W788" s="28" t="s">
        <v>68</v>
      </c>
      <c r="X788" s="28" t="s">
        <v>68</v>
      </c>
      <c r="Y788" s="28" t="s">
        <v>69</v>
      </c>
      <c r="Z788" s="108" t="s">
        <v>87</v>
      </c>
      <c r="AA788" s="28" t="s">
        <v>763</v>
      </c>
      <c r="AB788" s="28" t="s">
        <v>763</v>
      </c>
      <c r="AC788" s="28" t="s">
        <v>1409</v>
      </c>
      <c r="AD788" s="28" t="s">
        <v>1405</v>
      </c>
      <c r="AE788" s="28" t="s">
        <v>1406</v>
      </c>
      <c r="AF788" s="28"/>
      <c r="AG788" s="28"/>
    </row>
    <row r="789" s="93" customFormat="1" ht="15" spans="1:33">
      <c r="A789" s="28" t="s">
        <v>512</v>
      </c>
      <c r="B789" s="28" t="s">
        <v>1398</v>
      </c>
      <c r="C789" s="28">
        <v>130123</v>
      </c>
      <c r="D789" s="28" t="s">
        <v>1399</v>
      </c>
      <c r="E789" s="28" t="s">
        <v>1584</v>
      </c>
      <c r="F789" s="28" t="s">
        <v>56</v>
      </c>
      <c r="G789" s="28" t="s">
        <v>1418</v>
      </c>
      <c r="H789" s="28" t="s">
        <v>58</v>
      </c>
      <c r="I789" s="28" t="s">
        <v>59</v>
      </c>
      <c r="J789" s="28" t="s">
        <v>1402</v>
      </c>
      <c r="K789" s="32">
        <v>300110321006</v>
      </c>
      <c r="L789" s="28" t="s">
        <v>876</v>
      </c>
      <c r="M789" s="28" t="s">
        <v>84</v>
      </c>
      <c r="N789" s="28">
        <v>5</v>
      </c>
      <c r="O789" s="33">
        <v>12</v>
      </c>
      <c r="P789" s="33">
        <v>14</v>
      </c>
      <c r="Q789" s="33">
        <f>O789+P789</f>
        <v>26</v>
      </c>
      <c r="R789" s="33">
        <f>Q789/N789</f>
        <v>5.2</v>
      </c>
      <c r="S789" s="107" t="s">
        <v>1585</v>
      </c>
      <c r="T789" s="28" t="s">
        <v>97</v>
      </c>
      <c r="U789" s="28" t="s">
        <v>65</v>
      </c>
      <c r="V789" s="28" t="s">
        <v>66</v>
      </c>
      <c r="W789" s="28" t="s">
        <v>68</v>
      </c>
      <c r="X789" s="28" t="s">
        <v>68</v>
      </c>
      <c r="Y789" s="28" t="s">
        <v>69</v>
      </c>
      <c r="Z789" s="108" t="s">
        <v>87</v>
      </c>
      <c r="AA789" s="28" t="s">
        <v>763</v>
      </c>
      <c r="AB789" s="28" t="s">
        <v>763</v>
      </c>
      <c r="AC789" s="28" t="s">
        <v>1411</v>
      </c>
      <c r="AD789" s="28" t="s">
        <v>1405</v>
      </c>
      <c r="AE789" s="28" t="s">
        <v>1406</v>
      </c>
      <c r="AF789" s="28"/>
      <c r="AG789" s="28"/>
    </row>
    <row r="790" s="93" customFormat="1" ht="15" spans="1:33">
      <c r="A790" s="28" t="s">
        <v>512</v>
      </c>
      <c r="B790" s="28" t="s">
        <v>1398</v>
      </c>
      <c r="C790" s="28">
        <v>130123</v>
      </c>
      <c r="D790" s="28" t="s">
        <v>1399</v>
      </c>
      <c r="E790" s="28" t="s">
        <v>1587</v>
      </c>
      <c r="F790" s="28" t="s">
        <v>56</v>
      </c>
      <c r="G790" s="28" t="s">
        <v>1401</v>
      </c>
      <c r="H790" s="28" t="s">
        <v>58</v>
      </c>
      <c r="I790" s="28" t="s">
        <v>59</v>
      </c>
      <c r="J790" s="28" t="s">
        <v>1402</v>
      </c>
      <c r="K790" s="32">
        <v>300110326001</v>
      </c>
      <c r="L790" s="28" t="s">
        <v>876</v>
      </c>
      <c r="M790" s="28" t="s">
        <v>84</v>
      </c>
      <c r="N790" s="28">
        <v>4</v>
      </c>
      <c r="O790" s="33">
        <v>5</v>
      </c>
      <c r="P790" s="33">
        <v>9</v>
      </c>
      <c r="Q790" s="33">
        <f>O790+P790</f>
        <v>14</v>
      </c>
      <c r="R790" s="33">
        <f>Q790/N790</f>
        <v>3.5</v>
      </c>
      <c r="S790" s="107" t="s">
        <v>1588</v>
      </c>
      <c r="T790" s="28" t="s">
        <v>97</v>
      </c>
      <c r="U790" s="28" t="s">
        <v>65</v>
      </c>
      <c r="V790" s="28" t="s">
        <v>66</v>
      </c>
      <c r="W790" s="28" t="s">
        <v>68</v>
      </c>
      <c r="X790" s="28" t="s">
        <v>68</v>
      </c>
      <c r="Y790" s="28" t="s">
        <v>69</v>
      </c>
      <c r="Z790" s="108" t="s">
        <v>87</v>
      </c>
      <c r="AA790" s="28" t="s">
        <v>763</v>
      </c>
      <c r="AB790" s="28" t="s">
        <v>763</v>
      </c>
      <c r="AC790" s="28" t="s">
        <v>1465</v>
      </c>
      <c r="AD790" s="28" t="s">
        <v>1405</v>
      </c>
      <c r="AE790" s="28" t="s">
        <v>1406</v>
      </c>
      <c r="AF790" s="28"/>
      <c r="AG790" s="28"/>
    </row>
    <row r="791" s="93" customFormat="1" ht="15" spans="1:33">
      <c r="A791" s="28" t="s">
        <v>512</v>
      </c>
      <c r="B791" s="28" t="s">
        <v>1398</v>
      </c>
      <c r="C791" s="28">
        <v>130123</v>
      </c>
      <c r="D791" s="28" t="s">
        <v>1399</v>
      </c>
      <c r="E791" s="28" t="s">
        <v>1587</v>
      </c>
      <c r="F791" s="28" t="s">
        <v>56</v>
      </c>
      <c r="G791" s="28" t="s">
        <v>1407</v>
      </c>
      <c r="H791" s="28" t="s">
        <v>58</v>
      </c>
      <c r="I791" s="28" t="s">
        <v>59</v>
      </c>
      <c r="J791" s="28" t="s">
        <v>1402</v>
      </c>
      <c r="K791" s="32">
        <v>300110326002</v>
      </c>
      <c r="L791" s="28" t="s">
        <v>876</v>
      </c>
      <c r="M791" s="28" t="s">
        <v>84</v>
      </c>
      <c r="N791" s="28">
        <v>4</v>
      </c>
      <c r="O791" s="33">
        <v>3</v>
      </c>
      <c r="P791" s="33">
        <v>9</v>
      </c>
      <c r="Q791" s="33">
        <f>O791+P791</f>
        <v>12</v>
      </c>
      <c r="R791" s="33">
        <f>Q791/N791</f>
        <v>3</v>
      </c>
      <c r="S791" s="107" t="s">
        <v>1588</v>
      </c>
      <c r="T791" s="28" t="s">
        <v>97</v>
      </c>
      <c r="U791" s="28" t="s">
        <v>65</v>
      </c>
      <c r="V791" s="28" t="s">
        <v>66</v>
      </c>
      <c r="W791" s="28" t="s">
        <v>68</v>
      </c>
      <c r="X791" s="28" t="s">
        <v>68</v>
      </c>
      <c r="Y791" s="28" t="s">
        <v>69</v>
      </c>
      <c r="Z791" s="108" t="s">
        <v>87</v>
      </c>
      <c r="AA791" s="28" t="s">
        <v>763</v>
      </c>
      <c r="AB791" s="28" t="s">
        <v>763</v>
      </c>
      <c r="AC791" s="28" t="s">
        <v>1466</v>
      </c>
      <c r="AD791" s="28" t="s">
        <v>1405</v>
      </c>
      <c r="AE791" s="28" t="s">
        <v>1406</v>
      </c>
      <c r="AF791" s="28"/>
      <c r="AG791" s="28"/>
    </row>
    <row r="792" s="93" customFormat="1" ht="15" spans="1:33">
      <c r="A792" s="28" t="s">
        <v>512</v>
      </c>
      <c r="B792" s="28" t="s">
        <v>1398</v>
      </c>
      <c r="C792" s="28">
        <v>130123</v>
      </c>
      <c r="D792" s="28" t="s">
        <v>1399</v>
      </c>
      <c r="E792" s="28" t="s">
        <v>1587</v>
      </c>
      <c r="F792" s="28" t="s">
        <v>56</v>
      </c>
      <c r="G792" s="28" t="s">
        <v>1410</v>
      </c>
      <c r="H792" s="28" t="s">
        <v>58</v>
      </c>
      <c r="I792" s="28" t="s">
        <v>59</v>
      </c>
      <c r="J792" s="28" t="s">
        <v>1402</v>
      </c>
      <c r="K792" s="32">
        <v>300110326003</v>
      </c>
      <c r="L792" s="28" t="s">
        <v>876</v>
      </c>
      <c r="M792" s="28" t="s">
        <v>84</v>
      </c>
      <c r="N792" s="28">
        <v>1</v>
      </c>
      <c r="O792" s="33">
        <v>1</v>
      </c>
      <c r="P792" s="33">
        <v>1</v>
      </c>
      <c r="Q792" s="33">
        <f>O792+P792</f>
        <v>2</v>
      </c>
      <c r="R792" s="33">
        <f>Q792/N792</f>
        <v>2</v>
      </c>
      <c r="S792" s="107" t="s">
        <v>1428</v>
      </c>
      <c r="T792" s="28" t="s">
        <v>97</v>
      </c>
      <c r="U792" s="28" t="s">
        <v>65</v>
      </c>
      <c r="V792" s="28" t="s">
        <v>66</v>
      </c>
      <c r="W792" s="28" t="s">
        <v>67</v>
      </c>
      <c r="X792" s="28" t="s">
        <v>192</v>
      </c>
      <c r="Y792" s="28" t="s">
        <v>69</v>
      </c>
      <c r="Z792" s="108" t="s">
        <v>87</v>
      </c>
      <c r="AA792" s="28" t="s">
        <v>763</v>
      </c>
      <c r="AB792" s="28" t="s">
        <v>763</v>
      </c>
      <c r="AC792" s="28" t="s">
        <v>1404</v>
      </c>
      <c r="AD792" s="28" t="s">
        <v>1405</v>
      </c>
      <c r="AE792" s="28" t="s">
        <v>1406</v>
      </c>
      <c r="AF792" s="28"/>
      <c r="AG792" s="28"/>
    </row>
    <row r="793" s="93" customFormat="1" ht="15" spans="1:33">
      <c r="A793" s="28" t="s">
        <v>136</v>
      </c>
      <c r="B793" s="28" t="s">
        <v>1398</v>
      </c>
      <c r="C793" s="28">
        <v>130123</v>
      </c>
      <c r="D793" s="28" t="s">
        <v>1399</v>
      </c>
      <c r="E793" s="28" t="s">
        <v>1589</v>
      </c>
      <c r="F793" s="28" t="s">
        <v>56</v>
      </c>
      <c r="G793" s="28" t="s">
        <v>1590</v>
      </c>
      <c r="H793" s="28" t="s">
        <v>58</v>
      </c>
      <c r="I793" s="28" t="s">
        <v>59</v>
      </c>
      <c r="J793" s="28" t="s">
        <v>1402</v>
      </c>
      <c r="K793" s="32">
        <v>300110336001</v>
      </c>
      <c r="L793" s="28" t="s">
        <v>83</v>
      </c>
      <c r="M793" s="28" t="s">
        <v>84</v>
      </c>
      <c r="N793" s="28">
        <v>5</v>
      </c>
      <c r="O793" s="33">
        <v>23</v>
      </c>
      <c r="P793" s="33">
        <v>7</v>
      </c>
      <c r="Q793" s="33">
        <f>O793+P793</f>
        <v>30</v>
      </c>
      <c r="R793" s="33">
        <f>Q793/N793</f>
        <v>6</v>
      </c>
      <c r="S793" s="107" t="s">
        <v>1591</v>
      </c>
      <c r="T793" s="28" t="s">
        <v>97</v>
      </c>
      <c r="U793" s="28" t="s">
        <v>65</v>
      </c>
      <c r="V793" s="28" t="s">
        <v>66</v>
      </c>
      <c r="W793" s="28" t="s">
        <v>68</v>
      </c>
      <c r="X793" s="28" t="s">
        <v>68</v>
      </c>
      <c r="Y793" s="28" t="s">
        <v>69</v>
      </c>
      <c r="Z793" s="108" t="s">
        <v>87</v>
      </c>
      <c r="AA793" s="28" t="s">
        <v>137</v>
      </c>
      <c r="AB793" s="28" t="s">
        <v>137</v>
      </c>
      <c r="AC793" s="28" t="s">
        <v>1409</v>
      </c>
      <c r="AD793" s="28" t="s">
        <v>1405</v>
      </c>
      <c r="AE793" s="28" t="s">
        <v>1406</v>
      </c>
      <c r="AF793" s="28"/>
      <c r="AG793" s="28"/>
    </row>
    <row r="794" s="93" customFormat="1" ht="15" spans="1:33">
      <c r="A794" s="28" t="s">
        <v>136</v>
      </c>
      <c r="B794" s="28" t="s">
        <v>1398</v>
      </c>
      <c r="C794" s="28">
        <v>130123</v>
      </c>
      <c r="D794" s="28" t="s">
        <v>1399</v>
      </c>
      <c r="E794" s="28" t="s">
        <v>1589</v>
      </c>
      <c r="F794" s="28" t="s">
        <v>56</v>
      </c>
      <c r="G794" s="28" t="s">
        <v>1592</v>
      </c>
      <c r="H794" s="28" t="s">
        <v>58</v>
      </c>
      <c r="I794" s="28" t="s">
        <v>59</v>
      </c>
      <c r="J794" s="28" t="s">
        <v>1402</v>
      </c>
      <c r="K794" s="32">
        <v>300110336002</v>
      </c>
      <c r="L794" s="28" t="s">
        <v>83</v>
      </c>
      <c r="M794" s="28" t="s">
        <v>84</v>
      </c>
      <c r="N794" s="28">
        <v>5</v>
      </c>
      <c r="O794" s="33">
        <v>20</v>
      </c>
      <c r="P794" s="33">
        <v>5</v>
      </c>
      <c r="Q794" s="33">
        <f>O794+P794</f>
        <v>25</v>
      </c>
      <c r="R794" s="33">
        <f>Q794/N794</f>
        <v>5</v>
      </c>
      <c r="S794" s="107" t="s">
        <v>1591</v>
      </c>
      <c r="T794" s="28" t="s">
        <v>97</v>
      </c>
      <c r="U794" s="28" t="s">
        <v>65</v>
      </c>
      <c r="V794" s="28" t="s">
        <v>66</v>
      </c>
      <c r="W794" s="28" t="s">
        <v>68</v>
      </c>
      <c r="X794" s="28" t="s">
        <v>68</v>
      </c>
      <c r="Y794" s="28" t="s">
        <v>69</v>
      </c>
      <c r="Z794" s="108" t="s">
        <v>87</v>
      </c>
      <c r="AA794" s="28" t="s">
        <v>137</v>
      </c>
      <c r="AB794" s="28" t="s">
        <v>137</v>
      </c>
      <c r="AC794" s="28" t="s">
        <v>1411</v>
      </c>
      <c r="AD794" s="28" t="s">
        <v>1405</v>
      </c>
      <c r="AE794" s="28" t="s">
        <v>1406</v>
      </c>
      <c r="AF794" s="28"/>
      <c r="AG794" s="28"/>
    </row>
    <row r="795" s="93" customFormat="1" ht="15" spans="1:33">
      <c r="A795" s="28" t="s">
        <v>136</v>
      </c>
      <c r="B795" s="28" t="s">
        <v>1398</v>
      </c>
      <c r="C795" s="28">
        <v>130123</v>
      </c>
      <c r="D795" s="28" t="s">
        <v>1399</v>
      </c>
      <c r="E795" s="28" t="s">
        <v>1589</v>
      </c>
      <c r="F795" s="28" t="s">
        <v>56</v>
      </c>
      <c r="G795" s="28" t="s">
        <v>1593</v>
      </c>
      <c r="H795" s="28" t="s">
        <v>58</v>
      </c>
      <c r="I795" s="28" t="s">
        <v>59</v>
      </c>
      <c r="J795" s="28" t="s">
        <v>1402</v>
      </c>
      <c r="K795" s="32">
        <v>300110336003</v>
      </c>
      <c r="L795" s="28" t="s">
        <v>83</v>
      </c>
      <c r="M795" s="28" t="s">
        <v>84</v>
      </c>
      <c r="N795" s="28">
        <v>5</v>
      </c>
      <c r="O795" s="33">
        <v>30</v>
      </c>
      <c r="P795" s="33">
        <v>5</v>
      </c>
      <c r="Q795" s="33">
        <f>O795+P795</f>
        <v>35</v>
      </c>
      <c r="R795" s="33">
        <f>Q795/N795</f>
        <v>7</v>
      </c>
      <c r="S795" s="107" t="s">
        <v>1591</v>
      </c>
      <c r="T795" s="28" t="s">
        <v>97</v>
      </c>
      <c r="U795" s="28" t="s">
        <v>65</v>
      </c>
      <c r="V795" s="28" t="s">
        <v>66</v>
      </c>
      <c r="W795" s="28" t="s">
        <v>68</v>
      </c>
      <c r="X795" s="28" t="s">
        <v>68</v>
      </c>
      <c r="Y795" s="28" t="s">
        <v>69</v>
      </c>
      <c r="Z795" s="108" t="s">
        <v>87</v>
      </c>
      <c r="AA795" s="28" t="s">
        <v>137</v>
      </c>
      <c r="AB795" s="28" t="s">
        <v>137</v>
      </c>
      <c r="AC795" s="28" t="s">
        <v>1409</v>
      </c>
      <c r="AD795" s="28" t="s">
        <v>1405</v>
      </c>
      <c r="AE795" s="28" t="s">
        <v>1406</v>
      </c>
      <c r="AF795" s="28"/>
      <c r="AG795" s="28"/>
    </row>
    <row r="796" s="93" customFormat="1" ht="15" spans="1:33">
      <c r="A796" s="28" t="s">
        <v>136</v>
      </c>
      <c r="B796" s="28" t="s">
        <v>1398</v>
      </c>
      <c r="C796" s="28">
        <v>130123</v>
      </c>
      <c r="D796" s="28" t="s">
        <v>1399</v>
      </c>
      <c r="E796" s="28" t="s">
        <v>1589</v>
      </c>
      <c r="F796" s="28" t="s">
        <v>56</v>
      </c>
      <c r="G796" s="28" t="s">
        <v>1594</v>
      </c>
      <c r="H796" s="28" t="s">
        <v>58</v>
      </c>
      <c r="I796" s="28" t="s">
        <v>59</v>
      </c>
      <c r="J796" s="28" t="s">
        <v>1402</v>
      </c>
      <c r="K796" s="32">
        <v>300110336004</v>
      </c>
      <c r="L796" s="28" t="s">
        <v>83</v>
      </c>
      <c r="M796" s="28" t="s">
        <v>84</v>
      </c>
      <c r="N796" s="28">
        <v>5</v>
      </c>
      <c r="O796" s="33">
        <v>0</v>
      </c>
      <c r="P796" s="33">
        <v>21</v>
      </c>
      <c r="Q796" s="33">
        <f>O796+P796</f>
        <v>21</v>
      </c>
      <c r="R796" s="33">
        <f>Q796/N796</f>
        <v>4.2</v>
      </c>
      <c r="S796" s="107" t="s">
        <v>1591</v>
      </c>
      <c r="T796" s="28" t="s">
        <v>97</v>
      </c>
      <c r="U796" s="28" t="s">
        <v>65</v>
      </c>
      <c r="V796" s="28" t="s">
        <v>66</v>
      </c>
      <c r="W796" s="28" t="s">
        <v>68</v>
      </c>
      <c r="X796" s="28" t="s">
        <v>68</v>
      </c>
      <c r="Y796" s="28" t="s">
        <v>69</v>
      </c>
      <c r="Z796" s="108" t="s">
        <v>87</v>
      </c>
      <c r="AA796" s="28" t="s">
        <v>137</v>
      </c>
      <c r="AB796" s="28" t="s">
        <v>137</v>
      </c>
      <c r="AC796" s="28" t="s">
        <v>1411</v>
      </c>
      <c r="AD796" s="28" t="s">
        <v>1405</v>
      </c>
      <c r="AE796" s="28" t="s">
        <v>1406</v>
      </c>
      <c r="AF796" s="28"/>
      <c r="AG796" s="28"/>
    </row>
    <row r="797" s="93" customFormat="1" ht="15" spans="1:33">
      <c r="A797" s="28" t="s">
        <v>136</v>
      </c>
      <c r="B797" s="28" t="s">
        <v>1398</v>
      </c>
      <c r="C797" s="28">
        <v>130123</v>
      </c>
      <c r="D797" s="28" t="s">
        <v>1399</v>
      </c>
      <c r="E797" s="28" t="s">
        <v>1589</v>
      </c>
      <c r="F797" s="28" t="s">
        <v>56</v>
      </c>
      <c r="G797" s="28" t="s">
        <v>1595</v>
      </c>
      <c r="H797" s="28" t="s">
        <v>58</v>
      </c>
      <c r="I797" s="28" t="s">
        <v>59</v>
      </c>
      <c r="J797" s="28" t="s">
        <v>1402</v>
      </c>
      <c r="K797" s="32">
        <v>300110336005</v>
      </c>
      <c r="L797" s="28" t="s">
        <v>83</v>
      </c>
      <c r="M797" s="28" t="s">
        <v>84</v>
      </c>
      <c r="N797" s="28">
        <v>5</v>
      </c>
      <c r="O797" s="33">
        <v>0</v>
      </c>
      <c r="P797" s="33">
        <v>31</v>
      </c>
      <c r="Q797" s="33">
        <f>O797+P797</f>
        <v>31</v>
      </c>
      <c r="R797" s="33">
        <f>Q797/N797</f>
        <v>6.2</v>
      </c>
      <c r="S797" s="107" t="s">
        <v>1591</v>
      </c>
      <c r="T797" s="28" t="s">
        <v>97</v>
      </c>
      <c r="U797" s="28" t="s">
        <v>65</v>
      </c>
      <c r="V797" s="28" t="s">
        <v>66</v>
      </c>
      <c r="W797" s="28" t="s">
        <v>68</v>
      </c>
      <c r="X797" s="28" t="s">
        <v>68</v>
      </c>
      <c r="Y797" s="28" t="s">
        <v>69</v>
      </c>
      <c r="Z797" s="108" t="s">
        <v>87</v>
      </c>
      <c r="AA797" s="28" t="s">
        <v>137</v>
      </c>
      <c r="AB797" s="28" t="s">
        <v>137</v>
      </c>
      <c r="AC797" s="28" t="s">
        <v>1409</v>
      </c>
      <c r="AD797" s="28" t="s">
        <v>1405</v>
      </c>
      <c r="AE797" s="28" t="s">
        <v>1406</v>
      </c>
      <c r="AF797" s="28"/>
      <c r="AG797" s="28"/>
    </row>
    <row r="798" s="93" customFormat="1" ht="15" spans="1:33">
      <c r="A798" s="28" t="s">
        <v>136</v>
      </c>
      <c r="B798" s="28" t="s">
        <v>1398</v>
      </c>
      <c r="C798" s="28">
        <v>130123</v>
      </c>
      <c r="D798" s="28" t="s">
        <v>1399</v>
      </c>
      <c r="E798" s="28" t="s">
        <v>1589</v>
      </c>
      <c r="F798" s="28" t="s">
        <v>56</v>
      </c>
      <c r="G798" s="28" t="s">
        <v>1596</v>
      </c>
      <c r="H798" s="28" t="s">
        <v>58</v>
      </c>
      <c r="I798" s="28" t="s">
        <v>59</v>
      </c>
      <c r="J798" s="28" t="s">
        <v>1402</v>
      </c>
      <c r="K798" s="32">
        <v>300110336006</v>
      </c>
      <c r="L798" s="28" t="s">
        <v>83</v>
      </c>
      <c r="M798" s="28" t="s">
        <v>84</v>
      </c>
      <c r="N798" s="28">
        <v>5</v>
      </c>
      <c r="O798" s="33">
        <v>1</v>
      </c>
      <c r="P798" s="33">
        <v>20</v>
      </c>
      <c r="Q798" s="33">
        <f>O798+P798</f>
        <v>21</v>
      </c>
      <c r="R798" s="33">
        <f>Q798/N798</f>
        <v>4.2</v>
      </c>
      <c r="S798" s="107" t="s">
        <v>1591</v>
      </c>
      <c r="T798" s="28" t="s">
        <v>97</v>
      </c>
      <c r="U798" s="28" t="s">
        <v>65</v>
      </c>
      <c r="V798" s="28" t="s">
        <v>66</v>
      </c>
      <c r="W798" s="28" t="s">
        <v>68</v>
      </c>
      <c r="X798" s="28" t="s">
        <v>68</v>
      </c>
      <c r="Y798" s="28" t="s">
        <v>69</v>
      </c>
      <c r="Z798" s="108" t="s">
        <v>87</v>
      </c>
      <c r="AA798" s="28" t="s">
        <v>137</v>
      </c>
      <c r="AB798" s="28" t="s">
        <v>137</v>
      </c>
      <c r="AC798" s="28" t="s">
        <v>1411</v>
      </c>
      <c r="AD798" s="28" t="s">
        <v>1405</v>
      </c>
      <c r="AE798" s="28" t="s">
        <v>1406</v>
      </c>
      <c r="AF798" s="28"/>
      <c r="AG798" s="28"/>
    </row>
    <row r="799" s="93" customFormat="1" ht="15" spans="1:33">
      <c r="A799" s="28" t="s">
        <v>136</v>
      </c>
      <c r="B799" s="28" t="s">
        <v>1398</v>
      </c>
      <c r="C799" s="28">
        <v>130123</v>
      </c>
      <c r="D799" s="28" t="s">
        <v>1399</v>
      </c>
      <c r="E799" s="28" t="s">
        <v>1589</v>
      </c>
      <c r="F799" s="28" t="s">
        <v>56</v>
      </c>
      <c r="G799" s="28" t="s">
        <v>1597</v>
      </c>
      <c r="H799" s="28" t="s">
        <v>58</v>
      </c>
      <c r="I799" s="28" t="s">
        <v>59</v>
      </c>
      <c r="J799" s="28" t="s">
        <v>1402</v>
      </c>
      <c r="K799" s="32">
        <v>300110336007</v>
      </c>
      <c r="L799" s="28" t="s">
        <v>83</v>
      </c>
      <c r="M799" s="28" t="s">
        <v>84</v>
      </c>
      <c r="N799" s="28">
        <v>5</v>
      </c>
      <c r="O799" s="33">
        <v>12</v>
      </c>
      <c r="P799" s="33">
        <v>30</v>
      </c>
      <c r="Q799" s="33">
        <f>O799+P799</f>
        <v>42</v>
      </c>
      <c r="R799" s="33">
        <f>Q799/N799</f>
        <v>8.4</v>
      </c>
      <c r="S799" s="107" t="s">
        <v>1598</v>
      </c>
      <c r="T799" s="28" t="s">
        <v>97</v>
      </c>
      <c r="U799" s="28" t="s">
        <v>65</v>
      </c>
      <c r="V799" s="28" t="s">
        <v>66</v>
      </c>
      <c r="W799" s="28" t="s">
        <v>68</v>
      </c>
      <c r="X799" s="28" t="s">
        <v>68</v>
      </c>
      <c r="Y799" s="28" t="s">
        <v>69</v>
      </c>
      <c r="Z799" s="108" t="s">
        <v>87</v>
      </c>
      <c r="AA799" s="28" t="s">
        <v>137</v>
      </c>
      <c r="AB799" s="28" t="s">
        <v>137</v>
      </c>
      <c r="AC799" s="28" t="s">
        <v>1465</v>
      </c>
      <c r="AD799" s="28" t="s">
        <v>1405</v>
      </c>
      <c r="AE799" s="28" t="s">
        <v>1406</v>
      </c>
      <c r="AF799" s="28"/>
      <c r="AG799" s="28"/>
    </row>
    <row r="800" s="93" customFormat="1" ht="15" spans="1:33">
      <c r="A800" s="28" t="s">
        <v>136</v>
      </c>
      <c r="B800" s="28" t="s">
        <v>1398</v>
      </c>
      <c r="C800" s="28">
        <v>130123</v>
      </c>
      <c r="D800" s="28" t="s">
        <v>1399</v>
      </c>
      <c r="E800" s="28" t="s">
        <v>1589</v>
      </c>
      <c r="F800" s="28" t="s">
        <v>56</v>
      </c>
      <c r="G800" s="28" t="s">
        <v>1599</v>
      </c>
      <c r="H800" s="28" t="s">
        <v>58</v>
      </c>
      <c r="I800" s="28" t="s">
        <v>59</v>
      </c>
      <c r="J800" s="28" t="s">
        <v>1402</v>
      </c>
      <c r="K800" s="32">
        <v>300110336008</v>
      </c>
      <c r="L800" s="28" t="s">
        <v>83</v>
      </c>
      <c r="M800" s="28" t="s">
        <v>84</v>
      </c>
      <c r="N800" s="28">
        <v>5</v>
      </c>
      <c r="O800" s="33">
        <v>31</v>
      </c>
      <c r="P800" s="33">
        <v>49</v>
      </c>
      <c r="Q800" s="33">
        <f>O800+P800</f>
        <v>80</v>
      </c>
      <c r="R800" s="33">
        <f>Q800/N800</f>
        <v>16</v>
      </c>
      <c r="S800" s="107" t="s">
        <v>1598</v>
      </c>
      <c r="T800" s="28" t="s">
        <v>97</v>
      </c>
      <c r="U800" s="28" t="s">
        <v>65</v>
      </c>
      <c r="V800" s="28" t="s">
        <v>66</v>
      </c>
      <c r="W800" s="28" t="s">
        <v>68</v>
      </c>
      <c r="X800" s="28" t="s">
        <v>68</v>
      </c>
      <c r="Y800" s="28" t="s">
        <v>69</v>
      </c>
      <c r="Z800" s="108" t="s">
        <v>87</v>
      </c>
      <c r="AA800" s="28" t="s">
        <v>137</v>
      </c>
      <c r="AB800" s="28" t="s">
        <v>137</v>
      </c>
      <c r="AC800" s="28" t="s">
        <v>1466</v>
      </c>
      <c r="AD800" s="28" t="s">
        <v>1405</v>
      </c>
      <c r="AE800" s="28" t="s">
        <v>1406</v>
      </c>
      <c r="AF800" s="28"/>
      <c r="AG800" s="28"/>
    </row>
    <row r="801" s="93" customFormat="1" ht="15" spans="1:33">
      <c r="A801" s="28" t="s">
        <v>136</v>
      </c>
      <c r="B801" s="28" t="s">
        <v>1398</v>
      </c>
      <c r="C801" s="28">
        <v>130123</v>
      </c>
      <c r="D801" s="28" t="s">
        <v>1399</v>
      </c>
      <c r="E801" s="28" t="s">
        <v>1589</v>
      </c>
      <c r="F801" s="28" t="s">
        <v>56</v>
      </c>
      <c r="G801" s="28" t="s">
        <v>1600</v>
      </c>
      <c r="H801" s="28" t="s">
        <v>58</v>
      </c>
      <c r="I801" s="28" t="s">
        <v>59</v>
      </c>
      <c r="J801" s="28" t="s">
        <v>1402</v>
      </c>
      <c r="K801" s="32">
        <v>300110336009</v>
      </c>
      <c r="L801" s="28" t="s">
        <v>83</v>
      </c>
      <c r="M801" s="28" t="s">
        <v>84</v>
      </c>
      <c r="N801" s="28">
        <v>5</v>
      </c>
      <c r="O801" s="33">
        <v>22</v>
      </c>
      <c r="P801" s="33">
        <v>23</v>
      </c>
      <c r="Q801" s="33">
        <f>O801+P801</f>
        <v>45</v>
      </c>
      <c r="R801" s="33">
        <f>Q801/N801</f>
        <v>9</v>
      </c>
      <c r="S801" s="107" t="s">
        <v>1591</v>
      </c>
      <c r="T801" s="28" t="s">
        <v>97</v>
      </c>
      <c r="U801" s="28" t="s">
        <v>65</v>
      </c>
      <c r="V801" s="28" t="s">
        <v>66</v>
      </c>
      <c r="W801" s="28" t="s">
        <v>68</v>
      </c>
      <c r="X801" s="28" t="s">
        <v>68</v>
      </c>
      <c r="Y801" s="28" t="s">
        <v>69</v>
      </c>
      <c r="Z801" s="108" t="s">
        <v>87</v>
      </c>
      <c r="AA801" s="28" t="s">
        <v>137</v>
      </c>
      <c r="AB801" s="28" t="s">
        <v>137</v>
      </c>
      <c r="AC801" s="28" t="s">
        <v>1465</v>
      </c>
      <c r="AD801" s="28" t="s">
        <v>1405</v>
      </c>
      <c r="AE801" s="28" t="s">
        <v>1406</v>
      </c>
      <c r="AF801" s="28"/>
      <c r="AG801" s="28"/>
    </row>
    <row r="802" s="93" customFormat="1" ht="15" spans="1:33">
      <c r="A802" s="28" t="s">
        <v>136</v>
      </c>
      <c r="B802" s="28" t="s">
        <v>1398</v>
      </c>
      <c r="C802" s="28">
        <v>130123</v>
      </c>
      <c r="D802" s="28" t="s">
        <v>1399</v>
      </c>
      <c r="E802" s="28" t="s">
        <v>1589</v>
      </c>
      <c r="F802" s="28" t="s">
        <v>56</v>
      </c>
      <c r="G802" s="28" t="s">
        <v>1601</v>
      </c>
      <c r="H802" s="28" t="s">
        <v>58</v>
      </c>
      <c r="I802" s="28" t="s">
        <v>59</v>
      </c>
      <c r="J802" s="28" t="s">
        <v>1402</v>
      </c>
      <c r="K802" s="32">
        <v>300110336010</v>
      </c>
      <c r="L802" s="28" t="s">
        <v>83</v>
      </c>
      <c r="M802" s="28" t="s">
        <v>84</v>
      </c>
      <c r="N802" s="28">
        <v>5</v>
      </c>
      <c r="O802" s="33">
        <v>1</v>
      </c>
      <c r="P802" s="33">
        <v>29</v>
      </c>
      <c r="Q802" s="33">
        <f>O802+P802</f>
        <v>30</v>
      </c>
      <c r="R802" s="33">
        <f>Q802/N802</f>
        <v>6</v>
      </c>
      <c r="S802" s="107" t="s">
        <v>1591</v>
      </c>
      <c r="T802" s="28" t="s">
        <v>97</v>
      </c>
      <c r="U802" s="28" t="s">
        <v>65</v>
      </c>
      <c r="V802" s="28" t="s">
        <v>66</v>
      </c>
      <c r="W802" s="28" t="s">
        <v>68</v>
      </c>
      <c r="X802" s="28" t="s">
        <v>68</v>
      </c>
      <c r="Y802" s="28" t="s">
        <v>69</v>
      </c>
      <c r="Z802" s="108" t="s">
        <v>87</v>
      </c>
      <c r="AA802" s="28" t="s">
        <v>137</v>
      </c>
      <c r="AB802" s="28" t="s">
        <v>137</v>
      </c>
      <c r="AC802" s="28" t="s">
        <v>1466</v>
      </c>
      <c r="AD802" s="28" t="s">
        <v>1405</v>
      </c>
      <c r="AE802" s="28" t="s">
        <v>1406</v>
      </c>
      <c r="AF802" s="28"/>
      <c r="AG802" s="28"/>
    </row>
    <row r="803" s="93" customFormat="1" ht="15" spans="1:33">
      <c r="A803" s="28" t="s">
        <v>136</v>
      </c>
      <c r="B803" s="28" t="s">
        <v>1398</v>
      </c>
      <c r="C803" s="28">
        <v>130123</v>
      </c>
      <c r="D803" s="28" t="s">
        <v>1399</v>
      </c>
      <c r="E803" s="28" t="s">
        <v>1589</v>
      </c>
      <c r="F803" s="28" t="s">
        <v>56</v>
      </c>
      <c r="G803" s="28" t="s">
        <v>1602</v>
      </c>
      <c r="H803" s="28" t="s">
        <v>58</v>
      </c>
      <c r="I803" s="28" t="s">
        <v>59</v>
      </c>
      <c r="J803" s="28" t="s">
        <v>1402</v>
      </c>
      <c r="K803" s="32">
        <v>300110336011</v>
      </c>
      <c r="L803" s="28" t="s">
        <v>83</v>
      </c>
      <c r="M803" s="28" t="s">
        <v>84</v>
      </c>
      <c r="N803" s="28">
        <v>4</v>
      </c>
      <c r="O803" s="33">
        <v>0</v>
      </c>
      <c r="P803" s="33">
        <v>18</v>
      </c>
      <c r="Q803" s="33">
        <f>O803+P803</f>
        <v>18</v>
      </c>
      <c r="R803" s="33">
        <f>Q803/N803</f>
        <v>4.5</v>
      </c>
      <c r="S803" s="107" t="s">
        <v>1428</v>
      </c>
      <c r="T803" s="28" t="s">
        <v>97</v>
      </c>
      <c r="U803" s="28" t="s">
        <v>65</v>
      </c>
      <c r="V803" s="28" t="s">
        <v>66</v>
      </c>
      <c r="W803" s="28" t="s">
        <v>67</v>
      </c>
      <c r="X803" s="28" t="s">
        <v>192</v>
      </c>
      <c r="Y803" s="28" t="s">
        <v>69</v>
      </c>
      <c r="Z803" s="108" t="s">
        <v>87</v>
      </c>
      <c r="AA803" s="28" t="s">
        <v>137</v>
      </c>
      <c r="AB803" s="28" t="s">
        <v>137</v>
      </c>
      <c r="AC803" s="28" t="s">
        <v>1404</v>
      </c>
      <c r="AD803" s="28" t="s">
        <v>1405</v>
      </c>
      <c r="AE803" s="28" t="s">
        <v>1406</v>
      </c>
      <c r="AF803" s="28"/>
      <c r="AG803" s="28"/>
    </row>
    <row r="804" s="93" customFormat="1" ht="15" spans="1:33">
      <c r="A804" s="28" t="s">
        <v>136</v>
      </c>
      <c r="B804" s="28" t="s">
        <v>1398</v>
      </c>
      <c r="C804" s="28">
        <v>130123</v>
      </c>
      <c r="D804" s="28" t="s">
        <v>1399</v>
      </c>
      <c r="E804" s="28" t="s">
        <v>1589</v>
      </c>
      <c r="F804" s="28" t="s">
        <v>56</v>
      </c>
      <c r="G804" s="28" t="s">
        <v>1603</v>
      </c>
      <c r="H804" s="28" t="s">
        <v>58</v>
      </c>
      <c r="I804" s="28" t="s">
        <v>59</v>
      </c>
      <c r="J804" s="28" t="s">
        <v>1402</v>
      </c>
      <c r="K804" s="32">
        <v>300110336012</v>
      </c>
      <c r="L804" s="28" t="s">
        <v>83</v>
      </c>
      <c r="M804" s="28" t="s">
        <v>84</v>
      </c>
      <c r="N804" s="28">
        <v>3</v>
      </c>
      <c r="O804" s="33">
        <v>143</v>
      </c>
      <c r="P804" s="33">
        <v>101</v>
      </c>
      <c r="Q804" s="33">
        <f>O804+P804</f>
        <v>244</v>
      </c>
      <c r="R804" s="33">
        <f>Q804/N804</f>
        <v>81.3333333333333</v>
      </c>
      <c r="S804" s="107" t="s">
        <v>1591</v>
      </c>
      <c r="T804" s="28" t="s">
        <v>97</v>
      </c>
      <c r="U804" s="28" t="s">
        <v>65</v>
      </c>
      <c r="V804" s="28" t="s">
        <v>66</v>
      </c>
      <c r="W804" s="28" t="s">
        <v>68</v>
      </c>
      <c r="X804" s="28" t="s">
        <v>68</v>
      </c>
      <c r="Y804" s="28" t="s">
        <v>69</v>
      </c>
      <c r="Z804" s="108" t="s">
        <v>87</v>
      </c>
      <c r="AA804" s="28" t="s">
        <v>137</v>
      </c>
      <c r="AB804" s="28" t="s">
        <v>137</v>
      </c>
      <c r="AC804" s="28" t="s">
        <v>1492</v>
      </c>
      <c r="AD804" s="28" t="s">
        <v>1405</v>
      </c>
      <c r="AE804" s="28" t="s">
        <v>1406</v>
      </c>
      <c r="AF804" s="28"/>
      <c r="AG804" s="28"/>
    </row>
    <row r="805" s="93" customFormat="1" ht="15" spans="1:33">
      <c r="A805" s="28" t="s">
        <v>136</v>
      </c>
      <c r="B805" s="28" t="s">
        <v>1398</v>
      </c>
      <c r="C805" s="28">
        <v>130123</v>
      </c>
      <c r="D805" s="28" t="s">
        <v>1399</v>
      </c>
      <c r="E805" s="28" t="s">
        <v>1589</v>
      </c>
      <c r="F805" s="28" t="s">
        <v>56</v>
      </c>
      <c r="G805" s="28" t="s">
        <v>1604</v>
      </c>
      <c r="H805" s="28" t="s">
        <v>58</v>
      </c>
      <c r="I805" s="28" t="s">
        <v>59</v>
      </c>
      <c r="J805" s="28" t="s">
        <v>1402</v>
      </c>
      <c r="K805" s="32">
        <v>300110336013</v>
      </c>
      <c r="L805" s="28" t="s">
        <v>83</v>
      </c>
      <c r="M805" s="28" t="s">
        <v>84</v>
      </c>
      <c r="N805" s="28">
        <v>3</v>
      </c>
      <c r="O805" s="33">
        <v>201</v>
      </c>
      <c r="P805" s="33">
        <v>39</v>
      </c>
      <c r="Q805" s="33">
        <f>O805+P805</f>
        <v>240</v>
      </c>
      <c r="R805" s="33">
        <f>Q805/N805</f>
        <v>80</v>
      </c>
      <c r="S805" s="107" t="s">
        <v>1591</v>
      </c>
      <c r="T805" s="28" t="s">
        <v>97</v>
      </c>
      <c r="U805" s="28" t="s">
        <v>65</v>
      </c>
      <c r="V805" s="28" t="s">
        <v>66</v>
      </c>
      <c r="W805" s="28" t="s">
        <v>68</v>
      </c>
      <c r="X805" s="28" t="s">
        <v>68</v>
      </c>
      <c r="Y805" s="28" t="s">
        <v>69</v>
      </c>
      <c r="Z805" s="108" t="s">
        <v>87</v>
      </c>
      <c r="AA805" s="28" t="s">
        <v>137</v>
      </c>
      <c r="AB805" s="28" t="s">
        <v>137</v>
      </c>
      <c r="AC805" s="28" t="s">
        <v>1493</v>
      </c>
      <c r="AD805" s="28" t="s">
        <v>1405</v>
      </c>
      <c r="AE805" s="28" t="s">
        <v>1406</v>
      </c>
      <c r="AF805" s="28"/>
      <c r="AG805" s="28"/>
    </row>
    <row r="806" s="93" customFormat="1" ht="15" spans="1:33">
      <c r="A806" s="28" t="s">
        <v>124</v>
      </c>
      <c r="B806" s="28" t="s">
        <v>1398</v>
      </c>
      <c r="C806" s="28">
        <v>130123</v>
      </c>
      <c r="D806" s="28" t="s">
        <v>1399</v>
      </c>
      <c r="E806" s="28" t="s">
        <v>1605</v>
      </c>
      <c r="F806" s="28" t="s">
        <v>56</v>
      </c>
      <c r="G806" s="28" t="s">
        <v>1590</v>
      </c>
      <c r="H806" s="28" t="s">
        <v>58</v>
      </c>
      <c r="I806" s="28" t="s">
        <v>59</v>
      </c>
      <c r="J806" s="28" t="s">
        <v>1402</v>
      </c>
      <c r="K806" s="32">
        <v>300110346001</v>
      </c>
      <c r="L806" s="28" t="s">
        <v>83</v>
      </c>
      <c r="M806" s="28" t="s">
        <v>84</v>
      </c>
      <c r="N806" s="28">
        <v>5</v>
      </c>
      <c r="O806" s="33">
        <v>0</v>
      </c>
      <c r="P806" s="33">
        <v>25</v>
      </c>
      <c r="Q806" s="33">
        <f>O806+P806</f>
        <v>25</v>
      </c>
      <c r="R806" s="33">
        <f>Q806/N806</f>
        <v>5</v>
      </c>
      <c r="S806" s="107" t="s">
        <v>1606</v>
      </c>
      <c r="T806" s="28" t="s">
        <v>97</v>
      </c>
      <c r="U806" s="28" t="s">
        <v>65</v>
      </c>
      <c r="V806" s="28" t="s">
        <v>66</v>
      </c>
      <c r="W806" s="28" t="s">
        <v>68</v>
      </c>
      <c r="X806" s="28" t="s">
        <v>68</v>
      </c>
      <c r="Y806" s="28" t="s">
        <v>69</v>
      </c>
      <c r="Z806" s="108" t="s">
        <v>87</v>
      </c>
      <c r="AA806" s="28" t="s">
        <v>126</v>
      </c>
      <c r="AB806" s="28" t="s">
        <v>126</v>
      </c>
      <c r="AC806" s="28" t="s">
        <v>1409</v>
      </c>
      <c r="AD806" s="28" t="s">
        <v>1405</v>
      </c>
      <c r="AE806" s="28" t="s">
        <v>1406</v>
      </c>
      <c r="AF806" s="28"/>
      <c r="AG806" s="28"/>
    </row>
    <row r="807" s="93" customFormat="1" ht="15" spans="1:33">
      <c r="A807" s="28" t="s">
        <v>124</v>
      </c>
      <c r="B807" s="28" t="s">
        <v>1398</v>
      </c>
      <c r="C807" s="28">
        <v>130123</v>
      </c>
      <c r="D807" s="28" t="s">
        <v>1399</v>
      </c>
      <c r="E807" s="28" t="s">
        <v>1605</v>
      </c>
      <c r="F807" s="28" t="s">
        <v>56</v>
      </c>
      <c r="G807" s="28" t="s">
        <v>1592</v>
      </c>
      <c r="H807" s="28" t="s">
        <v>58</v>
      </c>
      <c r="I807" s="28" t="s">
        <v>59</v>
      </c>
      <c r="J807" s="28" t="s">
        <v>1402</v>
      </c>
      <c r="K807" s="32">
        <v>300110346002</v>
      </c>
      <c r="L807" s="28" t="s">
        <v>83</v>
      </c>
      <c r="M807" s="28" t="s">
        <v>84</v>
      </c>
      <c r="N807" s="28">
        <v>5</v>
      </c>
      <c r="O807" s="33">
        <v>0</v>
      </c>
      <c r="P807" s="33">
        <v>25</v>
      </c>
      <c r="Q807" s="33">
        <f>O807+P807</f>
        <v>25</v>
      </c>
      <c r="R807" s="33">
        <f>Q807/N807</f>
        <v>5</v>
      </c>
      <c r="S807" s="107" t="s">
        <v>1606</v>
      </c>
      <c r="T807" s="28" t="s">
        <v>97</v>
      </c>
      <c r="U807" s="28" t="s">
        <v>65</v>
      </c>
      <c r="V807" s="28" t="s">
        <v>66</v>
      </c>
      <c r="W807" s="28" t="s">
        <v>68</v>
      </c>
      <c r="X807" s="28" t="s">
        <v>68</v>
      </c>
      <c r="Y807" s="28" t="s">
        <v>69</v>
      </c>
      <c r="Z807" s="108" t="s">
        <v>87</v>
      </c>
      <c r="AA807" s="28" t="s">
        <v>126</v>
      </c>
      <c r="AB807" s="28" t="s">
        <v>126</v>
      </c>
      <c r="AC807" s="28" t="s">
        <v>1411</v>
      </c>
      <c r="AD807" s="28" t="s">
        <v>1405</v>
      </c>
      <c r="AE807" s="28" t="s">
        <v>1406</v>
      </c>
      <c r="AF807" s="28"/>
      <c r="AG807" s="28"/>
    </row>
    <row r="808" s="93" customFormat="1" ht="15" spans="1:33">
      <c r="A808" s="28" t="s">
        <v>124</v>
      </c>
      <c r="B808" s="28" t="s">
        <v>1398</v>
      </c>
      <c r="C808" s="28">
        <v>130123</v>
      </c>
      <c r="D808" s="28" t="s">
        <v>1399</v>
      </c>
      <c r="E808" s="28" t="s">
        <v>1605</v>
      </c>
      <c r="F808" s="28" t="s">
        <v>56</v>
      </c>
      <c r="G808" s="28" t="s">
        <v>1593</v>
      </c>
      <c r="H808" s="28" t="s">
        <v>58</v>
      </c>
      <c r="I808" s="28" t="s">
        <v>59</v>
      </c>
      <c r="J808" s="28" t="s">
        <v>1402</v>
      </c>
      <c r="K808" s="32">
        <v>300110346003</v>
      </c>
      <c r="L808" s="28" t="s">
        <v>83</v>
      </c>
      <c r="M808" s="28" t="s">
        <v>84</v>
      </c>
      <c r="N808" s="28">
        <v>5</v>
      </c>
      <c r="O808" s="33">
        <v>24</v>
      </c>
      <c r="P808" s="33">
        <v>3</v>
      </c>
      <c r="Q808" s="33">
        <f>O808+P808</f>
        <v>27</v>
      </c>
      <c r="R808" s="33">
        <f>Q808/N808</f>
        <v>5.4</v>
      </c>
      <c r="S808" s="107" t="s">
        <v>1606</v>
      </c>
      <c r="T808" s="28" t="s">
        <v>97</v>
      </c>
      <c r="U808" s="28" t="s">
        <v>65</v>
      </c>
      <c r="V808" s="28" t="s">
        <v>66</v>
      </c>
      <c r="W808" s="28" t="s">
        <v>68</v>
      </c>
      <c r="X808" s="28" t="s">
        <v>68</v>
      </c>
      <c r="Y808" s="28" t="s">
        <v>69</v>
      </c>
      <c r="Z808" s="108" t="s">
        <v>87</v>
      </c>
      <c r="AA808" s="28" t="s">
        <v>126</v>
      </c>
      <c r="AB808" s="28" t="s">
        <v>126</v>
      </c>
      <c r="AC808" s="28" t="s">
        <v>1409</v>
      </c>
      <c r="AD808" s="28" t="s">
        <v>1405</v>
      </c>
      <c r="AE808" s="28" t="s">
        <v>1406</v>
      </c>
      <c r="AF808" s="28"/>
      <c r="AG808" s="28"/>
    </row>
    <row r="809" s="93" customFormat="1" ht="15" spans="1:33">
      <c r="A809" s="28" t="s">
        <v>124</v>
      </c>
      <c r="B809" s="28" t="s">
        <v>1398</v>
      </c>
      <c r="C809" s="28">
        <v>130123</v>
      </c>
      <c r="D809" s="28" t="s">
        <v>1399</v>
      </c>
      <c r="E809" s="28" t="s">
        <v>1605</v>
      </c>
      <c r="F809" s="28" t="s">
        <v>56</v>
      </c>
      <c r="G809" s="28" t="s">
        <v>1594</v>
      </c>
      <c r="H809" s="28" t="s">
        <v>58</v>
      </c>
      <c r="I809" s="28" t="s">
        <v>59</v>
      </c>
      <c r="J809" s="28" t="s">
        <v>1402</v>
      </c>
      <c r="K809" s="32">
        <v>300110346004</v>
      </c>
      <c r="L809" s="28" t="s">
        <v>83</v>
      </c>
      <c r="M809" s="28" t="s">
        <v>84</v>
      </c>
      <c r="N809" s="28">
        <v>5</v>
      </c>
      <c r="O809" s="33">
        <v>21</v>
      </c>
      <c r="P809" s="33">
        <v>6</v>
      </c>
      <c r="Q809" s="33">
        <f>O809+P809</f>
        <v>27</v>
      </c>
      <c r="R809" s="33">
        <f>Q809/N809</f>
        <v>5.4</v>
      </c>
      <c r="S809" s="107" t="s">
        <v>1606</v>
      </c>
      <c r="T809" s="28" t="s">
        <v>97</v>
      </c>
      <c r="U809" s="28" t="s">
        <v>65</v>
      </c>
      <c r="V809" s="28" t="s">
        <v>66</v>
      </c>
      <c r="W809" s="28" t="s">
        <v>68</v>
      </c>
      <c r="X809" s="28" t="s">
        <v>68</v>
      </c>
      <c r="Y809" s="28" t="s">
        <v>69</v>
      </c>
      <c r="Z809" s="108" t="s">
        <v>87</v>
      </c>
      <c r="AA809" s="28" t="s">
        <v>126</v>
      </c>
      <c r="AB809" s="28" t="s">
        <v>126</v>
      </c>
      <c r="AC809" s="28" t="s">
        <v>1411</v>
      </c>
      <c r="AD809" s="28" t="s">
        <v>1405</v>
      </c>
      <c r="AE809" s="28" t="s">
        <v>1406</v>
      </c>
      <c r="AF809" s="28"/>
      <c r="AG809" s="28"/>
    </row>
    <row r="810" s="93" customFormat="1" ht="15" spans="1:33">
      <c r="A810" s="28" t="s">
        <v>124</v>
      </c>
      <c r="B810" s="28" t="s">
        <v>1398</v>
      </c>
      <c r="C810" s="28">
        <v>130123</v>
      </c>
      <c r="D810" s="28" t="s">
        <v>1399</v>
      </c>
      <c r="E810" s="28" t="s">
        <v>1605</v>
      </c>
      <c r="F810" s="28" t="s">
        <v>56</v>
      </c>
      <c r="G810" s="28" t="s">
        <v>1595</v>
      </c>
      <c r="H810" s="28" t="s">
        <v>58</v>
      </c>
      <c r="I810" s="28" t="s">
        <v>59</v>
      </c>
      <c r="J810" s="28" t="s">
        <v>1402</v>
      </c>
      <c r="K810" s="32">
        <v>300110346005</v>
      </c>
      <c r="L810" s="28" t="s">
        <v>83</v>
      </c>
      <c r="M810" s="28" t="s">
        <v>84</v>
      </c>
      <c r="N810" s="28">
        <v>5</v>
      </c>
      <c r="O810" s="33">
        <v>33</v>
      </c>
      <c r="P810" s="33">
        <v>14</v>
      </c>
      <c r="Q810" s="33">
        <f>O810+P810</f>
        <v>47</v>
      </c>
      <c r="R810" s="33">
        <f>Q810/N810</f>
        <v>9.4</v>
      </c>
      <c r="S810" s="107" t="s">
        <v>1606</v>
      </c>
      <c r="T810" s="28" t="s">
        <v>97</v>
      </c>
      <c r="U810" s="28" t="s">
        <v>65</v>
      </c>
      <c r="V810" s="28" t="s">
        <v>66</v>
      </c>
      <c r="W810" s="28" t="s">
        <v>68</v>
      </c>
      <c r="X810" s="28" t="s">
        <v>68</v>
      </c>
      <c r="Y810" s="28" t="s">
        <v>69</v>
      </c>
      <c r="Z810" s="108" t="s">
        <v>87</v>
      </c>
      <c r="AA810" s="28" t="s">
        <v>126</v>
      </c>
      <c r="AB810" s="28" t="s">
        <v>126</v>
      </c>
      <c r="AC810" s="28" t="s">
        <v>1465</v>
      </c>
      <c r="AD810" s="28" t="s">
        <v>1405</v>
      </c>
      <c r="AE810" s="28" t="s">
        <v>1406</v>
      </c>
      <c r="AF810" s="28"/>
      <c r="AG810" s="28"/>
    </row>
    <row r="811" s="93" customFormat="1" ht="15" spans="1:33">
      <c r="A811" s="28" t="s">
        <v>124</v>
      </c>
      <c r="B811" s="28" t="s">
        <v>1398</v>
      </c>
      <c r="C811" s="28">
        <v>130123</v>
      </c>
      <c r="D811" s="28" t="s">
        <v>1399</v>
      </c>
      <c r="E811" s="28" t="s">
        <v>1605</v>
      </c>
      <c r="F811" s="28" t="s">
        <v>56</v>
      </c>
      <c r="G811" s="28" t="s">
        <v>1596</v>
      </c>
      <c r="H811" s="28" t="s">
        <v>58</v>
      </c>
      <c r="I811" s="28" t="s">
        <v>59</v>
      </c>
      <c r="J811" s="28" t="s">
        <v>1402</v>
      </c>
      <c r="K811" s="32">
        <v>300110346006</v>
      </c>
      <c r="L811" s="28" t="s">
        <v>83</v>
      </c>
      <c r="M811" s="28" t="s">
        <v>84</v>
      </c>
      <c r="N811" s="28">
        <v>5</v>
      </c>
      <c r="O811" s="33">
        <v>21</v>
      </c>
      <c r="P811" s="33">
        <v>21</v>
      </c>
      <c r="Q811" s="33">
        <f>O811+P811</f>
        <v>42</v>
      </c>
      <c r="R811" s="33">
        <f>Q811/N811</f>
        <v>8.4</v>
      </c>
      <c r="S811" s="107" t="s">
        <v>1606</v>
      </c>
      <c r="T811" s="28" t="s">
        <v>97</v>
      </c>
      <c r="U811" s="28" t="s">
        <v>65</v>
      </c>
      <c r="V811" s="28" t="s">
        <v>66</v>
      </c>
      <c r="W811" s="28" t="s">
        <v>68</v>
      </c>
      <c r="X811" s="28" t="s">
        <v>68</v>
      </c>
      <c r="Y811" s="28" t="s">
        <v>69</v>
      </c>
      <c r="Z811" s="108" t="s">
        <v>87</v>
      </c>
      <c r="AA811" s="28" t="s">
        <v>126</v>
      </c>
      <c r="AB811" s="28" t="s">
        <v>126</v>
      </c>
      <c r="AC811" s="28" t="s">
        <v>1466</v>
      </c>
      <c r="AD811" s="28" t="s">
        <v>1405</v>
      </c>
      <c r="AE811" s="28" t="s">
        <v>1406</v>
      </c>
      <c r="AF811" s="28"/>
      <c r="AG811" s="28"/>
    </row>
    <row r="812" s="93" customFormat="1" ht="15" spans="1:33">
      <c r="A812" s="28" t="s">
        <v>124</v>
      </c>
      <c r="B812" s="28" t="s">
        <v>1398</v>
      </c>
      <c r="C812" s="28">
        <v>130123</v>
      </c>
      <c r="D812" s="28" t="s">
        <v>1399</v>
      </c>
      <c r="E812" s="28" t="s">
        <v>1605</v>
      </c>
      <c r="F812" s="28" t="s">
        <v>56</v>
      </c>
      <c r="G812" s="28" t="s">
        <v>1597</v>
      </c>
      <c r="H812" s="28" t="s">
        <v>58</v>
      </c>
      <c r="I812" s="28" t="s">
        <v>59</v>
      </c>
      <c r="J812" s="28" t="s">
        <v>1402</v>
      </c>
      <c r="K812" s="32">
        <v>300110346007</v>
      </c>
      <c r="L812" s="28" t="s">
        <v>83</v>
      </c>
      <c r="M812" s="28" t="s">
        <v>84</v>
      </c>
      <c r="N812" s="28">
        <v>4</v>
      </c>
      <c r="O812" s="33">
        <v>15</v>
      </c>
      <c r="P812" s="33">
        <v>1</v>
      </c>
      <c r="Q812" s="33">
        <f>O812+P812</f>
        <v>16</v>
      </c>
      <c r="R812" s="33">
        <f>Q812/N812</f>
        <v>4</v>
      </c>
      <c r="S812" s="107" t="s">
        <v>1428</v>
      </c>
      <c r="T812" s="28" t="s">
        <v>97</v>
      </c>
      <c r="U812" s="28" t="s">
        <v>65</v>
      </c>
      <c r="V812" s="28" t="s">
        <v>66</v>
      </c>
      <c r="W812" s="28" t="s">
        <v>67</v>
      </c>
      <c r="X812" s="28" t="s">
        <v>192</v>
      </c>
      <c r="Y812" s="28" t="s">
        <v>69</v>
      </c>
      <c r="Z812" s="108" t="s">
        <v>87</v>
      </c>
      <c r="AA812" s="28" t="s">
        <v>126</v>
      </c>
      <c r="AB812" s="28" t="s">
        <v>126</v>
      </c>
      <c r="AC812" s="28" t="s">
        <v>1404</v>
      </c>
      <c r="AD812" s="28" t="s">
        <v>1405</v>
      </c>
      <c r="AE812" s="28" t="s">
        <v>1406</v>
      </c>
      <c r="AF812" s="28"/>
      <c r="AG812" s="28"/>
    </row>
    <row r="813" s="93" customFormat="1" ht="15" spans="1:33">
      <c r="A813" s="28" t="s">
        <v>124</v>
      </c>
      <c r="B813" s="28" t="s">
        <v>1398</v>
      </c>
      <c r="C813" s="28">
        <v>130123</v>
      </c>
      <c r="D813" s="28" t="s">
        <v>1399</v>
      </c>
      <c r="E813" s="28" t="s">
        <v>1605</v>
      </c>
      <c r="F813" s="28" t="s">
        <v>56</v>
      </c>
      <c r="G813" s="28" t="s">
        <v>1599</v>
      </c>
      <c r="H813" s="28" t="s">
        <v>58</v>
      </c>
      <c r="I813" s="28" t="s">
        <v>59</v>
      </c>
      <c r="J813" s="28" t="s">
        <v>1402</v>
      </c>
      <c r="K813" s="32">
        <v>300110346008</v>
      </c>
      <c r="L813" s="28" t="s">
        <v>83</v>
      </c>
      <c r="M813" s="28" t="s">
        <v>84</v>
      </c>
      <c r="N813" s="28">
        <v>3</v>
      </c>
      <c r="O813" s="33">
        <v>123</v>
      </c>
      <c r="P813" s="33">
        <v>142</v>
      </c>
      <c r="Q813" s="33">
        <f>O813+P813</f>
        <v>265</v>
      </c>
      <c r="R813" s="33">
        <f>Q813/N813</f>
        <v>88.3333333333333</v>
      </c>
      <c r="S813" s="107" t="s">
        <v>1607</v>
      </c>
      <c r="T813" s="28" t="s">
        <v>97</v>
      </c>
      <c r="U813" s="28" t="s">
        <v>65</v>
      </c>
      <c r="V813" s="28" t="s">
        <v>66</v>
      </c>
      <c r="W813" s="28" t="s">
        <v>68</v>
      </c>
      <c r="X813" s="28" t="s">
        <v>68</v>
      </c>
      <c r="Y813" s="28" t="s">
        <v>69</v>
      </c>
      <c r="Z813" s="108" t="s">
        <v>87</v>
      </c>
      <c r="AA813" s="28" t="s">
        <v>126</v>
      </c>
      <c r="AB813" s="28" t="s">
        <v>126</v>
      </c>
      <c r="AC813" s="28" t="s">
        <v>1492</v>
      </c>
      <c r="AD813" s="28" t="s">
        <v>1405</v>
      </c>
      <c r="AE813" s="28" t="s">
        <v>1406</v>
      </c>
      <c r="AF813" s="28"/>
      <c r="AG813" s="28"/>
    </row>
    <row r="814" s="93" customFormat="1" ht="15" spans="1:33">
      <c r="A814" s="28" t="s">
        <v>124</v>
      </c>
      <c r="B814" s="28" t="s">
        <v>1398</v>
      </c>
      <c r="C814" s="28">
        <v>130123</v>
      </c>
      <c r="D814" s="28" t="s">
        <v>1399</v>
      </c>
      <c r="E814" s="28" t="s">
        <v>1605</v>
      </c>
      <c r="F814" s="28" t="s">
        <v>56</v>
      </c>
      <c r="G814" s="28" t="s">
        <v>1600</v>
      </c>
      <c r="H814" s="28" t="s">
        <v>58</v>
      </c>
      <c r="I814" s="28" t="s">
        <v>59</v>
      </c>
      <c r="J814" s="28" t="s">
        <v>1402</v>
      </c>
      <c r="K814" s="32">
        <v>300110346009</v>
      </c>
      <c r="L814" s="28" t="s">
        <v>83</v>
      </c>
      <c r="M814" s="28" t="s">
        <v>84</v>
      </c>
      <c r="N814" s="28">
        <v>3</v>
      </c>
      <c r="O814" s="33">
        <v>262</v>
      </c>
      <c r="P814" s="33">
        <v>53</v>
      </c>
      <c r="Q814" s="33">
        <f>O814+P814</f>
        <v>315</v>
      </c>
      <c r="R814" s="33">
        <f>Q814/N814</f>
        <v>105</v>
      </c>
      <c r="S814" s="107" t="s">
        <v>1607</v>
      </c>
      <c r="T814" s="28" t="s">
        <v>97</v>
      </c>
      <c r="U814" s="28" t="s">
        <v>65</v>
      </c>
      <c r="V814" s="28" t="s">
        <v>66</v>
      </c>
      <c r="W814" s="28" t="s">
        <v>68</v>
      </c>
      <c r="X814" s="28" t="s">
        <v>68</v>
      </c>
      <c r="Y814" s="28" t="s">
        <v>69</v>
      </c>
      <c r="Z814" s="108" t="s">
        <v>87</v>
      </c>
      <c r="AA814" s="28" t="s">
        <v>126</v>
      </c>
      <c r="AB814" s="28" t="s">
        <v>126</v>
      </c>
      <c r="AC814" s="28" t="s">
        <v>1493</v>
      </c>
      <c r="AD814" s="28" t="s">
        <v>1405</v>
      </c>
      <c r="AE814" s="28" t="s">
        <v>1406</v>
      </c>
      <c r="AF814" s="28"/>
      <c r="AG814" s="28"/>
    </row>
    <row r="815" s="93" customFormat="1" ht="15" spans="1:33">
      <c r="A815" s="28" t="s">
        <v>124</v>
      </c>
      <c r="B815" s="28" t="s">
        <v>1398</v>
      </c>
      <c r="C815" s="28">
        <v>130123</v>
      </c>
      <c r="D815" s="28" t="s">
        <v>1399</v>
      </c>
      <c r="E815" s="28" t="s">
        <v>1605</v>
      </c>
      <c r="F815" s="28" t="s">
        <v>56</v>
      </c>
      <c r="G815" s="28" t="s">
        <v>1601</v>
      </c>
      <c r="H815" s="28" t="s">
        <v>58</v>
      </c>
      <c r="I815" s="28" t="s">
        <v>59</v>
      </c>
      <c r="J815" s="28" t="s">
        <v>1402</v>
      </c>
      <c r="K815" s="32">
        <v>300110346010</v>
      </c>
      <c r="L815" s="28" t="s">
        <v>83</v>
      </c>
      <c r="M815" s="28" t="s">
        <v>84</v>
      </c>
      <c r="N815" s="28">
        <v>5</v>
      </c>
      <c r="O815" s="33">
        <v>29</v>
      </c>
      <c r="P815" s="33">
        <v>26</v>
      </c>
      <c r="Q815" s="33">
        <f>O815+P815</f>
        <v>55</v>
      </c>
      <c r="R815" s="33">
        <f>Q815/N815</f>
        <v>11</v>
      </c>
      <c r="S815" s="107" t="s">
        <v>1608</v>
      </c>
      <c r="T815" s="28" t="s">
        <v>97</v>
      </c>
      <c r="U815" s="28" t="s">
        <v>65</v>
      </c>
      <c r="V815" s="28" t="s">
        <v>66</v>
      </c>
      <c r="W815" s="28" t="s">
        <v>68</v>
      </c>
      <c r="X815" s="28" t="s">
        <v>68</v>
      </c>
      <c r="Y815" s="28" t="s">
        <v>69</v>
      </c>
      <c r="Z815" s="108" t="s">
        <v>87</v>
      </c>
      <c r="AA815" s="28" t="s">
        <v>126</v>
      </c>
      <c r="AB815" s="28" t="s">
        <v>126</v>
      </c>
      <c r="AC815" s="28" t="s">
        <v>1409</v>
      </c>
      <c r="AD815" s="28" t="s">
        <v>1405</v>
      </c>
      <c r="AE815" s="28" t="s">
        <v>1406</v>
      </c>
      <c r="AF815" s="28"/>
      <c r="AG815" s="28"/>
    </row>
    <row r="816" s="93" customFormat="1" ht="15" spans="1:33">
      <c r="A816" s="28" t="s">
        <v>124</v>
      </c>
      <c r="B816" s="28" t="s">
        <v>1398</v>
      </c>
      <c r="C816" s="28">
        <v>130123</v>
      </c>
      <c r="D816" s="28" t="s">
        <v>1399</v>
      </c>
      <c r="E816" s="28" t="s">
        <v>1605</v>
      </c>
      <c r="F816" s="28" t="s">
        <v>56</v>
      </c>
      <c r="G816" s="28" t="s">
        <v>1602</v>
      </c>
      <c r="H816" s="28" t="s">
        <v>58</v>
      </c>
      <c r="I816" s="28" t="s">
        <v>59</v>
      </c>
      <c r="J816" s="28" t="s">
        <v>1402</v>
      </c>
      <c r="K816" s="32">
        <v>300110346011</v>
      </c>
      <c r="L816" s="28" t="s">
        <v>83</v>
      </c>
      <c r="M816" s="28" t="s">
        <v>84</v>
      </c>
      <c r="N816" s="28">
        <v>5</v>
      </c>
      <c r="O816" s="33">
        <v>14</v>
      </c>
      <c r="P816" s="33">
        <v>29</v>
      </c>
      <c r="Q816" s="33">
        <f>O816+P816</f>
        <v>43</v>
      </c>
      <c r="R816" s="33">
        <f>Q816/N816</f>
        <v>8.6</v>
      </c>
      <c r="S816" s="107" t="s">
        <v>1608</v>
      </c>
      <c r="T816" s="28" t="s">
        <v>97</v>
      </c>
      <c r="U816" s="28" t="s">
        <v>65</v>
      </c>
      <c r="V816" s="28" t="s">
        <v>66</v>
      </c>
      <c r="W816" s="28" t="s">
        <v>68</v>
      </c>
      <c r="X816" s="28" t="s">
        <v>68</v>
      </c>
      <c r="Y816" s="28" t="s">
        <v>69</v>
      </c>
      <c r="Z816" s="108" t="s">
        <v>87</v>
      </c>
      <c r="AA816" s="28" t="s">
        <v>126</v>
      </c>
      <c r="AB816" s="28" t="s">
        <v>126</v>
      </c>
      <c r="AC816" s="28" t="s">
        <v>1411</v>
      </c>
      <c r="AD816" s="28" t="s">
        <v>1405</v>
      </c>
      <c r="AE816" s="28" t="s">
        <v>1406</v>
      </c>
      <c r="AF816" s="28"/>
      <c r="AG816" s="28"/>
    </row>
    <row r="817" s="93" customFormat="1" ht="15" spans="1:33">
      <c r="A817" s="28" t="s">
        <v>124</v>
      </c>
      <c r="B817" s="28" t="s">
        <v>1398</v>
      </c>
      <c r="C817" s="28">
        <v>130123</v>
      </c>
      <c r="D817" s="28" t="s">
        <v>1399</v>
      </c>
      <c r="E817" s="28" t="s">
        <v>1605</v>
      </c>
      <c r="F817" s="28" t="s">
        <v>56</v>
      </c>
      <c r="G817" s="28" t="s">
        <v>1603</v>
      </c>
      <c r="H817" s="28" t="s">
        <v>58</v>
      </c>
      <c r="I817" s="28" t="s">
        <v>59</v>
      </c>
      <c r="J817" s="28" t="s">
        <v>1402</v>
      </c>
      <c r="K817" s="32">
        <v>300110346012</v>
      </c>
      <c r="L817" s="28" t="s">
        <v>83</v>
      </c>
      <c r="M817" s="28" t="s">
        <v>84</v>
      </c>
      <c r="N817" s="28">
        <v>5</v>
      </c>
      <c r="O817" s="33">
        <v>0</v>
      </c>
      <c r="P817" s="33">
        <v>56</v>
      </c>
      <c r="Q817" s="33">
        <f>O817+P817</f>
        <v>56</v>
      </c>
      <c r="R817" s="33">
        <f>Q817/N817</f>
        <v>11.2</v>
      </c>
      <c r="S817" s="107" t="s">
        <v>1609</v>
      </c>
      <c r="T817" s="28" t="s">
        <v>97</v>
      </c>
      <c r="U817" s="28" t="s">
        <v>65</v>
      </c>
      <c r="V817" s="28" t="s">
        <v>66</v>
      </c>
      <c r="W817" s="28" t="s">
        <v>68</v>
      </c>
      <c r="X817" s="28" t="s">
        <v>68</v>
      </c>
      <c r="Y817" s="28" t="s">
        <v>69</v>
      </c>
      <c r="Z817" s="108" t="s">
        <v>87</v>
      </c>
      <c r="AA817" s="28" t="s">
        <v>126</v>
      </c>
      <c r="AB817" s="28" t="s">
        <v>126</v>
      </c>
      <c r="AC817" s="28" t="s">
        <v>1465</v>
      </c>
      <c r="AD817" s="28" t="s">
        <v>1405</v>
      </c>
      <c r="AE817" s="28" t="s">
        <v>1406</v>
      </c>
      <c r="AF817" s="28"/>
      <c r="AG817" s="28"/>
    </row>
    <row r="818" s="93" customFormat="1" ht="15" spans="1:33">
      <c r="A818" s="28" t="s">
        <v>124</v>
      </c>
      <c r="B818" s="28" t="s">
        <v>1398</v>
      </c>
      <c r="C818" s="28">
        <v>130123</v>
      </c>
      <c r="D818" s="28" t="s">
        <v>1399</v>
      </c>
      <c r="E818" s="28" t="s">
        <v>1605</v>
      </c>
      <c r="F818" s="28" t="s">
        <v>56</v>
      </c>
      <c r="G818" s="28" t="s">
        <v>1604</v>
      </c>
      <c r="H818" s="28" t="s">
        <v>58</v>
      </c>
      <c r="I818" s="28" t="s">
        <v>59</v>
      </c>
      <c r="J818" s="28" t="s">
        <v>1402</v>
      </c>
      <c r="K818" s="32">
        <v>300110346013</v>
      </c>
      <c r="L818" s="28" t="s">
        <v>83</v>
      </c>
      <c r="M818" s="28" t="s">
        <v>84</v>
      </c>
      <c r="N818" s="28">
        <v>5</v>
      </c>
      <c r="O818" s="33">
        <v>0</v>
      </c>
      <c r="P818" s="33">
        <v>92</v>
      </c>
      <c r="Q818" s="33">
        <f>O818+P818</f>
        <v>92</v>
      </c>
      <c r="R818" s="33">
        <f>Q818/N818</f>
        <v>18.4</v>
      </c>
      <c r="S818" s="107" t="s">
        <v>1609</v>
      </c>
      <c r="T818" s="28" t="s">
        <v>97</v>
      </c>
      <c r="U818" s="28" t="s">
        <v>65</v>
      </c>
      <c r="V818" s="28" t="s">
        <v>66</v>
      </c>
      <c r="W818" s="28" t="s">
        <v>68</v>
      </c>
      <c r="X818" s="28" t="s">
        <v>68</v>
      </c>
      <c r="Y818" s="28" t="s">
        <v>69</v>
      </c>
      <c r="Z818" s="108" t="s">
        <v>87</v>
      </c>
      <c r="AA818" s="28" t="s">
        <v>126</v>
      </c>
      <c r="AB818" s="28" t="s">
        <v>126</v>
      </c>
      <c r="AC818" s="28" t="s">
        <v>1466</v>
      </c>
      <c r="AD818" s="28" t="s">
        <v>1405</v>
      </c>
      <c r="AE818" s="28" t="s">
        <v>1406</v>
      </c>
      <c r="AF818" s="28"/>
      <c r="AG818" s="28"/>
    </row>
    <row r="819" s="93" customFormat="1" ht="15" spans="1:33">
      <c r="A819" s="28" t="s">
        <v>124</v>
      </c>
      <c r="B819" s="28" t="s">
        <v>1398</v>
      </c>
      <c r="C819" s="28">
        <v>130123</v>
      </c>
      <c r="D819" s="28" t="s">
        <v>1399</v>
      </c>
      <c r="E819" s="28" t="s">
        <v>1605</v>
      </c>
      <c r="F819" s="28" t="s">
        <v>56</v>
      </c>
      <c r="G819" s="28" t="s">
        <v>1610</v>
      </c>
      <c r="H819" s="28" t="s">
        <v>58</v>
      </c>
      <c r="I819" s="28" t="s">
        <v>59</v>
      </c>
      <c r="J819" s="28" t="s">
        <v>1402</v>
      </c>
      <c r="K819" s="32">
        <v>300110346014</v>
      </c>
      <c r="L819" s="28" t="s">
        <v>83</v>
      </c>
      <c r="M819" s="28" t="s">
        <v>84</v>
      </c>
      <c r="N819" s="28">
        <v>5</v>
      </c>
      <c r="O819" s="33">
        <v>0</v>
      </c>
      <c r="P819" s="33">
        <v>59</v>
      </c>
      <c r="Q819" s="33">
        <f>O819+P819</f>
        <v>59</v>
      </c>
      <c r="R819" s="33">
        <f>Q819/N819</f>
        <v>11.8</v>
      </c>
      <c r="S819" s="107" t="s">
        <v>1611</v>
      </c>
      <c r="T819" s="28" t="s">
        <v>97</v>
      </c>
      <c r="U819" s="28" t="s">
        <v>65</v>
      </c>
      <c r="V819" s="28" t="s">
        <v>66</v>
      </c>
      <c r="W819" s="28" t="s">
        <v>68</v>
      </c>
      <c r="X819" s="28" t="s">
        <v>68</v>
      </c>
      <c r="Y819" s="28" t="s">
        <v>69</v>
      </c>
      <c r="Z819" s="108" t="s">
        <v>87</v>
      </c>
      <c r="AA819" s="28" t="s">
        <v>126</v>
      </c>
      <c r="AB819" s="28" t="s">
        <v>126</v>
      </c>
      <c r="AC819" s="28" t="s">
        <v>1414</v>
      </c>
      <c r="AD819" s="28" t="s">
        <v>1405</v>
      </c>
      <c r="AE819" s="28" t="s">
        <v>1406</v>
      </c>
      <c r="AF819" s="28"/>
      <c r="AG819" s="28"/>
    </row>
    <row r="820" s="93" customFormat="1" ht="15" spans="1:33">
      <c r="A820" s="28" t="s">
        <v>124</v>
      </c>
      <c r="B820" s="28" t="s">
        <v>1398</v>
      </c>
      <c r="C820" s="28">
        <v>130123</v>
      </c>
      <c r="D820" s="28" t="s">
        <v>1399</v>
      </c>
      <c r="E820" s="28" t="s">
        <v>1605</v>
      </c>
      <c r="F820" s="28" t="s">
        <v>56</v>
      </c>
      <c r="G820" s="28" t="s">
        <v>1612</v>
      </c>
      <c r="H820" s="28" t="s">
        <v>58</v>
      </c>
      <c r="I820" s="28" t="s">
        <v>59</v>
      </c>
      <c r="J820" s="28" t="s">
        <v>1402</v>
      </c>
      <c r="K820" s="32">
        <v>300110346016</v>
      </c>
      <c r="L820" s="28" t="s">
        <v>83</v>
      </c>
      <c r="M820" s="28" t="s">
        <v>84</v>
      </c>
      <c r="N820" s="28">
        <v>5</v>
      </c>
      <c r="O820" s="33">
        <v>0</v>
      </c>
      <c r="P820" s="33">
        <v>44</v>
      </c>
      <c r="Q820" s="33">
        <f>O820+P820</f>
        <v>44</v>
      </c>
      <c r="R820" s="33">
        <f>Q820/N820</f>
        <v>8.8</v>
      </c>
      <c r="S820" s="107" t="s">
        <v>1613</v>
      </c>
      <c r="T820" s="28" t="s">
        <v>97</v>
      </c>
      <c r="U820" s="28" t="s">
        <v>65</v>
      </c>
      <c r="V820" s="28" t="s">
        <v>66</v>
      </c>
      <c r="W820" s="28" t="s">
        <v>68</v>
      </c>
      <c r="X820" s="28" t="s">
        <v>68</v>
      </c>
      <c r="Y820" s="28" t="s">
        <v>69</v>
      </c>
      <c r="Z820" s="108" t="s">
        <v>87</v>
      </c>
      <c r="AA820" s="28" t="s">
        <v>126</v>
      </c>
      <c r="AB820" s="28" t="s">
        <v>126</v>
      </c>
      <c r="AC820" s="28" t="s">
        <v>1409</v>
      </c>
      <c r="AD820" s="28" t="s">
        <v>1405</v>
      </c>
      <c r="AE820" s="28" t="s">
        <v>1406</v>
      </c>
      <c r="AF820" s="28"/>
      <c r="AG820" s="28"/>
    </row>
    <row r="821" s="93" customFormat="1" ht="15" spans="1:33">
      <c r="A821" s="28" t="s">
        <v>124</v>
      </c>
      <c r="B821" s="28" t="s">
        <v>1398</v>
      </c>
      <c r="C821" s="28">
        <v>130123</v>
      </c>
      <c r="D821" s="28" t="s">
        <v>1399</v>
      </c>
      <c r="E821" s="28" t="s">
        <v>1605</v>
      </c>
      <c r="F821" s="28" t="s">
        <v>56</v>
      </c>
      <c r="G821" s="28" t="s">
        <v>1614</v>
      </c>
      <c r="H821" s="28" t="s">
        <v>58</v>
      </c>
      <c r="I821" s="28" t="s">
        <v>59</v>
      </c>
      <c r="J821" s="28" t="s">
        <v>1402</v>
      </c>
      <c r="K821" s="32">
        <v>300110346017</v>
      </c>
      <c r="L821" s="28" t="s">
        <v>83</v>
      </c>
      <c r="M821" s="28" t="s">
        <v>84</v>
      </c>
      <c r="N821" s="28">
        <v>5</v>
      </c>
      <c r="O821" s="33">
        <v>6</v>
      </c>
      <c r="P821" s="33">
        <v>39</v>
      </c>
      <c r="Q821" s="33">
        <f>O821+P821</f>
        <v>45</v>
      </c>
      <c r="R821" s="33">
        <f>Q821/N821</f>
        <v>9</v>
      </c>
      <c r="S821" s="107" t="s">
        <v>1613</v>
      </c>
      <c r="T821" s="28" t="s">
        <v>97</v>
      </c>
      <c r="U821" s="28" t="s">
        <v>65</v>
      </c>
      <c r="V821" s="28" t="s">
        <v>66</v>
      </c>
      <c r="W821" s="28" t="s">
        <v>68</v>
      </c>
      <c r="X821" s="28" t="s">
        <v>68</v>
      </c>
      <c r="Y821" s="28" t="s">
        <v>69</v>
      </c>
      <c r="Z821" s="108" t="s">
        <v>87</v>
      </c>
      <c r="AA821" s="28" t="s">
        <v>126</v>
      </c>
      <c r="AB821" s="28" t="s">
        <v>126</v>
      </c>
      <c r="AC821" s="28" t="s">
        <v>1411</v>
      </c>
      <c r="AD821" s="28" t="s">
        <v>1405</v>
      </c>
      <c r="AE821" s="28" t="s">
        <v>1406</v>
      </c>
      <c r="AF821" s="28"/>
      <c r="AG821" s="28"/>
    </row>
    <row r="822" s="93" customFormat="1" ht="15" spans="1:33">
      <c r="A822" s="28" t="s">
        <v>124</v>
      </c>
      <c r="B822" s="28" t="s">
        <v>1398</v>
      </c>
      <c r="C822" s="28">
        <v>130123</v>
      </c>
      <c r="D822" s="28" t="s">
        <v>1399</v>
      </c>
      <c r="E822" s="28" t="s">
        <v>1605</v>
      </c>
      <c r="F822" s="28" t="s">
        <v>56</v>
      </c>
      <c r="G822" s="28" t="s">
        <v>1615</v>
      </c>
      <c r="H822" s="28" t="s">
        <v>58</v>
      </c>
      <c r="I822" s="28" t="s">
        <v>59</v>
      </c>
      <c r="J822" s="28" t="s">
        <v>1402</v>
      </c>
      <c r="K822" s="32">
        <v>300110346018</v>
      </c>
      <c r="L822" s="28" t="s">
        <v>83</v>
      </c>
      <c r="M822" s="28" t="s">
        <v>84</v>
      </c>
      <c r="N822" s="28">
        <v>2</v>
      </c>
      <c r="O822" s="33">
        <v>0</v>
      </c>
      <c r="P822" s="33">
        <v>2</v>
      </c>
      <c r="Q822" s="33">
        <f>O822+P822</f>
        <v>2</v>
      </c>
      <c r="R822" s="33">
        <f>Q822/N822</f>
        <v>1</v>
      </c>
      <c r="S822" s="107" t="s">
        <v>1428</v>
      </c>
      <c r="T822" s="28" t="s">
        <v>97</v>
      </c>
      <c r="U822" s="28" t="s">
        <v>65</v>
      </c>
      <c r="V822" s="28" t="s">
        <v>66</v>
      </c>
      <c r="W822" s="28" t="s">
        <v>67</v>
      </c>
      <c r="X822" s="28" t="s">
        <v>192</v>
      </c>
      <c r="Y822" s="28" t="s">
        <v>69</v>
      </c>
      <c r="Z822" s="108" t="s">
        <v>87</v>
      </c>
      <c r="AA822" s="28" t="s">
        <v>126</v>
      </c>
      <c r="AB822" s="28" t="s">
        <v>126</v>
      </c>
      <c r="AC822" s="28" t="s">
        <v>1404</v>
      </c>
      <c r="AD822" s="28" t="s">
        <v>1405</v>
      </c>
      <c r="AE822" s="28" t="s">
        <v>1406</v>
      </c>
      <c r="AF822" s="28"/>
      <c r="AG822" s="28"/>
    </row>
    <row r="823" s="93" customFormat="1" ht="15" spans="1:33">
      <c r="A823" s="28" t="s">
        <v>124</v>
      </c>
      <c r="B823" s="28" t="s">
        <v>1398</v>
      </c>
      <c r="C823" s="28">
        <v>130123</v>
      </c>
      <c r="D823" s="28" t="s">
        <v>1399</v>
      </c>
      <c r="E823" s="28" t="s">
        <v>1605</v>
      </c>
      <c r="F823" s="28" t="s">
        <v>56</v>
      </c>
      <c r="G823" s="28" t="s">
        <v>1616</v>
      </c>
      <c r="H823" s="28" t="s">
        <v>58</v>
      </c>
      <c r="I823" s="28" t="s">
        <v>59</v>
      </c>
      <c r="J823" s="28" t="s">
        <v>1402</v>
      </c>
      <c r="K823" s="32">
        <v>300110346019</v>
      </c>
      <c r="L823" s="28" t="s">
        <v>83</v>
      </c>
      <c r="M823" s="28" t="s">
        <v>84</v>
      </c>
      <c r="N823" s="28">
        <v>3</v>
      </c>
      <c r="O823" s="33">
        <v>17</v>
      </c>
      <c r="P823" s="33">
        <v>11</v>
      </c>
      <c r="Q823" s="33">
        <f>O823+P823</f>
        <v>28</v>
      </c>
      <c r="R823" s="33">
        <f>Q823/N823</f>
        <v>9.33333333333333</v>
      </c>
      <c r="S823" s="107" t="s">
        <v>1611</v>
      </c>
      <c r="T823" s="28" t="s">
        <v>97</v>
      </c>
      <c r="U823" s="28" t="s">
        <v>65</v>
      </c>
      <c r="V823" s="28" t="s">
        <v>66</v>
      </c>
      <c r="W823" s="28" t="s">
        <v>68</v>
      </c>
      <c r="X823" s="28" t="s">
        <v>68</v>
      </c>
      <c r="Y823" s="28" t="s">
        <v>69</v>
      </c>
      <c r="Z823" s="108" t="s">
        <v>87</v>
      </c>
      <c r="AA823" s="28" t="s">
        <v>126</v>
      </c>
      <c r="AB823" s="28" t="s">
        <v>126</v>
      </c>
      <c r="AC823" s="28" t="s">
        <v>1426</v>
      </c>
      <c r="AD823" s="28" t="s">
        <v>1405</v>
      </c>
      <c r="AE823" s="28" t="s">
        <v>1406</v>
      </c>
      <c r="AF823" s="28"/>
      <c r="AG823" s="28"/>
    </row>
    <row r="824" s="93" customFormat="1" ht="15" spans="1:33">
      <c r="A824" s="28" t="s">
        <v>124</v>
      </c>
      <c r="B824" s="28" t="s">
        <v>1398</v>
      </c>
      <c r="C824" s="28">
        <v>130123</v>
      </c>
      <c r="D824" s="28" t="s">
        <v>1399</v>
      </c>
      <c r="E824" s="28" t="s">
        <v>1617</v>
      </c>
      <c r="F824" s="28" t="s">
        <v>56</v>
      </c>
      <c r="G824" s="28" t="s">
        <v>1458</v>
      </c>
      <c r="H824" s="28" t="s">
        <v>58</v>
      </c>
      <c r="I824" s="28" t="s">
        <v>59</v>
      </c>
      <c r="J824" s="28" t="s">
        <v>1402</v>
      </c>
      <c r="K824" s="32">
        <v>300110351001</v>
      </c>
      <c r="L824" s="28" t="s">
        <v>876</v>
      </c>
      <c r="M824" s="28" t="s">
        <v>84</v>
      </c>
      <c r="N824" s="28">
        <v>5</v>
      </c>
      <c r="O824" s="33">
        <v>25</v>
      </c>
      <c r="P824" s="33">
        <v>27</v>
      </c>
      <c r="Q824" s="33">
        <f>O824+P824</f>
        <v>52</v>
      </c>
      <c r="R824" s="33">
        <f>Q824/N824</f>
        <v>10.4</v>
      </c>
      <c r="S824" s="107" t="s">
        <v>1618</v>
      </c>
      <c r="T824" s="28" t="s">
        <v>97</v>
      </c>
      <c r="U824" s="28" t="s">
        <v>65</v>
      </c>
      <c r="V824" s="28" t="s">
        <v>66</v>
      </c>
      <c r="W824" s="28" t="s">
        <v>68</v>
      </c>
      <c r="X824" s="28" t="s">
        <v>68</v>
      </c>
      <c r="Y824" s="28" t="s">
        <v>69</v>
      </c>
      <c r="Z824" s="108" t="s">
        <v>87</v>
      </c>
      <c r="AA824" s="28" t="s">
        <v>126</v>
      </c>
      <c r="AB824" s="28" t="s">
        <v>126</v>
      </c>
      <c r="AC824" s="28" t="s">
        <v>1414</v>
      </c>
      <c r="AD824" s="28" t="s">
        <v>1405</v>
      </c>
      <c r="AE824" s="28" t="s">
        <v>1406</v>
      </c>
      <c r="AF824" s="28"/>
      <c r="AG824" s="28"/>
    </row>
    <row r="825" s="93" customFormat="1" ht="15" spans="1:33">
      <c r="A825" s="28" t="s">
        <v>131</v>
      </c>
      <c r="B825" s="28" t="s">
        <v>1398</v>
      </c>
      <c r="C825" s="28">
        <v>130123</v>
      </c>
      <c r="D825" s="28" t="s">
        <v>1399</v>
      </c>
      <c r="E825" s="28" t="s">
        <v>1619</v>
      </c>
      <c r="F825" s="28" t="s">
        <v>56</v>
      </c>
      <c r="G825" s="28" t="s">
        <v>1401</v>
      </c>
      <c r="H825" s="28" t="s">
        <v>58</v>
      </c>
      <c r="I825" s="28" t="s">
        <v>59</v>
      </c>
      <c r="J825" s="28" t="s">
        <v>1402</v>
      </c>
      <c r="K825" s="32">
        <v>300110356001</v>
      </c>
      <c r="L825" s="28" t="s">
        <v>876</v>
      </c>
      <c r="M825" s="28" t="s">
        <v>84</v>
      </c>
      <c r="N825" s="28">
        <v>2</v>
      </c>
      <c r="O825" s="33">
        <v>1</v>
      </c>
      <c r="P825" s="33">
        <v>10</v>
      </c>
      <c r="Q825" s="33">
        <f>O825+P825</f>
        <v>11</v>
      </c>
      <c r="R825" s="33">
        <f>Q825/N825</f>
        <v>5.5</v>
      </c>
      <c r="S825" s="107" t="s">
        <v>1468</v>
      </c>
      <c r="T825" s="28" t="s">
        <v>97</v>
      </c>
      <c r="U825" s="28" t="s">
        <v>65</v>
      </c>
      <c r="V825" s="28" t="s">
        <v>66</v>
      </c>
      <c r="W825" s="28" t="s">
        <v>68</v>
      </c>
      <c r="X825" s="28" t="s">
        <v>68</v>
      </c>
      <c r="Y825" s="28" t="s">
        <v>69</v>
      </c>
      <c r="Z825" s="108" t="s">
        <v>87</v>
      </c>
      <c r="AA825" s="28" t="s">
        <v>133</v>
      </c>
      <c r="AB825" s="28" t="s">
        <v>133</v>
      </c>
      <c r="AC825" s="28" t="s">
        <v>1426</v>
      </c>
      <c r="AD825" s="28" t="s">
        <v>1405</v>
      </c>
      <c r="AE825" s="28" t="s">
        <v>1406</v>
      </c>
      <c r="AF825" s="28"/>
      <c r="AG825" s="28"/>
    </row>
    <row r="826" s="93" customFormat="1" ht="15" spans="1:33">
      <c r="A826" s="28" t="s">
        <v>131</v>
      </c>
      <c r="B826" s="28" t="s">
        <v>1398</v>
      </c>
      <c r="C826" s="28">
        <v>130123</v>
      </c>
      <c r="D826" s="28" t="s">
        <v>1399</v>
      </c>
      <c r="E826" s="28" t="s">
        <v>1619</v>
      </c>
      <c r="F826" s="28" t="s">
        <v>56</v>
      </c>
      <c r="G826" s="28" t="s">
        <v>1407</v>
      </c>
      <c r="H826" s="28" t="s">
        <v>58</v>
      </c>
      <c r="I826" s="28" t="s">
        <v>59</v>
      </c>
      <c r="J826" s="28" t="s">
        <v>1402</v>
      </c>
      <c r="K826" s="32">
        <v>300110356002</v>
      </c>
      <c r="L826" s="28" t="s">
        <v>876</v>
      </c>
      <c r="M826" s="28" t="s">
        <v>84</v>
      </c>
      <c r="N826" s="28">
        <v>5</v>
      </c>
      <c r="O826" s="33">
        <v>6</v>
      </c>
      <c r="P826" s="33">
        <v>11</v>
      </c>
      <c r="Q826" s="33">
        <f>O826+P826</f>
        <v>17</v>
      </c>
      <c r="R826" s="33">
        <f>Q826/N826</f>
        <v>3.4</v>
      </c>
      <c r="S826" s="107" t="s">
        <v>1456</v>
      </c>
      <c r="T826" s="28" t="s">
        <v>97</v>
      </c>
      <c r="U826" s="28" t="s">
        <v>65</v>
      </c>
      <c r="V826" s="28" t="s">
        <v>66</v>
      </c>
      <c r="W826" s="28" t="s">
        <v>68</v>
      </c>
      <c r="X826" s="28" t="s">
        <v>68</v>
      </c>
      <c r="Y826" s="28" t="s">
        <v>69</v>
      </c>
      <c r="Z826" s="108" t="s">
        <v>87</v>
      </c>
      <c r="AA826" s="28" t="s">
        <v>133</v>
      </c>
      <c r="AB826" s="28" t="s">
        <v>133</v>
      </c>
      <c r="AC826" s="28" t="s">
        <v>1465</v>
      </c>
      <c r="AD826" s="28" t="s">
        <v>1405</v>
      </c>
      <c r="AE826" s="28" t="s">
        <v>1406</v>
      </c>
      <c r="AF826" s="28"/>
      <c r="AG826" s="28"/>
    </row>
    <row r="827" s="93" customFormat="1" ht="15" spans="1:33">
      <c r="A827" s="28" t="s">
        <v>131</v>
      </c>
      <c r="B827" s="28" t="s">
        <v>1398</v>
      </c>
      <c r="C827" s="28">
        <v>130123</v>
      </c>
      <c r="D827" s="28" t="s">
        <v>1399</v>
      </c>
      <c r="E827" s="28" t="s">
        <v>1619</v>
      </c>
      <c r="F827" s="28" t="s">
        <v>56</v>
      </c>
      <c r="G827" s="28" t="s">
        <v>1410</v>
      </c>
      <c r="H827" s="28" t="s">
        <v>58</v>
      </c>
      <c r="I827" s="28" t="s">
        <v>59</v>
      </c>
      <c r="J827" s="28" t="s">
        <v>1402</v>
      </c>
      <c r="K827" s="32">
        <v>300110356003</v>
      </c>
      <c r="L827" s="28" t="s">
        <v>876</v>
      </c>
      <c r="M827" s="28" t="s">
        <v>84</v>
      </c>
      <c r="N827" s="28">
        <v>5</v>
      </c>
      <c r="O827" s="33">
        <v>12</v>
      </c>
      <c r="P827" s="33">
        <v>12</v>
      </c>
      <c r="Q827" s="33">
        <f>O827+P827</f>
        <v>24</v>
      </c>
      <c r="R827" s="33">
        <f>Q827/N827</f>
        <v>4.8</v>
      </c>
      <c r="S827" s="107" t="s">
        <v>1456</v>
      </c>
      <c r="T827" s="28" t="s">
        <v>97</v>
      </c>
      <c r="U827" s="28" t="s">
        <v>65</v>
      </c>
      <c r="V827" s="28" t="s">
        <v>66</v>
      </c>
      <c r="W827" s="28" t="s">
        <v>68</v>
      </c>
      <c r="X827" s="28" t="s">
        <v>68</v>
      </c>
      <c r="Y827" s="28" t="s">
        <v>69</v>
      </c>
      <c r="Z827" s="108" t="s">
        <v>87</v>
      </c>
      <c r="AA827" s="28" t="s">
        <v>133</v>
      </c>
      <c r="AB827" s="28" t="s">
        <v>133</v>
      </c>
      <c r="AC827" s="28" t="s">
        <v>1466</v>
      </c>
      <c r="AD827" s="28" t="s">
        <v>1405</v>
      </c>
      <c r="AE827" s="28" t="s">
        <v>1406</v>
      </c>
      <c r="AF827" s="28"/>
      <c r="AG827" s="28"/>
    </row>
    <row r="828" s="93" customFormat="1" ht="15" spans="1:33">
      <c r="A828" s="28" t="s">
        <v>131</v>
      </c>
      <c r="B828" s="28" t="s">
        <v>1398</v>
      </c>
      <c r="C828" s="28">
        <v>130123</v>
      </c>
      <c r="D828" s="28" t="s">
        <v>1399</v>
      </c>
      <c r="E828" s="28" t="s">
        <v>1619</v>
      </c>
      <c r="F828" s="28" t="s">
        <v>56</v>
      </c>
      <c r="G828" s="28" t="s">
        <v>1412</v>
      </c>
      <c r="H828" s="28" t="s">
        <v>58</v>
      </c>
      <c r="I828" s="28" t="s">
        <v>59</v>
      </c>
      <c r="J828" s="28" t="s">
        <v>1402</v>
      </c>
      <c r="K828" s="32">
        <v>300110356004</v>
      </c>
      <c r="L828" s="28" t="s">
        <v>876</v>
      </c>
      <c r="M828" s="28" t="s">
        <v>84</v>
      </c>
      <c r="N828" s="28">
        <v>3</v>
      </c>
      <c r="O828" s="33">
        <v>0</v>
      </c>
      <c r="P828" s="33">
        <v>7</v>
      </c>
      <c r="Q828" s="33">
        <f>O828+P828</f>
        <v>7</v>
      </c>
      <c r="R828" s="33">
        <f>Q828/N828</f>
        <v>2.33333333333333</v>
      </c>
      <c r="S828" s="107" t="s">
        <v>1428</v>
      </c>
      <c r="T828" s="28" t="s">
        <v>97</v>
      </c>
      <c r="U828" s="28" t="s">
        <v>65</v>
      </c>
      <c r="V828" s="28" t="s">
        <v>66</v>
      </c>
      <c r="W828" s="28" t="s">
        <v>67</v>
      </c>
      <c r="X828" s="28" t="s">
        <v>192</v>
      </c>
      <c r="Y828" s="28" t="s">
        <v>69</v>
      </c>
      <c r="Z828" s="108" t="s">
        <v>87</v>
      </c>
      <c r="AA828" s="28" t="s">
        <v>133</v>
      </c>
      <c r="AB828" s="28" t="s">
        <v>133</v>
      </c>
      <c r="AC828" s="28" t="s">
        <v>1404</v>
      </c>
      <c r="AD828" s="28" t="s">
        <v>1405</v>
      </c>
      <c r="AE828" s="28" t="s">
        <v>1406</v>
      </c>
      <c r="AF828" s="28"/>
      <c r="AG828" s="28"/>
    </row>
    <row r="829" s="93" customFormat="1" ht="15" spans="1:33">
      <c r="A829" s="28" t="s">
        <v>131</v>
      </c>
      <c r="B829" s="28" t="s">
        <v>1398</v>
      </c>
      <c r="C829" s="28">
        <v>130123</v>
      </c>
      <c r="D829" s="28" t="s">
        <v>1399</v>
      </c>
      <c r="E829" s="28" t="s">
        <v>1619</v>
      </c>
      <c r="F829" s="28" t="s">
        <v>56</v>
      </c>
      <c r="G829" s="28" t="s">
        <v>1415</v>
      </c>
      <c r="H829" s="28" t="s">
        <v>58</v>
      </c>
      <c r="I829" s="28" t="s">
        <v>59</v>
      </c>
      <c r="J829" s="28" t="s">
        <v>1402</v>
      </c>
      <c r="K829" s="32">
        <v>300110356006</v>
      </c>
      <c r="L829" s="28" t="s">
        <v>876</v>
      </c>
      <c r="M829" s="28" t="s">
        <v>84</v>
      </c>
      <c r="N829" s="28">
        <v>2</v>
      </c>
      <c r="O829" s="33">
        <v>138</v>
      </c>
      <c r="P829" s="33">
        <v>20</v>
      </c>
      <c r="Q829" s="33">
        <f>O829+P829</f>
        <v>158</v>
      </c>
      <c r="R829" s="33">
        <f>Q829/N829</f>
        <v>79</v>
      </c>
      <c r="S829" s="107" t="s">
        <v>1620</v>
      </c>
      <c r="T829" s="28" t="s">
        <v>97</v>
      </c>
      <c r="U829" s="28" t="s">
        <v>65</v>
      </c>
      <c r="V829" s="28" t="s">
        <v>66</v>
      </c>
      <c r="W829" s="28" t="s">
        <v>68</v>
      </c>
      <c r="X829" s="28" t="s">
        <v>68</v>
      </c>
      <c r="Y829" s="28" t="s">
        <v>69</v>
      </c>
      <c r="Z829" s="108" t="s">
        <v>87</v>
      </c>
      <c r="AA829" s="28" t="s">
        <v>133</v>
      </c>
      <c r="AB829" s="28" t="s">
        <v>133</v>
      </c>
      <c r="AC829" s="28" t="s">
        <v>1404</v>
      </c>
      <c r="AD829" s="28" t="s">
        <v>1405</v>
      </c>
      <c r="AE829" s="28" t="s">
        <v>1406</v>
      </c>
      <c r="AF829" s="28"/>
      <c r="AG829" s="28"/>
    </row>
    <row r="830" s="93" customFormat="1" ht="15" spans="1:33">
      <c r="A830" s="28" t="s">
        <v>131</v>
      </c>
      <c r="B830" s="28" t="s">
        <v>1398</v>
      </c>
      <c r="C830" s="28">
        <v>130123</v>
      </c>
      <c r="D830" s="28" t="s">
        <v>1399</v>
      </c>
      <c r="E830" s="28" t="s">
        <v>1621</v>
      </c>
      <c r="F830" s="28" t="s">
        <v>56</v>
      </c>
      <c r="G830" s="28" t="s">
        <v>1458</v>
      </c>
      <c r="H830" s="28" t="s">
        <v>58</v>
      </c>
      <c r="I830" s="28" t="s">
        <v>59</v>
      </c>
      <c r="J830" s="28" t="s">
        <v>1402</v>
      </c>
      <c r="K830" s="32">
        <v>300110361001</v>
      </c>
      <c r="L830" s="28" t="s">
        <v>876</v>
      </c>
      <c r="M830" s="28" t="s">
        <v>84</v>
      </c>
      <c r="N830" s="28">
        <v>5</v>
      </c>
      <c r="O830" s="33">
        <v>24</v>
      </c>
      <c r="P830" s="33">
        <v>12</v>
      </c>
      <c r="Q830" s="33">
        <f>O830+P830</f>
        <v>36</v>
      </c>
      <c r="R830" s="33">
        <f>Q830/N830</f>
        <v>7.2</v>
      </c>
      <c r="S830" s="107" t="s">
        <v>1622</v>
      </c>
      <c r="T830" s="28" t="s">
        <v>97</v>
      </c>
      <c r="U830" s="28" t="s">
        <v>65</v>
      </c>
      <c r="V830" s="28" t="s">
        <v>66</v>
      </c>
      <c r="W830" s="28" t="s">
        <v>68</v>
      </c>
      <c r="X830" s="28" t="s">
        <v>68</v>
      </c>
      <c r="Y830" s="28" t="s">
        <v>69</v>
      </c>
      <c r="Z830" s="108" t="s">
        <v>87</v>
      </c>
      <c r="AA830" s="28" t="s">
        <v>133</v>
      </c>
      <c r="AB830" s="28" t="s">
        <v>133</v>
      </c>
      <c r="AC830" s="28" t="s">
        <v>1426</v>
      </c>
      <c r="AD830" s="28" t="s">
        <v>1405</v>
      </c>
      <c r="AE830" s="28" t="s">
        <v>1406</v>
      </c>
      <c r="AF830" s="28"/>
      <c r="AG830" s="28"/>
    </row>
    <row r="831" s="93" customFormat="1" ht="15" spans="1:33">
      <c r="A831" s="28" t="s">
        <v>131</v>
      </c>
      <c r="B831" s="28" t="s">
        <v>1398</v>
      </c>
      <c r="C831" s="28">
        <v>130123</v>
      </c>
      <c r="D831" s="28" t="s">
        <v>1399</v>
      </c>
      <c r="E831" s="28" t="s">
        <v>1623</v>
      </c>
      <c r="F831" s="28" t="s">
        <v>56</v>
      </c>
      <c r="G831" s="28" t="s">
        <v>1401</v>
      </c>
      <c r="H831" s="28" t="s">
        <v>58</v>
      </c>
      <c r="I831" s="28" t="s">
        <v>59</v>
      </c>
      <c r="J831" s="28" t="s">
        <v>1402</v>
      </c>
      <c r="K831" s="32">
        <v>300110366001</v>
      </c>
      <c r="L831" s="28" t="s">
        <v>876</v>
      </c>
      <c r="M831" s="28" t="s">
        <v>84</v>
      </c>
      <c r="N831" s="28">
        <v>5</v>
      </c>
      <c r="O831" s="33">
        <v>13</v>
      </c>
      <c r="P831" s="33">
        <v>17</v>
      </c>
      <c r="Q831" s="33">
        <f>O831+P831</f>
        <v>30</v>
      </c>
      <c r="R831" s="33">
        <f>Q831/N831</f>
        <v>6</v>
      </c>
      <c r="S831" s="107" t="s">
        <v>1624</v>
      </c>
      <c r="T831" s="28" t="s">
        <v>97</v>
      </c>
      <c r="U831" s="28" t="s">
        <v>65</v>
      </c>
      <c r="V831" s="28" t="s">
        <v>66</v>
      </c>
      <c r="W831" s="28" t="s">
        <v>68</v>
      </c>
      <c r="X831" s="28" t="s">
        <v>68</v>
      </c>
      <c r="Y831" s="28" t="s">
        <v>69</v>
      </c>
      <c r="Z831" s="108" t="s">
        <v>87</v>
      </c>
      <c r="AA831" s="28" t="s">
        <v>133</v>
      </c>
      <c r="AB831" s="28" t="s">
        <v>133</v>
      </c>
      <c r="AC831" s="28" t="s">
        <v>1409</v>
      </c>
      <c r="AD831" s="28" t="s">
        <v>1405</v>
      </c>
      <c r="AE831" s="28" t="s">
        <v>1406</v>
      </c>
      <c r="AF831" s="28"/>
      <c r="AG831" s="28"/>
    </row>
    <row r="832" s="93" customFormat="1" ht="15" spans="1:33">
      <c r="A832" s="28" t="s">
        <v>131</v>
      </c>
      <c r="B832" s="28" t="s">
        <v>1398</v>
      </c>
      <c r="C832" s="28">
        <v>130123</v>
      </c>
      <c r="D832" s="28" t="s">
        <v>1399</v>
      </c>
      <c r="E832" s="28" t="s">
        <v>1623</v>
      </c>
      <c r="F832" s="28" t="s">
        <v>56</v>
      </c>
      <c r="G832" s="28" t="s">
        <v>1407</v>
      </c>
      <c r="H832" s="28" t="s">
        <v>58</v>
      </c>
      <c r="I832" s="28" t="s">
        <v>59</v>
      </c>
      <c r="J832" s="28" t="s">
        <v>1402</v>
      </c>
      <c r="K832" s="32">
        <v>300110366002</v>
      </c>
      <c r="L832" s="28" t="s">
        <v>876</v>
      </c>
      <c r="M832" s="28" t="s">
        <v>84</v>
      </c>
      <c r="N832" s="28">
        <v>5</v>
      </c>
      <c r="O832" s="33">
        <v>19</v>
      </c>
      <c r="P832" s="33">
        <v>12</v>
      </c>
      <c r="Q832" s="33">
        <f>O832+P832</f>
        <v>31</v>
      </c>
      <c r="R832" s="33">
        <f>Q832/N832</f>
        <v>6.2</v>
      </c>
      <c r="S832" s="107" t="s">
        <v>1624</v>
      </c>
      <c r="T832" s="28" t="s">
        <v>97</v>
      </c>
      <c r="U832" s="28" t="s">
        <v>65</v>
      </c>
      <c r="V832" s="28" t="s">
        <v>66</v>
      </c>
      <c r="W832" s="28" t="s">
        <v>68</v>
      </c>
      <c r="X832" s="28" t="s">
        <v>68</v>
      </c>
      <c r="Y832" s="28" t="s">
        <v>69</v>
      </c>
      <c r="Z832" s="108" t="s">
        <v>87</v>
      </c>
      <c r="AA832" s="28" t="s">
        <v>133</v>
      </c>
      <c r="AB832" s="28" t="s">
        <v>133</v>
      </c>
      <c r="AC832" s="28" t="s">
        <v>1411</v>
      </c>
      <c r="AD832" s="28" t="s">
        <v>1405</v>
      </c>
      <c r="AE832" s="28" t="s">
        <v>1406</v>
      </c>
      <c r="AF832" s="28"/>
      <c r="AG832" s="28"/>
    </row>
    <row r="833" s="93" customFormat="1" ht="15" spans="1:33">
      <c r="A833" s="28" t="s">
        <v>131</v>
      </c>
      <c r="B833" s="28" t="s">
        <v>1398</v>
      </c>
      <c r="C833" s="28">
        <v>130123</v>
      </c>
      <c r="D833" s="28" t="s">
        <v>1399</v>
      </c>
      <c r="E833" s="28" t="s">
        <v>1623</v>
      </c>
      <c r="F833" s="28" t="s">
        <v>56</v>
      </c>
      <c r="G833" s="28" t="s">
        <v>1410</v>
      </c>
      <c r="H833" s="28" t="s">
        <v>58</v>
      </c>
      <c r="I833" s="28" t="s">
        <v>59</v>
      </c>
      <c r="J833" s="28" t="s">
        <v>1402</v>
      </c>
      <c r="K833" s="32">
        <v>300110366003</v>
      </c>
      <c r="L833" s="28" t="s">
        <v>876</v>
      </c>
      <c r="M833" s="28" t="s">
        <v>84</v>
      </c>
      <c r="N833" s="28">
        <v>2</v>
      </c>
      <c r="O833" s="33">
        <v>70</v>
      </c>
      <c r="P833" s="33">
        <v>22</v>
      </c>
      <c r="Q833" s="33">
        <f>O833+P833</f>
        <v>92</v>
      </c>
      <c r="R833" s="33">
        <f>Q833/N833</f>
        <v>46</v>
      </c>
      <c r="S833" s="107" t="s">
        <v>1625</v>
      </c>
      <c r="T833" s="28" t="s">
        <v>97</v>
      </c>
      <c r="U833" s="28" t="s">
        <v>65</v>
      </c>
      <c r="V833" s="28" t="s">
        <v>66</v>
      </c>
      <c r="W833" s="28" t="s">
        <v>68</v>
      </c>
      <c r="X833" s="28" t="s">
        <v>68</v>
      </c>
      <c r="Y833" s="28" t="s">
        <v>69</v>
      </c>
      <c r="Z833" s="108" t="s">
        <v>87</v>
      </c>
      <c r="AA833" s="28" t="s">
        <v>133</v>
      </c>
      <c r="AB833" s="28" t="s">
        <v>133</v>
      </c>
      <c r="AC833" s="28" t="s">
        <v>1404</v>
      </c>
      <c r="AD833" s="28" t="s">
        <v>1405</v>
      </c>
      <c r="AE833" s="28" t="s">
        <v>1406</v>
      </c>
      <c r="AF833" s="28"/>
      <c r="AG833" s="28"/>
    </row>
    <row r="834" s="93" customFormat="1" ht="15" spans="1:33">
      <c r="A834" s="28" t="s">
        <v>131</v>
      </c>
      <c r="B834" s="28" t="s">
        <v>1398</v>
      </c>
      <c r="C834" s="28">
        <v>130123</v>
      </c>
      <c r="D834" s="28" t="s">
        <v>1399</v>
      </c>
      <c r="E834" s="28" t="s">
        <v>1626</v>
      </c>
      <c r="F834" s="28" t="s">
        <v>56</v>
      </c>
      <c r="G834" s="28" t="s">
        <v>1458</v>
      </c>
      <c r="H834" s="28" t="s">
        <v>58</v>
      </c>
      <c r="I834" s="28" t="s">
        <v>59</v>
      </c>
      <c r="J834" s="28" t="s">
        <v>1402</v>
      </c>
      <c r="K834" s="32">
        <v>300110371001</v>
      </c>
      <c r="L834" s="28" t="s">
        <v>876</v>
      </c>
      <c r="M834" s="28" t="s">
        <v>84</v>
      </c>
      <c r="N834" s="28">
        <v>2</v>
      </c>
      <c r="O834" s="33">
        <v>8</v>
      </c>
      <c r="P834" s="33">
        <v>1</v>
      </c>
      <c r="Q834" s="33">
        <f>O834+P834</f>
        <v>9</v>
      </c>
      <c r="R834" s="33">
        <f>Q834/N834</f>
        <v>4.5</v>
      </c>
      <c r="S834" s="107" t="s">
        <v>1428</v>
      </c>
      <c r="T834" s="28" t="s">
        <v>97</v>
      </c>
      <c r="U834" s="28" t="s">
        <v>65</v>
      </c>
      <c r="V834" s="28" t="s">
        <v>66</v>
      </c>
      <c r="W834" s="28" t="s">
        <v>67</v>
      </c>
      <c r="X834" s="28" t="s">
        <v>192</v>
      </c>
      <c r="Y834" s="28" t="s">
        <v>69</v>
      </c>
      <c r="Z834" s="108" t="s">
        <v>87</v>
      </c>
      <c r="AA834" s="28" t="s">
        <v>133</v>
      </c>
      <c r="AB834" s="28" t="s">
        <v>133</v>
      </c>
      <c r="AC834" s="28" t="s">
        <v>1404</v>
      </c>
      <c r="AD834" s="28" t="s">
        <v>1405</v>
      </c>
      <c r="AE834" s="28" t="s">
        <v>1406</v>
      </c>
      <c r="AF834" s="28"/>
      <c r="AG834" s="28"/>
    </row>
    <row r="835" s="93" customFormat="1" ht="15" spans="1:33">
      <c r="A835" s="28" t="s">
        <v>131</v>
      </c>
      <c r="B835" s="28" t="s">
        <v>1398</v>
      </c>
      <c r="C835" s="28">
        <v>130123</v>
      </c>
      <c r="D835" s="28" t="s">
        <v>1399</v>
      </c>
      <c r="E835" s="28" t="s">
        <v>1627</v>
      </c>
      <c r="F835" s="28" t="s">
        <v>56</v>
      </c>
      <c r="G835" s="28" t="s">
        <v>1401</v>
      </c>
      <c r="H835" s="28" t="s">
        <v>58</v>
      </c>
      <c r="I835" s="28" t="s">
        <v>59</v>
      </c>
      <c r="J835" s="28" t="s">
        <v>1402</v>
      </c>
      <c r="K835" s="32">
        <v>300110376001</v>
      </c>
      <c r="L835" s="28" t="s">
        <v>876</v>
      </c>
      <c r="M835" s="28" t="s">
        <v>84</v>
      </c>
      <c r="N835" s="28">
        <v>3</v>
      </c>
      <c r="O835" s="33">
        <v>0</v>
      </c>
      <c r="P835" s="33">
        <v>12</v>
      </c>
      <c r="Q835" s="33">
        <f>O835+P835</f>
        <v>12</v>
      </c>
      <c r="R835" s="33">
        <f>Q835/N835</f>
        <v>4</v>
      </c>
      <c r="S835" s="107" t="s">
        <v>1468</v>
      </c>
      <c r="T835" s="28" t="s">
        <v>97</v>
      </c>
      <c r="U835" s="28" t="s">
        <v>65</v>
      </c>
      <c r="V835" s="28" t="s">
        <v>66</v>
      </c>
      <c r="W835" s="28" t="s">
        <v>68</v>
      </c>
      <c r="X835" s="28" t="s">
        <v>68</v>
      </c>
      <c r="Y835" s="28" t="s">
        <v>69</v>
      </c>
      <c r="Z835" s="108" t="s">
        <v>87</v>
      </c>
      <c r="AA835" s="28" t="s">
        <v>133</v>
      </c>
      <c r="AB835" s="28" t="s">
        <v>133</v>
      </c>
      <c r="AC835" s="28" t="s">
        <v>1426</v>
      </c>
      <c r="AD835" s="28" t="s">
        <v>1405</v>
      </c>
      <c r="AE835" s="28" t="s">
        <v>1406</v>
      </c>
      <c r="AF835" s="28"/>
      <c r="AG835" s="28"/>
    </row>
    <row r="836" s="93" customFormat="1" ht="15" spans="1:33">
      <c r="A836" s="28" t="s">
        <v>131</v>
      </c>
      <c r="B836" s="28" t="s">
        <v>1398</v>
      </c>
      <c r="C836" s="28">
        <v>130123</v>
      </c>
      <c r="D836" s="28" t="s">
        <v>1399</v>
      </c>
      <c r="E836" s="28" t="s">
        <v>1627</v>
      </c>
      <c r="F836" s="28" t="s">
        <v>56</v>
      </c>
      <c r="G836" s="28" t="s">
        <v>1407</v>
      </c>
      <c r="H836" s="28" t="s">
        <v>58</v>
      </c>
      <c r="I836" s="28" t="s">
        <v>59</v>
      </c>
      <c r="J836" s="28" t="s">
        <v>1402</v>
      </c>
      <c r="K836" s="32">
        <v>300110376002</v>
      </c>
      <c r="L836" s="28" t="s">
        <v>876</v>
      </c>
      <c r="M836" s="28" t="s">
        <v>84</v>
      </c>
      <c r="N836" s="28">
        <v>3</v>
      </c>
      <c r="O836" s="33">
        <v>1</v>
      </c>
      <c r="P836" s="33">
        <v>15</v>
      </c>
      <c r="Q836" s="33">
        <f>O836+P836</f>
        <v>16</v>
      </c>
      <c r="R836" s="33">
        <f>Q836/N836</f>
        <v>5.33333333333333</v>
      </c>
      <c r="S836" s="107" t="s">
        <v>1628</v>
      </c>
      <c r="T836" s="28" t="s">
        <v>97</v>
      </c>
      <c r="U836" s="28" t="s">
        <v>65</v>
      </c>
      <c r="V836" s="28" t="s">
        <v>66</v>
      </c>
      <c r="W836" s="28" t="s">
        <v>68</v>
      </c>
      <c r="X836" s="28" t="s">
        <v>68</v>
      </c>
      <c r="Y836" s="28" t="s">
        <v>69</v>
      </c>
      <c r="Z836" s="108" t="s">
        <v>87</v>
      </c>
      <c r="AA836" s="28" t="s">
        <v>133</v>
      </c>
      <c r="AB836" s="28" t="s">
        <v>133</v>
      </c>
      <c r="AC836" s="28" t="s">
        <v>1426</v>
      </c>
      <c r="AD836" s="28" t="s">
        <v>1405</v>
      </c>
      <c r="AE836" s="28" t="s">
        <v>1406</v>
      </c>
      <c r="AF836" s="28"/>
      <c r="AG836" s="28"/>
    </row>
    <row r="837" s="93" customFormat="1" ht="15" spans="1:33">
      <c r="A837" s="28" t="s">
        <v>131</v>
      </c>
      <c r="B837" s="28" t="s">
        <v>1398</v>
      </c>
      <c r="C837" s="28">
        <v>130123</v>
      </c>
      <c r="D837" s="28" t="s">
        <v>1399</v>
      </c>
      <c r="E837" s="28" t="s">
        <v>1629</v>
      </c>
      <c r="F837" s="28" t="s">
        <v>56</v>
      </c>
      <c r="G837" s="28" t="s">
        <v>1458</v>
      </c>
      <c r="H837" s="28" t="s">
        <v>58</v>
      </c>
      <c r="I837" s="28" t="s">
        <v>59</v>
      </c>
      <c r="J837" s="28" t="s">
        <v>1402</v>
      </c>
      <c r="K837" s="32">
        <v>300110381001</v>
      </c>
      <c r="L837" s="28" t="s">
        <v>876</v>
      </c>
      <c r="M837" s="28" t="s">
        <v>84</v>
      </c>
      <c r="N837" s="28">
        <v>3</v>
      </c>
      <c r="O837" s="33">
        <v>27</v>
      </c>
      <c r="P837" s="33">
        <v>12</v>
      </c>
      <c r="Q837" s="33">
        <f>O837+P837</f>
        <v>39</v>
      </c>
      <c r="R837" s="33">
        <f>Q837/N837</f>
        <v>13</v>
      </c>
      <c r="S837" s="107" t="s">
        <v>1630</v>
      </c>
      <c r="T837" s="28" t="s">
        <v>97</v>
      </c>
      <c r="U837" s="28" t="s">
        <v>65</v>
      </c>
      <c r="V837" s="28" t="s">
        <v>66</v>
      </c>
      <c r="W837" s="28" t="s">
        <v>68</v>
      </c>
      <c r="X837" s="28" t="s">
        <v>68</v>
      </c>
      <c r="Y837" s="28" t="s">
        <v>69</v>
      </c>
      <c r="Z837" s="108" t="s">
        <v>87</v>
      </c>
      <c r="AA837" s="28" t="s">
        <v>133</v>
      </c>
      <c r="AB837" s="28" t="s">
        <v>133</v>
      </c>
      <c r="AC837" s="28" t="s">
        <v>1426</v>
      </c>
      <c r="AD837" s="28" t="s">
        <v>1405</v>
      </c>
      <c r="AE837" s="28" t="s">
        <v>1406</v>
      </c>
      <c r="AF837" s="28"/>
      <c r="AG837" s="28"/>
    </row>
    <row r="838" s="93" customFormat="1" ht="15" spans="1:33">
      <c r="A838" s="28" t="s">
        <v>131</v>
      </c>
      <c r="B838" s="28" t="s">
        <v>1398</v>
      </c>
      <c r="C838" s="28">
        <v>130123</v>
      </c>
      <c r="D838" s="28" t="s">
        <v>1399</v>
      </c>
      <c r="E838" s="28" t="s">
        <v>1631</v>
      </c>
      <c r="F838" s="28" t="s">
        <v>56</v>
      </c>
      <c r="G838" s="28" t="s">
        <v>1401</v>
      </c>
      <c r="H838" s="28" t="s">
        <v>58</v>
      </c>
      <c r="I838" s="28" t="s">
        <v>59</v>
      </c>
      <c r="J838" s="28" t="s">
        <v>1402</v>
      </c>
      <c r="K838" s="32">
        <v>300110386001</v>
      </c>
      <c r="L838" s="28" t="s">
        <v>876</v>
      </c>
      <c r="M838" s="28" t="s">
        <v>84</v>
      </c>
      <c r="N838" s="28">
        <v>2</v>
      </c>
      <c r="O838" s="33">
        <v>128</v>
      </c>
      <c r="P838" s="33">
        <v>45</v>
      </c>
      <c r="Q838" s="33">
        <f>O838+P838</f>
        <v>173</v>
      </c>
      <c r="R838" s="33">
        <f>Q838/N838</f>
        <v>86.5</v>
      </c>
      <c r="S838" s="107" t="s">
        <v>1632</v>
      </c>
      <c r="T838" s="28" t="s">
        <v>97</v>
      </c>
      <c r="U838" s="28" t="s">
        <v>65</v>
      </c>
      <c r="V838" s="28" t="s">
        <v>66</v>
      </c>
      <c r="W838" s="28" t="s">
        <v>68</v>
      </c>
      <c r="X838" s="28" t="s">
        <v>68</v>
      </c>
      <c r="Y838" s="28" t="s">
        <v>69</v>
      </c>
      <c r="Z838" s="108" t="s">
        <v>87</v>
      </c>
      <c r="AA838" s="28" t="s">
        <v>133</v>
      </c>
      <c r="AB838" s="28" t="s">
        <v>133</v>
      </c>
      <c r="AC838" s="28" t="s">
        <v>1492</v>
      </c>
      <c r="AD838" s="28" t="s">
        <v>1405</v>
      </c>
      <c r="AE838" s="28" t="s">
        <v>1406</v>
      </c>
      <c r="AF838" s="28"/>
      <c r="AG838" s="28"/>
    </row>
    <row r="839" s="93" customFormat="1" ht="15" spans="1:33">
      <c r="A839" s="28" t="s">
        <v>131</v>
      </c>
      <c r="B839" s="28" t="s">
        <v>1398</v>
      </c>
      <c r="C839" s="28">
        <v>130123</v>
      </c>
      <c r="D839" s="28" t="s">
        <v>1399</v>
      </c>
      <c r="E839" s="28" t="s">
        <v>1631</v>
      </c>
      <c r="F839" s="28" t="s">
        <v>56</v>
      </c>
      <c r="G839" s="28" t="s">
        <v>1407</v>
      </c>
      <c r="H839" s="28" t="s">
        <v>58</v>
      </c>
      <c r="I839" s="28" t="s">
        <v>59</v>
      </c>
      <c r="J839" s="28" t="s">
        <v>1402</v>
      </c>
      <c r="K839" s="32">
        <v>300110386002</v>
      </c>
      <c r="L839" s="28" t="s">
        <v>876</v>
      </c>
      <c r="M839" s="28" t="s">
        <v>84</v>
      </c>
      <c r="N839" s="28">
        <v>2</v>
      </c>
      <c r="O839" s="33">
        <v>93</v>
      </c>
      <c r="P839" s="33">
        <v>22</v>
      </c>
      <c r="Q839" s="33">
        <f>O839+P839</f>
        <v>115</v>
      </c>
      <c r="R839" s="33">
        <f>Q839/N839</f>
        <v>57.5</v>
      </c>
      <c r="S839" s="107" t="s">
        <v>1632</v>
      </c>
      <c r="T839" s="28" t="s">
        <v>97</v>
      </c>
      <c r="U839" s="28" t="s">
        <v>65</v>
      </c>
      <c r="V839" s="28" t="s">
        <v>66</v>
      </c>
      <c r="W839" s="28" t="s">
        <v>68</v>
      </c>
      <c r="X839" s="28" t="s">
        <v>68</v>
      </c>
      <c r="Y839" s="28" t="s">
        <v>69</v>
      </c>
      <c r="Z839" s="108" t="s">
        <v>87</v>
      </c>
      <c r="AA839" s="28" t="s">
        <v>133</v>
      </c>
      <c r="AB839" s="28" t="s">
        <v>133</v>
      </c>
      <c r="AC839" s="28" t="s">
        <v>1493</v>
      </c>
      <c r="AD839" s="28" t="s">
        <v>1405</v>
      </c>
      <c r="AE839" s="28" t="s">
        <v>1406</v>
      </c>
      <c r="AF839" s="28"/>
      <c r="AG839" s="28"/>
    </row>
    <row r="840" s="93" customFormat="1" ht="15" spans="1:33">
      <c r="A840" s="28" t="s">
        <v>131</v>
      </c>
      <c r="B840" s="28" t="s">
        <v>1398</v>
      </c>
      <c r="C840" s="28">
        <v>130123</v>
      </c>
      <c r="D840" s="28" t="s">
        <v>1399</v>
      </c>
      <c r="E840" s="28" t="s">
        <v>1631</v>
      </c>
      <c r="F840" s="28" t="s">
        <v>56</v>
      </c>
      <c r="G840" s="28" t="s">
        <v>1410</v>
      </c>
      <c r="H840" s="28" t="s">
        <v>58</v>
      </c>
      <c r="I840" s="28" t="s">
        <v>59</v>
      </c>
      <c r="J840" s="28" t="s">
        <v>1402</v>
      </c>
      <c r="K840" s="32">
        <v>300110386003</v>
      </c>
      <c r="L840" s="28" t="s">
        <v>876</v>
      </c>
      <c r="M840" s="28" t="s">
        <v>84</v>
      </c>
      <c r="N840" s="28">
        <v>2</v>
      </c>
      <c r="O840" s="33">
        <v>7</v>
      </c>
      <c r="P840" s="33">
        <v>1</v>
      </c>
      <c r="Q840" s="33">
        <f>O840+P840</f>
        <v>8</v>
      </c>
      <c r="R840" s="33">
        <f>Q840/N840</f>
        <v>4</v>
      </c>
      <c r="S840" s="107" t="s">
        <v>1428</v>
      </c>
      <c r="T840" s="28" t="s">
        <v>97</v>
      </c>
      <c r="U840" s="28" t="s">
        <v>65</v>
      </c>
      <c r="V840" s="28" t="s">
        <v>66</v>
      </c>
      <c r="W840" s="28" t="s">
        <v>67</v>
      </c>
      <c r="X840" s="28" t="s">
        <v>192</v>
      </c>
      <c r="Y840" s="28" t="s">
        <v>69</v>
      </c>
      <c r="Z840" s="108" t="s">
        <v>87</v>
      </c>
      <c r="AA840" s="28" t="s">
        <v>133</v>
      </c>
      <c r="AB840" s="28" t="s">
        <v>133</v>
      </c>
      <c r="AC840" s="28" t="s">
        <v>1404</v>
      </c>
      <c r="AD840" s="28" t="s">
        <v>1405</v>
      </c>
      <c r="AE840" s="28" t="s">
        <v>1406</v>
      </c>
      <c r="AF840" s="28"/>
      <c r="AG840" s="28"/>
    </row>
    <row r="841" s="93" customFormat="1" ht="15" spans="1:33">
      <c r="A841" s="28" t="s">
        <v>131</v>
      </c>
      <c r="B841" s="28" t="s">
        <v>1398</v>
      </c>
      <c r="C841" s="28">
        <v>130123</v>
      </c>
      <c r="D841" s="28" t="s">
        <v>1399</v>
      </c>
      <c r="E841" s="28" t="s">
        <v>1631</v>
      </c>
      <c r="F841" s="28" t="s">
        <v>56</v>
      </c>
      <c r="G841" s="28" t="s">
        <v>1412</v>
      </c>
      <c r="H841" s="28" t="s">
        <v>58</v>
      </c>
      <c r="I841" s="28" t="s">
        <v>59</v>
      </c>
      <c r="J841" s="28" t="s">
        <v>1402</v>
      </c>
      <c r="K841" s="32">
        <v>300110386004</v>
      </c>
      <c r="L841" s="28" t="s">
        <v>876</v>
      </c>
      <c r="M841" s="28" t="s">
        <v>84</v>
      </c>
      <c r="N841" s="28">
        <v>3</v>
      </c>
      <c r="O841" s="33">
        <v>13</v>
      </c>
      <c r="P841" s="33">
        <v>20</v>
      </c>
      <c r="Q841" s="33">
        <f>O841+P841</f>
        <v>33</v>
      </c>
      <c r="R841" s="33">
        <f>Q841/N841</f>
        <v>11</v>
      </c>
      <c r="S841" s="107" t="s">
        <v>1633</v>
      </c>
      <c r="T841" s="28" t="s">
        <v>97</v>
      </c>
      <c r="U841" s="28" t="s">
        <v>65</v>
      </c>
      <c r="V841" s="28" t="s">
        <v>66</v>
      </c>
      <c r="W841" s="28" t="s">
        <v>68</v>
      </c>
      <c r="X841" s="28" t="s">
        <v>68</v>
      </c>
      <c r="Y841" s="28" t="s">
        <v>69</v>
      </c>
      <c r="Z841" s="108" t="s">
        <v>87</v>
      </c>
      <c r="AA841" s="28" t="s">
        <v>133</v>
      </c>
      <c r="AB841" s="28" t="s">
        <v>133</v>
      </c>
      <c r="AC841" s="28" t="s">
        <v>1465</v>
      </c>
      <c r="AD841" s="28" t="s">
        <v>1405</v>
      </c>
      <c r="AE841" s="28" t="s">
        <v>1406</v>
      </c>
      <c r="AF841" s="28"/>
      <c r="AG841" s="28"/>
    </row>
    <row r="842" s="93" customFormat="1" ht="15" spans="1:33">
      <c r="A842" s="28" t="s">
        <v>131</v>
      </c>
      <c r="B842" s="28" t="s">
        <v>1398</v>
      </c>
      <c r="C842" s="28">
        <v>130123</v>
      </c>
      <c r="D842" s="28" t="s">
        <v>1399</v>
      </c>
      <c r="E842" s="28" t="s">
        <v>1631</v>
      </c>
      <c r="F842" s="28" t="s">
        <v>56</v>
      </c>
      <c r="G842" s="28" t="s">
        <v>1415</v>
      </c>
      <c r="H842" s="28" t="s">
        <v>58</v>
      </c>
      <c r="I842" s="28" t="s">
        <v>59</v>
      </c>
      <c r="J842" s="28" t="s">
        <v>1402</v>
      </c>
      <c r="K842" s="32">
        <v>300110386005</v>
      </c>
      <c r="L842" s="28" t="s">
        <v>876</v>
      </c>
      <c r="M842" s="28" t="s">
        <v>84</v>
      </c>
      <c r="N842" s="28">
        <v>3</v>
      </c>
      <c r="O842" s="33">
        <v>7</v>
      </c>
      <c r="P842" s="33">
        <v>15</v>
      </c>
      <c r="Q842" s="33">
        <f>O842+P842</f>
        <v>22</v>
      </c>
      <c r="R842" s="33">
        <f>Q842/N842</f>
        <v>7.33333333333333</v>
      </c>
      <c r="S842" s="107" t="s">
        <v>1633</v>
      </c>
      <c r="T842" s="28" t="s">
        <v>97</v>
      </c>
      <c r="U842" s="28" t="s">
        <v>65</v>
      </c>
      <c r="V842" s="28" t="s">
        <v>66</v>
      </c>
      <c r="W842" s="28" t="s">
        <v>68</v>
      </c>
      <c r="X842" s="28" t="s">
        <v>68</v>
      </c>
      <c r="Y842" s="28" t="s">
        <v>69</v>
      </c>
      <c r="Z842" s="108" t="s">
        <v>87</v>
      </c>
      <c r="AA842" s="28" t="s">
        <v>133</v>
      </c>
      <c r="AB842" s="28" t="s">
        <v>133</v>
      </c>
      <c r="AC842" s="28" t="s">
        <v>1466</v>
      </c>
      <c r="AD842" s="28" t="s">
        <v>1405</v>
      </c>
      <c r="AE842" s="28" t="s">
        <v>1406</v>
      </c>
      <c r="AF842" s="28"/>
      <c r="AG842" s="28"/>
    </row>
    <row r="843" s="93" customFormat="1" ht="15" spans="1:33">
      <c r="A843" s="28" t="s">
        <v>167</v>
      </c>
      <c r="B843" s="28" t="s">
        <v>1398</v>
      </c>
      <c r="C843" s="28">
        <v>130123</v>
      </c>
      <c r="D843" s="28" t="s">
        <v>1399</v>
      </c>
      <c r="E843" s="28" t="s">
        <v>1634</v>
      </c>
      <c r="F843" s="28" t="s">
        <v>56</v>
      </c>
      <c r="G843" s="28" t="s">
        <v>1401</v>
      </c>
      <c r="H843" s="28" t="s">
        <v>58</v>
      </c>
      <c r="I843" s="28" t="s">
        <v>59</v>
      </c>
      <c r="J843" s="28" t="s">
        <v>1402</v>
      </c>
      <c r="K843" s="32">
        <v>300110391001</v>
      </c>
      <c r="L843" s="28" t="s">
        <v>876</v>
      </c>
      <c r="M843" s="28" t="s">
        <v>84</v>
      </c>
      <c r="N843" s="28">
        <v>2</v>
      </c>
      <c r="O843" s="33">
        <v>6</v>
      </c>
      <c r="P843" s="33">
        <v>4</v>
      </c>
      <c r="Q843" s="33">
        <f>O843+P843</f>
        <v>10</v>
      </c>
      <c r="R843" s="33">
        <f>Q843/N843</f>
        <v>5</v>
      </c>
      <c r="S843" s="107" t="s">
        <v>1635</v>
      </c>
      <c r="T843" s="28" t="s">
        <v>97</v>
      </c>
      <c r="U843" s="28" t="s">
        <v>65</v>
      </c>
      <c r="V843" s="28" t="s">
        <v>66</v>
      </c>
      <c r="W843" s="28" t="s">
        <v>68</v>
      </c>
      <c r="X843" s="28" t="s">
        <v>68</v>
      </c>
      <c r="Y843" s="28" t="s">
        <v>69</v>
      </c>
      <c r="Z843" s="108" t="s">
        <v>87</v>
      </c>
      <c r="AA843" s="28" t="s">
        <v>168</v>
      </c>
      <c r="AB843" s="28" t="s">
        <v>168</v>
      </c>
      <c r="AC843" s="28" t="s">
        <v>1426</v>
      </c>
      <c r="AD843" s="28" t="s">
        <v>1405</v>
      </c>
      <c r="AE843" s="28" t="s">
        <v>1406</v>
      </c>
      <c r="AF843" s="28"/>
      <c r="AG843" s="28"/>
    </row>
    <row r="844" s="93" customFormat="1" ht="15" spans="1:33">
      <c r="A844" s="28" t="s">
        <v>167</v>
      </c>
      <c r="B844" s="28" t="s">
        <v>1398</v>
      </c>
      <c r="C844" s="28">
        <v>130123</v>
      </c>
      <c r="D844" s="28" t="s">
        <v>1399</v>
      </c>
      <c r="E844" s="28" t="s">
        <v>1634</v>
      </c>
      <c r="F844" s="28" t="s">
        <v>56</v>
      </c>
      <c r="G844" s="28" t="s">
        <v>1407</v>
      </c>
      <c r="H844" s="28" t="s">
        <v>58</v>
      </c>
      <c r="I844" s="28" t="s">
        <v>59</v>
      </c>
      <c r="J844" s="28" t="s">
        <v>1402</v>
      </c>
      <c r="K844" s="32">
        <v>300110391002</v>
      </c>
      <c r="L844" s="28" t="s">
        <v>876</v>
      </c>
      <c r="M844" s="28" t="s">
        <v>84</v>
      </c>
      <c r="N844" s="28">
        <v>2</v>
      </c>
      <c r="O844" s="33">
        <v>10</v>
      </c>
      <c r="P844" s="33">
        <v>3</v>
      </c>
      <c r="Q844" s="33">
        <f>O844+P844</f>
        <v>13</v>
      </c>
      <c r="R844" s="33">
        <f>Q844/N844</f>
        <v>6.5</v>
      </c>
      <c r="S844" s="107" t="s">
        <v>1428</v>
      </c>
      <c r="T844" s="28" t="s">
        <v>97</v>
      </c>
      <c r="U844" s="28" t="s">
        <v>65</v>
      </c>
      <c r="V844" s="28" t="s">
        <v>66</v>
      </c>
      <c r="W844" s="28" t="s">
        <v>67</v>
      </c>
      <c r="X844" s="28" t="s">
        <v>192</v>
      </c>
      <c r="Y844" s="28" t="s">
        <v>69</v>
      </c>
      <c r="Z844" s="108" t="s">
        <v>87</v>
      </c>
      <c r="AA844" s="28" t="s">
        <v>168</v>
      </c>
      <c r="AB844" s="28" t="s">
        <v>168</v>
      </c>
      <c r="AC844" s="28" t="s">
        <v>1404</v>
      </c>
      <c r="AD844" s="28" t="s">
        <v>1405</v>
      </c>
      <c r="AE844" s="28" t="s">
        <v>1406</v>
      </c>
      <c r="AF844" s="28"/>
      <c r="AG844" s="28"/>
    </row>
    <row r="845" s="93" customFormat="1" ht="15" spans="1:33">
      <c r="A845" s="28" t="s">
        <v>167</v>
      </c>
      <c r="B845" s="28" t="s">
        <v>1398</v>
      </c>
      <c r="C845" s="28">
        <v>130123</v>
      </c>
      <c r="D845" s="28" t="s">
        <v>1399</v>
      </c>
      <c r="E845" s="28" t="s">
        <v>1634</v>
      </c>
      <c r="F845" s="28" t="s">
        <v>56</v>
      </c>
      <c r="G845" s="28" t="s">
        <v>1410</v>
      </c>
      <c r="H845" s="28" t="s">
        <v>58</v>
      </c>
      <c r="I845" s="28" t="s">
        <v>59</v>
      </c>
      <c r="J845" s="28" t="s">
        <v>1402</v>
      </c>
      <c r="K845" s="32">
        <v>300110391003</v>
      </c>
      <c r="L845" s="28" t="s">
        <v>876</v>
      </c>
      <c r="M845" s="28" t="s">
        <v>84</v>
      </c>
      <c r="N845" s="28">
        <v>2</v>
      </c>
      <c r="O845" s="33">
        <v>30</v>
      </c>
      <c r="P845" s="33">
        <v>42</v>
      </c>
      <c r="Q845" s="33">
        <f>O845+P845</f>
        <v>72</v>
      </c>
      <c r="R845" s="33">
        <f>Q845/N845</f>
        <v>36</v>
      </c>
      <c r="S845" s="107" t="s">
        <v>1628</v>
      </c>
      <c r="T845" s="28" t="s">
        <v>97</v>
      </c>
      <c r="U845" s="28" t="s">
        <v>65</v>
      </c>
      <c r="V845" s="28" t="s">
        <v>66</v>
      </c>
      <c r="W845" s="28" t="s">
        <v>68</v>
      </c>
      <c r="X845" s="28" t="s">
        <v>68</v>
      </c>
      <c r="Y845" s="28" t="s">
        <v>69</v>
      </c>
      <c r="Z845" s="108" t="s">
        <v>87</v>
      </c>
      <c r="AA845" s="28" t="s">
        <v>168</v>
      </c>
      <c r="AB845" s="28" t="s">
        <v>168</v>
      </c>
      <c r="AC845" s="28" t="s">
        <v>1404</v>
      </c>
      <c r="AD845" s="28" t="s">
        <v>1405</v>
      </c>
      <c r="AE845" s="28" t="s">
        <v>1406</v>
      </c>
      <c r="AF845" s="28"/>
      <c r="AG845" s="28"/>
    </row>
    <row r="846" s="93" customFormat="1" ht="15" spans="1:33">
      <c r="A846" s="28" t="s">
        <v>167</v>
      </c>
      <c r="B846" s="28" t="s">
        <v>1398</v>
      </c>
      <c r="C846" s="28">
        <v>130123</v>
      </c>
      <c r="D846" s="28" t="s">
        <v>1399</v>
      </c>
      <c r="E846" s="28" t="s">
        <v>1636</v>
      </c>
      <c r="F846" s="28" t="s">
        <v>56</v>
      </c>
      <c r="G846" s="28" t="s">
        <v>1401</v>
      </c>
      <c r="H846" s="28" t="s">
        <v>58</v>
      </c>
      <c r="I846" s="28" t="s">
        <v>59</v>
      </c>
      <c r="J846" s="28" t="s">
        <v>1402</v>
      </c>
      <c r="K846" s="32">
        <v>300110396001</v>
      </c>
      <c r="L846" s="28" t="s">
        <v>876</v>
      </c>
      <c r="M846" s="28" t="s">
        <v>84</v>
      </c>
      <c r="N846" s="28">
        <v>2</v>
      </c>
      <c r="O846" s="33">
        <v>18</v>
      </c>
      <c r="P846" s="33">
        <v>31</v>
      </c>
      <c r="Q846" s="33">
        <f>O846+P846</f>
        <v>49</v>
      </c>
      <c r="R846" s="33">
        <f>Q846/N846</f>
        <v>24.5</v>
      </c>
      <c r="S846" s="107" t="s">
        <v>1637</v>
      </c>
      <c r="T846" s="28" t="s">
        <v>97</v>
      </c>
      <c r="U846" s="28" t="s">
        <v>65</v>
      </c>
      <c r="V846" s="28" t="s">
        <v>66</v>
      </c>
      <c r="W846" s="28" t="s">
        <v>68</v>
      </c>
      <c r="X846" s="28" t="s">
        <v>68</v>
      </c>
      <c r="Y846" s="28" t="s">
        <v>69</v>
      </c>
      <c r="Z846" s="108" t="s">
        <v>87</v>
      </c>
      <c r="AA846" s="28" t="s">
        <v>168</v>
      </c>
      <c r="AB846" s="28" t="s">
        <v>168</v>
      </c>
      <c r="AC846" s="28" t="s">
        <v>1426</v>
      </c>
      <c r="AD846" s="28" t="s">
        <v>1405</v>
      </c>
      <c r="AE846" s="28" t="s">
        <v>1406</v>
      </c>
      <c r="AF846" s="28"/>
      <c r="AG846" s="28"/>
    </row>
    <row r="847" s="93" customFormat="1" ht="15" spans="1:33">
      <c r="A847" s="28" t="s">
        <v>167</v>
      </c>
      <c r="B847" s="28" t="s">
        <v>1398</v>
      </c>
      <c r="C847" s="28">
        <v>130123</v>
      </c>
      <c r="D847" s="28" t="s">
        <v>1399</v>
      </c>
      <c r="E847" s="28" t="s">
        <v>1636</v>
      </c>
      <c r="F847" s="28" t="s">
        <v>56</v>
      </c>
      <c r="G847" s="28" t="s">
        <v>1407</v>
      </c>
      <c r="H847" s="28" t="s">
        <v>58</v>
      </c>
      <c r="I847" s="28" t="s">
        <v>59</v>
      </c>
      <c r="J847" s="28" t="s">
        <v>1402</v>
      </c>
      <c r="K847" s="32">
        <v>300110396002</v>
      </c>
      <c r="L847" s="28" t="s">
        <v>876</v>
      </c>
      <c r="M847" s="28" t="s">
        <v>84</v>
      </c>
      <c r="N847" s="28">
        <v>3</v>
      </c>
      <c r="O847" s="33">
        <v>14</v>
      </c>
      <c r="P847" s="33">
        <v>20</v>
      </c>
      <c r="Q847" s="33">
        <f>O847+P847</f>
        <v>34</v>
      </c>
      <c r="R847" s="33">
        <f>Q847/N847</f>
        <v>11.3333333333333</v>
      </c>
      <c r="S847" s="107" t="s">
        <v>1638</v>
      </c>
      <c r="T847" s="28" t="s">
        <v>97</v>
      </c>
      <c r="U847" s="28" t="s">
        <v>65</v>
      </c>
      <c r="V847" s="28" t="s">
        <v>66</v>
      </c>
      <c r="W847" s="28" t="s">
        <v>68</v>
      </c>
      <c r="X847" s="28" t="s">
        <v>68</v>
      </c>
      <c r="Y847" s="28" t="s">
        <v>69</v>
      </c>
      <c r="Z847" s="108" t="s">
        <v>87</v>
      </c>
      <c r="AA847" s="28" t="s">
        <v>168</v>
      </c>
      <c r="AB847" s="28" t="s">
        <v>168</v>
      </c>
      <c r="AC847" s="28" t="s">
        <v>1409</v>
      </c>
      <c r="AD847" s="28" t="s">
        <v>1405</v>
      </c>
      <c r="AE847" s="28" t="s">
        <v>1406</v>
      </c>
      <c r="AF847" s="28"/>
      <c r="AG847" s="28"/>
    </row>
    <row r="848" s="93" customFormat="1" ht="15" spans="1:33">
      <c r="A848" s="28" t="s">
        <v>167</v>
      </c>
      <c r="B848" s="28" t="s">
        <v>1398</v>
      </c>
      <c r="C848" s="28">
        <v>130123</v>
      </c>
      <c r="D848" s="28" t="s">
        <v>1399</v>
      </c>
      <c r="E848" s="28" t="s">
        <v>1636</v>
      </c>
      <c r="F848" s="28" t="s">
        <v>56</v>
      </c>
      <c r="G848" s="28" t="s">
        <v>1410</v>
      </c>
      <c r="H848" s="28" t="s">
        <v>58</v>
      </c>
      <c r="I848" s="28" t="s">
        <v>59</v>
      </c>
      <c r="J848" s="28" t="s">
        <v>1402</v>
      </c>
      <c r="K848" s="32">
        <v>300110396003</v>
      </c>
      <c r="L848" s="28" t="s">
        <v>876</v>
      </c>
      <c r="M848" s="28" t="s">
        <v>84</v>
      </c>
      <c r="N848" s="28">
        <v>3</v>
      </c>
      <c r="O848" s="33">
        <v>4</v>
      </c>
      <c r="P848" s="33">
        <v>5</v>
      </c>
      <c r="Q848" s="33">
        <f>O848+P848</f>
        <v>9</v>
      </c>
      <c r="R848" s="33">
        <f>Q848/N848</f>
        <v>3</v>
      </c>
      <c r="S848" s="107" t="s">
        <v>1638</v>
      </c>
      <c r="T848" s="28" t="s">
        <v>97</v>
      </c>
      <c r="U848" s="28" t="s">
        <v>65</v>
      </c>
      <c r="V848" s="28" t="s">
        <v>66</v>
      </c>
      <c r="W848" s="28" t="s">
        <v>68</v>
      </c>
      <c r="X848" s="28" t="s">
        <v>68</v>
      </c>
      <c r="Y848" s="28" t="s">
        <v>69</v>
      </c>
      <c r="Z848" s="108" t="s">
        <v>87</v>
      </c>
      <c r="AA848" s="28" t="s">
        <v>168</v>
      </c>
      <c r="AB848" s="28" t="s">
        <v>168</v>
      </c>
      <c r="AC848" s="28" t="s">
        <v>1411</v>
      </c>
      <c r="AD848" s="28" t="s">
        <v>1405</v>
      </c>
      <c r="AE848" s="28" t="s">
        <v>1406</v>
      </c>
      <c r="AF848" s="28"/>
      <c r="AG848" s="28"/>
    </row>
    <row r="849" s="93" customFormat="1" ht="15" spans="1:33">
      <c r="A849" s="28" t="s">
        <v>167</v>
      </c>
      <c r="B849" s="28" t="s">
        <v>1398</v>
      </c>
      <c r="C849" s="28">
        <v>130123</v>
      </c>
      <c r="D849" s="28" t="s">
        <v>1399</v>
      </c>
      <c r="E849" s="28" t="s">
        <v>1636</v>
      </c>
      <c r="F849" s="28" t="s">
        <v>56</v>
      </c>
      <c r="G849" s="28" t="s">
        <v>1412</v>
      </c>
      <c r="H849" s="28" t="s">
        <v>58</v>
      </c>
      <c r="I849" s="28" t="s">
        <v>59</v>
      </c>
      <c r="J849" s="28" t="s">
        <v>1402</v>
      </c>
      <c r="K849" s="32">
        <v>300110396004</v>
      </c>
      <c r="L849" s="28" t="s">
        <v>876</v>
      </c>
      <c r="M849" s="28" t="s">
        <v>84</v>
      </c>
      <c r="N849" s="28">
        <v>2</v>
      </c>
      <c r="O849" s="33">
        <v>3</v>
      </c>
      <c r="P849" s="33">
        <v>0</v>
      </c>
      <c r="Q849" s="33">
        <f>O849+P849</f>
        <v>3</v>
      </c>
      <c r="R849" s="33">
        <f>Q849/N849</f>
        <v>1.5</v>
      </c>
      <c r="S849" s="107" t="s">
        <v>1639</v>
      </c>
      <c r="T849" s="28" t="s">
        <v>97</v>
      </c>
      <c r="U849" s="28" t="s">
        <v>65</v>
      </c>
      <c r="V849" s="28" t="s">
        <v>66</v>
      </c>
      <c r="W849" s="28" t="s">
        <v>68</v>
      </c>
      <c r="X849" s="28" t="s">
        <v>68</v>
      </c>
      <c r="Y849" s="28" t="s">
        <v>69</v>
      </c>
      <c r="Z849" s="108" t="s">
        <v>87</v>
      </c>
      <c r="AA849" s="28" t="s">
        <v>168</v>
      </c>
      <c r="AB849" s="28" t="s">
        <v>168</v>
      </c>
      <c r="AC849" s="28" t="s">
        <v>1431</v>
      </c>
      <c r="AD849" s="28" t="s">
        <v>1405</v>
      </c>
      <c r="AE849" s="28" t="s">
        <v>1406</v>
      </c>
      <c r="AF849" s="28"/>
      <c r="AG849" s="28"/>
    </row>
    <row r="850" s="93" customFormat="1" ht="15" spans="1:33">
      <c r="A850" s="28" t="s">
        <v>167</v>
      </c>
      <c r="B850" s="28" t="s">
        <v>1398</v>
      </c>
      <c r="C850" s="28">
        <v>130123</v>
      </c>
      <c r="D850" s="28" t="s">
        <v>1399</v>
      </c>
      <c r="E850" s="28" t="s">
        <v>1640</v>
      </c>
      <c r="F850" s="28" t="s">
        <v>56</v>
      </c>
      <c r="G850" s="28" t="s">
        <v>1401</v>
      </c>
      <c r="H850" s="28" t="s">
        <v>58</v>
      </c>
      <c r="I850" s="28" t="s">
        <v>59</v>
      </c>
      <c r="J850" s="28" t="s">
        <v>1402</v>
      </c>
      <c r="K850" s="32">
        <v>300110401001</v>
      </c>
      <c r="L850" s="28" t="s">
        <v>876</v>
      </c>
      <c r="M850" s="28" t="s">
        <v>84</v>
      </c>
      <c r="N850" s="28">
        <v>2</v>
      </c>
      <c r="O850" s="33">
        <v>26</v>
      </c>
      <c r="P850" s="33">
        <v>25</v>
      </c>
      <c r="Q850" s="33">
        <f>O850+P850</f>
        <v>51</v>
      </c>
      <c r="R850" s="33">
        <f>Q850/N850</f>
        <v>25.5</v>
      </c>
      <c r="S850" s="107" t="s">
        <v>1641</v>
      </c>
      <c r="T850" s="28" t="s">
        <v>97</v>
      </c>
      <c r="U850" s="28" t="s">
        <v>65</v>
      </c>
      <c r="V850" s="28" t="s">
        <v>66</v>
      </c>
      <c r="W850" s="28" t="s">
        <v>68</v>
      </c>
      <c r="X850" s="28" t="s">
        <v>68</v>
      </c>
      <c r="Y850" s="28" t="s">
        <v>69</v>
      </c>
      <c r="Z850" s="108" t="s">
        <v>87</v>
      </c>
      <c r="AA850" s="28" t="s">
        <v>168</v>
      </c>
      <c r="AB850" s="28" t="s">
        <v>168</v>
      </c>
      <c r="AC850" s="28" t="s">
        <v>1492</v>
      </c>
      <c r="AD850" s="28" t="s">
        <v>1405</v>
      </c>
      <c r="AE850" s="28" t="s">
        <v>1406</v>
      </c>
      <c r="AF850" s="28"/>
      <c r="AG850" s="28"/>
    </row>
    <row r="851" s="93" customFormat="1" ht="15" spans="1:33">
      <c r="A851" s="28" t="s">
        <v>167</v>
      </c>
      <c r="B851" s="28" t="s">
        <v>1398</v>
      </c>
      <c r="C851" s="28">
        <v>130123</v>
      </c>
      <c r="D851" s="28" t="s">
        <v>1399</v>
      </c>
      <c r="E851" s="28" t="s">
        <v>1640</v>
      </c>
      <c r="F851" s="28" t="s">
        <v>56</v>
      </c>
      <c r="G851" s="28" t="s">
        <v>1407</v>
      </c>
      <c r="H851" s="28" t="s">
        <v>58</v>
      </c>
      <c r="I851" s="28" t="s">
        <v>59</v>
      </c>
      <c r="J851" s="28" t="s">
        <v>1402</v>
      </c>
      <c r="K851" s="32">
        <v>300110401002</v>
      </c>
      <c r="L851" s="28" t="s">
        <v>876</v>
      </c>
      <c r="M851" s="28" t="s">
        <v>84</v>
      </c>
      <c r="N851" s="28">
        <v>2</v>
      </c>
      <c r="O851" s="33">
        <v>5</v>
      </c>
      <c r="P851" s="33">
        <v>27</v>
      </c>
      <c r="Q851" s="33">
        <f>O851+P851</f>
        <v>32</v>
      </c>
      <c r="R851" s="33">
        <f>Q851/N851</f>
        <v>16</v>
      </c>
      <c r="S851" s="107" t="s">
        <v>1641</v>
      </c>
      <c r="T851" s="28" t="s">
        <v>97</v>
      </c>
      <c r="U851" s="28" t="s">
        <v>65</v>
      </c>
      <c r="V851" s="28" t="s">
        <v>66</v>
      </c>
      <c r="W851" s="28" t="s">
        <v>68</v>
      </c>
      <c r="X851" s="28" t="s">
        <v>68</v>
      </c>
      <c r="Y851" s="28" t="s">
        <v>69</v>
      </c>
      <c r="Z851" s="108" t="s">
        <v>87</v>
      </c>
      <c r="AA851" s="28" t="s">
        <v>168</v>
      </c>
      <c r="AB851" s="28" t="s">
        <v>168</v>
      </c>
      <c r="AC851" s="28" t="s">
        <v>1493</v>
      </c>
      <c r="AD851" s="28" t="s">
        <v>1405</v>
      </c>
      <c r="AE851" s="28" t="s">
        <v>1406</v>
      </c>
      <c r="AF851" s="28"/>
      <c r="AG851" s="28"/>
    </row>
    <row r="852" s="93" customFormat="1" ht="15" spans="1:33">
      <c r="A852" s="28" t="s">
        <v>167</v>
      </c>
      <c r="B852" s="28" t="s">
        <v>1398</v>
      </c>
      <c r="C852" s="28">
        <v>130123</v>
      </c>
      <c r="D852" s="28" t="s">
        <v>1399</v>
      </c>
      <c r="E852" s="28" t="s">
        <v>1642</v>
      </c>
      <c r="F852" s="28" t="s">
        <v>56</v>
      </c>
      <c r="G852" s="28" t="s">
        <v>1401</v>
      </c>
      <c r="H852" s="28" t="s">
        <v>58</v>
      </c>
      <c r="I852" s="28" t="s">
        <v>59</v>
      </c>
      <c r="J852" s="28" t="s">
        <v>1402</v>
      </c>
      <c r="K852" s="32">
        <v>300110406001</v>
      </c>
      <c r="L852" s="28" t="s">
        <v>876</v>
      </c>
      <c r="M852" s="28" t="s">
        <v>84</v>
      </c>
      <c r="N852" s="28">
        <v>3</v>
      </c>
      <c r="O852" s="33">
        <v>3</v>
      </c>
      <c r="P852" s="33">
        <v>39</v>
      </c>
      <c r="Q852" s="33">
        <f>O852+P852</f>
        <v>42</v>
      </c>
      <c r="R852" s="33">
        <f>Q852/N852</f>
        <v>14</v>
      </c>
      <c r="S852" s="107" t="s">
        <v>1643</v>
      </c>
      <c r="T852" s="28" t="s">
        <v>97</v>
      </c>
      <c r="U852" s="28" t="s">
        <v>65</v>
      </c>
      <c r="V852" s="28" t="s">
        <v>66</v>
      </c>
      <c r="W852" s="28" t="s">
        <v>68</v>
      </c>
      <c r="X852" s="28" t="s">
        <v>68</v>
      </c>
      <c r="Y852" s="28" t="s">
        <v>69</v>
      </c>
      <c r="Z852" s="108" t="s">
        <v>87</v>
      </c>
      <c r="AA852" s="28" t="s">
        <v>168</v>
      </c>
      <c r="AB852" s="28" t="s">
        <v>168</v>
      </c>
      <c r="AC852" s="28" t="s">
        <v>1409</v>
      </c>
      <c r="AD852" s="28" t="s">
        <v>1405</v>
      </c>
      <c r="AE852" s="28" t="s">
        <v>1406</v>
      </c>
      <c r="AF852" s="28"/>
      <c r="AG852" s="28"/>
    </row>
    <row r="853" s="93" customFormat="1" ht="15" spans="1:33">
      <c r="A853" s="28" t="s">
        <v>167</v>
      </c>
      <c r="B853" s="28" t="s">
        <v>1398</v>
      </c>
      <c r="C853" s="28">
        <v>130123</v>
      </c>
      <c r="D853" s="28" t="s">
        <v>1399</v>
      </c>
      <c r="E853" s="28" t="s">
        <v>1642</v>
      </c>
      <c r="F853" s="28" t="s">
        <v>56</v>
      </c>
      <c r="G853" s="28" t="s">
        <v>1407</v>
      </c>
      <c r="H853" s="28" t="s">
        <v>58</v>
      </c>
      <c r="I853" s="28" t="s">
        <v>59</v>
      </c>
      <c r="J853" s="28" t="s">
        <v>1402</v>
      </c>
      <c r="K853" s="32">
        <v>300110406002</v>
      </c>
      <c r="L853" s="28" t="s">
        <v>876</v>
      </c>
      <c r="M853" s="28" t="s">
        <v>84</v>
      </c>
      <c r="N853" s="28">
        <v>3</v>
      </c>
      <c r="O853" s="33">
        <v>5</v>
      </c>
      <c r="P853" s="33">
        <v>12</v>
      </c>
      <c r="Q853" s="33">
        <f>O853+P853</f>
        <v>17</v>
      </c>
      <c r="R853" s="33">
        <f>Q853/N853</f>
        <v>5.66666666666667</v>
      </c>
      <c r="S853" s="107" t="s">
        <v>1643</v>
      </c>
      <c r="T853" s="28" t="s">
        <v>97</v>
      </c>
      <c r="U853" s="28" t="s">
        <v>65</v>
      </c>
      <c r="V853" s="28" t="s">
        <v>66</v>
      </c>
      <c r="W853" s="28" t="s">
        <v>68</v>
      </c>
      <c r="X853" s="28" t="s">
        <v>68</v>
      </c>
      <c r="Y853" s="28" t="s">
        <v>69</v>
      </c>
      <c r="Z853" s="108" t="s">
        <v>87</v>
      </c>
      <c r="AA853" s="28" t="s">
        <v>168</v>
      </c>
      <c r="AB853" s="28" t="s">
        <v>168</v>
      </c>
      <c r="AC853" s="28" t="s">
        <v>1411</v>
      </c>
      <c r="AD853" s="28" t="s">
        <v>1405</v>
      </c>
      <c r="AE853" s="28" t="s">
        <v>1406</v>
      </c>
      <c r="AF853" s="28"/>
      <c r="AG853" s="28"/>
    </row>
    <row r="854" s="93" customFormat="1" ht="15" spans="1:33">
      <c r="A854" s="28" t="s">
        <v>167</v>
      </c>
      <c r="B854" s="28" t="s">
        <v>1398</v>
      </c>
      <c r="C854" s="28">
        <v>130123</v>
      </c>
      <c r="D854" s="28" t="s">
        <v>1399</v>
      </c>
      <c r="E854" s="28" t="s">
        <v>1642</v>
      </c>
      <c r="F854" s="28" t="s">
        <v>56</v>
      </c>
      <c r="G854" s="28" t="s">
        <v>1410</v>
      </c>
      <c r="H854" s="28" t="s">
        <v>58</v>
      </c>
      <c r="I854" s="28" t="s">
        <v>59</v>
      </c>
      <c r="J854" s="28" t="s">
        <v>1402</v>
      </c>
      <c r="K854" s="32">
        <v>300110406003</v>
      </c>
      <c r="L854" s="28" t="s">
        <v>876</v>
      </c>
      <c r="M854" s="28" t="s">
        <v>84</v>
      </c>
      <c r="N854" s="28">
        <v>3</v>
      </c>
      <c r="O854" s="33">
        <v>12</v>
      </c>
      <c r="P854" s="33">
        <v>5</v>
      </c>
      <c r="Q854" s="33">
        <f>O854+P854</f>
        <v>17</v>
      </c>
      <c r="R854" s="33">
        <f>Q854/N854</f>
        <v>5.66666666666667</v>
      </c>
      <c r="S854" s="107" t="s">
        <v>1428</v>
      </c>
      <c r="T854" s="28" t="s">
        <v>97</v>
      </c>
      <c r="U854" s="28" t="s">
        <v>65</v>
      </c>
      <c r="V854" s="28" t="s">
        <v>66</v>
      </c>
      <c r="W854" s="28" t="s">
        <v>67</v>
      </c>
      <c r="X854" s="28" t="s">
        <v>192</v>
      </c>
      <c r="Y854" s="28" t="s">
        <v>69</v>
      </c>
      <c r="Z854" s="108" t="s">
        <v>87</v>
      </c>
      <c r="AA854" s="28" t="s">
        <v>168</v>
      </c>
      <c r="AB854" s="28" t="s">
        <v>168</v>
      </c>
      <c r="AC854" s="28" t="s">
        <v>1404</v>
      </c>
      <c r="AD854" s="28" t="s">
        <v>1405</v>
      </c>
      <c r="AE854" s="28" t="s">
        <v>1406</v>
      </c>
      <c r="AF854" s="28"/>
      <c r="AG854" s="28"/>
    </row>
    <row r="855" s="93" customFormat="1" ht="15" spans="1:33">
      <c r="A855" s="28" t="s">
        <v>167</v>
      </c>
      <c r="B855" s="28" t="s">
        <v>1398</v>
      </c>
      <c r="C855" s="28">
        <v>130123</v>
      </c>
      <c r="D855" s="28" t="s">
        <v>1399</v>
      </c>
      <c r="E855" s="28" t="s">
        <v>1642</v>
      </c>
      <c r="F855" s="28" t="s">
        <v>56</v>
      </c>
      <c r="G855" s="28" t="s">
        <v>1412</v>
      </c>
      <c r="H855" s="28" t="s">
        <v>58</v>
      </c>
      <c r="I855" s="28" t="s">
        <v>59</v>
      </c>
      <c r="J855" s="28" t="s">
        <v>1402</v>
      </c>
      <c r="K855" s="32">
        <v>300110406004</v>
      </c>
      <c r="L855" s="28" t="s">
        <v>876</v>
      </c>
      <c r="M855" s="28" t="s">
        <v>84</v>
      </c>
      <c r="N855" s="28">
        <v>2</v>
      </c>
      <c r="O855" s="33">
        <v>5</v>
      </c>
      <c r="P855" s="33">
        <v>26</v>
      </c>
      <c r="Q855" s="33">
        <f>O855+P855</f>
        <v>31</v>
      </c>
      <c r="R855" s="33">
        <f>Q855/N855</f>
        <v>15.5</v>
      </c>
      <c r="S855" s="107" t="s">
        <v>1416</v>
      </c>
      <c r="T855" s="28" t="s">
        <v>97</v>
      </c>
      <c r="U855" s="28" t="s">
        <v>65</v>
      </c>
      <c r="V855" s="28" t="s">
        <v>66</v>
      </c>
      <c r="W855" s="28" t="s">
        <v>68</v>
      </c>
      <c r="X855" s="28" t="s">
        <v>68</v>
      </c>
      <c r="Y855" s="28" t="s">
        <v>69</v>
      </c>
      <c r="Z855" s="108" t="s">
        <v>87</v>
      </c>
      <c r="AA855" s="28" t="s">
        <v>168</v>
      </c>
      <c r="AB855" s="28" t="s">
        <v>168</v>
      </c>
      <c r="AC855" s="28" t="s">
        <v>1417</v>
      </c>
      <c r="AD855" s="28" t="s">
        <v>1405</v>
      </c>
      <c r="AE855" s="28" t="s">
        <v>1406</v>
      </c>
      <c r="AF855" s="28"/>
      <c r="AG855" s="28"/>
    </row>
    <row r="856" s="93" customFormat="1" ht="15" spans="1:33">
      <c r="A856" s="28" t="s">
        <v>167</v>
      </c>
      <c r="B856" s="28" t="s">
        <v>1398</v>
      </c>
      <c r="C856" s="28">
        <v>130123</v>
      </c>
      <c r="D856" s="28" t="s">
        <v>1399</v>
      </c>
      <c r="E856" s="28" t="s">
        <v>1644</v>
      </c>
      <c r="F856" s="28" t="s">
        <v>56</v>
      </c>
      <c r="G856" s="28" t="s">
        <v>1458</v>
      </c>
      <c r="H856" s="28" t="s">
        <v>58</v>
      </c>
      <c r="I856" s="28" t="s">
        <v>59</v>
      </c>
      <c r="J856" s="28" t="s">
        <v>1402</v>
      </c>
      <c r="K856" s="32">
        <v>300110411001</v>
      </c>
      <c r="L856" s="28" t="s">
        <v>876</v>
      </c>
      <c r="M856" s="28" t="s">
        <v>84</v>
      </c>
      <c r="N856" s="28">
        <v>2</v>
      </c>
      <c r="O856" s="33">
        <v>5</v>
      </c>
      <c r="P856" s="33">
        <v>10</v>
      </c>
      <c r="Q856" s="33">
        <f>O856+P856</f>
        <v>15</v>
      </c>
      <c r="R856" s="33">
        <f>Q856/N856</f>
        <v>7.5</v>
      </c>
      <c r="S856" s="107" t="s">
        <v>1645</v>
      </c>
      <c r="T856" s="28" t="s">
        <v>97</v>
      </c>
      <c r="U856" s="28" t="s">
        <v>65</v>
      </c>
      <c r="V856" s="28" t="s">
        <v>66</v>
      </c>
      <c r="W856" s="28" t="s">
        <v>68</v>
      </c>
      <c r="X856" s="28" t="s">
        <v>68</v>
      </c>
      <c r="Y856" s="28" t="s">
        <v>69</v>
      </c>
      <c r="Z856" s="108" t="s">
        <v>87</v>
      </c>
      <c r="AA856" s="28" t="s">
        <v>168</v>
      </c>
      <c r="AB856" s="28" t="s">
        <v>168</v>
      </c>
      <c r="AC856" s="28" t="s">
        <v>1426</v>
      </c>
      <c r="AD856" s="28" t="s">
        <v>1405</v>
      </c>
      <c r="AE856" s="28" t="s">
        <v>1406</v>
      </c>
      <c r="AF856" s="28"/>
      <c r="AG856" s="28"/>
    </row>
    <row r="857" s="93" customFormat="1" ht="15" spans="1:33">
      <c r="A857" s="28" t="s">
        <v>167</v>
      </c>
      <c r="B857" s="28" t="s">
        <v>1398</v>
      </c>
      <c r="C857" s="28">
        <v>130123</v>
      </c>
      <c r="D857" s="28" t="s">
        <v>1399</v>
      </c>
      <c r="E857" s="28" t="s">
        <v>1646</v>
      </c>
      <c r="F857" s="28" t="s">
        <v>56</v>
      </c>
      <c r="G857" s="28" t="s">
        <v>1458</v>
      </c>
      <c r="H857" s="28" t="s">
        <v>58</v>
      </c>
      <c r="I857" s="28" t="s">
        <v>59</v>
      </c>
      <c r="J857" s="28" t="s">
        <v>1402</v>
      </c>
      <c r="K857" s="32">
        <v>300110416001</v>
      </c>
      <c r="L857" s="28" t="s">
        <v>876</v>
      </c>
      <c r="M857" s="28" t="s">
        <v>84</v>
      </c>
      <c r="N857" s="28">
        <v>2</v>
      </c>
      <c r="O857" s="33">
        <v>15</v>
      </c>
      <c r="P857" s="33">
        <v>6</v>
      </c>
      <c r="Q857" s="33">
        <f>O857+P857</f>
        <v>21</v>
      </c>
      <c r="R857" s="33">
        <f>Q857/N857</f>
        <v>10.5</v>
      </c>
      <c r="S857" s="107" t="s">
        <v>1647</v>
      </c>
      <c r="T857" s="28" t="s">
        <v>97</v>
      </c>
      <c r="U857" s="28" t="s">
        <v>65</v>
      </c>
      <c r="V857" s="28" t="s">
        <v>66</v>
      </c>
      <c r="W857" s="28" t="s">
        <v>68</v>
      </c>
      <c r="X857" s="28" t="s">
        <v>68</v>
      </c>
      <c r="Y857" s="28" t="s">
        <v>69</v>
      </c>
      <c r="Z857" s="108" t="s">
        <v>87</v>
      </c>
      <c r="AA857" s="28" t="s">
        <v>168</v>
      </c>
      <c r="AB857" s="28" t="s">
        <v>168</v>
      </c>
      <c r="AC857" s="28" t="s">
        <v>1426</v>
      </c>
      <c r="AD857" s="28" t="s">
        <v>1405</v>
      </c>
      <c r="AE857" s="28" t="s">
        <v>1406</v>
      </c>
      <c r="AF857" s="28"/>
      <c r="AG857" s="28"/>
    </row>
    <row r="858" s="93" customFormat="1" ht="15" spans="1:33">
      <c r="A858" s="28" t="s">
        <v>164</v>
      </c>
      <c r="B858" s="28" t="s">
        <v>1398</v>
      </c>
      <c r="C858" s="28">
        <v>130123</v>
      </c>
      <c r="D858" s="28" t="s">
        <v>1399</v>
      </c>
      <c r="E858" s="28" t="s">
        <v>1648</v>
      </c>
      <c r="F858" s="28" t="s">
        <v>56</v>
      </c>
      <c r="G858" s="28" t="s">
        <v>1401</v>
      </c>
      <c r="H858" s="28" t="s">
        <v>58</v>
      </c>
      <c r="I858" s="28" t="s">
        <v>59</v>
      </c>
      <c r="J858" s="28" t="s">
        <v>1402</v>
      </c>
      <c r="K858" s="32">
        <v>300110421001</v>
      </c>
      <c r="L858" s="28" t="s">
        <v>876</v>
      </c>
      <c r="M858" s="28" t="s">
        <v>84</v>
      </c>
      <c r="N858" s="28">
        <v>2</v>
      </c>
      <c r="O858" s="33">
        <v>7</v>
      </c>
      <c r="P858" s="33">
        <v>127</v>
      </c>
      <c r="Q858" s="33">
        <f>O858+P858</f>
        <v>134</v>
      </c>
      <c r="R858" s="33">
        <f>Q858/N858</f>
        <v>67</v>
      </c>
      <c r="S858" s="107" t="s">
        <v>1649</v>
      </c>
      <c r="T858" s="28" t="s">
        <v>97</v>
      </c>
      <c r="U858" s="28" t="s">
        <v>65</v>
      </c>
      <c r="V858" s="28" t="s">
        <v>66</v>
      </c>
      <c r="W858" s="28" t="s">
        <v>68</v>
      </c>
      <c r="X858" s="28" t="s">
        <v>68</v>
      </c>
      <c r="Y858" s="28" t="s">
        <v>69</v>
      </c>
      <c r="Z858" s="108" t="s">
        <v>87</v>
      </c>
      <c r="AA858" s="28" t="s">
        <v>166</v>
      </c>
      <c r="AB858" s="28" t="s">
        <v>166</v>
      </c>
      <c r="AC858" s="28" t="s">
        <v>1492</v>
      </c>
      <c r="AD858" s="28" t="s">
        <v>1405</v>
      </c>
      <c r="AE858" s="28" t="s">
        <v>1406</v>
      </c>
      <c r="AF858" s="28"/>
      <c r="AG858" s="28"/>
    </row>
    <row r="859" s="93" customFormat="1" ht="15" spans="1:33">
      <c r="A859" s="28" t="s">
        <v>164</v>
      </c>
      <c r="B859" s="28" t="s">
        <v>1398</v>
      </c>
      <c r="C859" s="28">
        <v>130123</v>
      </c>
      <c r="D859" s="28" t="s">
        <v>1399</v>
      </c>
      <c r="E859" s="28" t="s">
        <v>1648</v>
      </c>
      <c r="F859" s="28" t="s">
        <v>56</v>
      </c>
      <c r="G859" s="28" t="s">
        <v>1407</v>
      </c>
      <c r="H859" s="28" t="s">
        <v>58</v>
      </c>
      <c r="I859" s="28" t="s">
        <v>59</v>
      </c>
      <c r="J859" s="28" t="s">
        <v>1402</v>
      </c>
      <c r="K859" s="32">
        <v>300110421002</v>
      </c>
      <c r="L859" s="28" t="s">
        <v>876</v>
      </c>
      <c r="M859" s="28" t="s">
        <v>84</v>
      </c>
      <c r="N859" s="28">
        <v>2</v>
      </c>
      <c r="O859" s="33">
        <v>29</v>
      </c>
      <c r="P859" s="33">
        <v>64</v>
      </c>
      <c r="Q859" s="33">
        <f>O859+P859</f>
        <v>93</v>
      </c>
      <c r="R859" s="33">
        <f>Q859/N859</f>
        <v>46.5</v>
      </c>
      <c r="S859" s="107" t="s">
        <v>1649</v>
      </c>
      <c r="T859" s="28" t="s">
        <v>97</v>
      </c>
      <c r="U859" s="28" t="s">
        <v>65</v>
      </c>
      <c r="V859" s="28" t="s">
        <v>66</v>
      </c>
      <c r="W859" s="28" t="s">
        <v>68</v>
      </c>
      <c r="X859" s="28" t="s">
        <v>68</v>
      </c>
      <c r="Y859" s="28" t="s">
        <v>69</v>
      </c>
      <c r="Z859" s="108" t="s">
        <v>87</v>
      </c>
      <c r="AA859" s="28" t="s">
        <v>166</v>
      </c>
      <c r="AB859" s="28" t="s">
        <v>166</v>
      </c>
      <c r="AC859" s="28" t="s">
        <v>1493</v>
      </c>
      <c r="AD859" s="28" t="s">
        <v>1405</v>
      </c>
      <c r="AE859" s="28" t="s">
        <v>1406</v>
      </c>
      <c r="AF859" s="28"/>
      <c r="AG859" s="28"/>
    </row>
    <row r="860" s="93" customFormat="1" ht="15" spans="1:33">
      <c r="A860" s="28" t="s">
        <v>164</v>
      </c>
      <c r="B860" s="28" t="s">
        <v>1398</v>
      </c>
      <c r="C860" s="28">
        <v>130123</v>
      </c>
      <c r="D860" s="28" t="s">
        <v>1399</v>
      </c>
      <c r="E860" s="28" t="s">
        <v>1650</v>
      </c>
      <c r="F860" s="28" t="s">
        <v>56</v>
      </c>
      <c r="G860" s="28" t="s">
        <v>1401</v>
      </c>
      <c r="H860" s="28" t="s">
        <v>58</v>
      </c>
      <c r="I860" s="28" t="s">
        <v>59</v>
      </c>
      <c r="J860" s="28" t="s">
        <v>1402</v>
      </c>
      <c r="K860" s="32">
        <v>300110446001</v>
      </c>
      <c r="L860" s="28" t="s">
        <v>876</v>
      </c>
      <c r="M860" s="28" t="s">
        <v>84</v>
      </c>
      <c r="N860" s="28">
        <v>1</v>
      </c>
      <c r="O860" s="33">
        <v>6</v>
      </c>
      <c r="P860" s="33">
        <v>2</v>
      </c>
      <c r="Q860" s="33">
        <f>O860+P860</f>
        <v>8</v>
      </c>
      <c r="R860" s="33">
        <f>Q860/N860</f>
        <v>8</v>
      </c>
      <c r="S860" s="107" t="s">
        <v>1428</v>
      </c>
      <c r="T860" s="28" t="s">
        <v>97</v>
      </c>
      <c r="U860" s="28" t="s">
        <v>65</v>
      </c>
      <c r="V860" s="28" t="s">
        <v>66</v>
      </c>
      <c r="W860" s="28" t="s">
        <v>67</v>
      </c>
      <c r="X860" s="28" t="s">
        <v>192</v>
      </c>
      <c r="Y860" s="28" t="s">
        <v>69</v>
      </c>
      <c r="Z860" s="108" t="s">
        <v>87</v>
      </c>
      <c r="AA860" s="28" t="s">
        <v>166</v>
      </c>
      <c r="AB860" s="28" t="s">
        <v>166</v>
      </c>
      <c r="AC860" s="28" t="s">
        <v>1404</v>
      </c>
      <c r="AD860" s="28" t="s">
        <v>1405</v>
      </c>
      <c r="AE860" s="28" t="s">
        <v>1406</v>
      </c>
      <c r="AF860" s="28"/>
      <c r="AG860" s="28"/>
    </row>
    <row r="861" s="93" customFormat="1" ht="15" spans="1:33">
      <c r="A861" s="28" t="s">
        <v>164</v>
      </c>
      <c r="B861" s="28" t="s">
        <v>1398</v>
      </c>
      <c r="C861" s="28">
        <v>130123</v>
      </c>
      <c r="D861" s="28" t="s">
        <v>1399</v>
      </c>
      <c r="E861" s="28" t="s">
        <v>1650</v>
      </c>
      <c r="F861" s="28" t="s">
        <v>56</v>
      </c>
      <c r="G861" s="28" t="s">
        <v>1407</v>
      </c>
      <c r="H861" s="28" t="s">
        <v>58</v>
      </c>
      <c r="I861" s="28" t="s">
        <v>59</v>
      </c>
      <c r="J861" s="28" t="s">
        <v>1402</v>
      </c>
      <c r="K861" s="32">
        <v>300110446002</v>
      </c>
      <c r="L861" s="28" t="s">
        <v>876</v>
      </c>
      <c r="M861" s="28" t="s">
        <v>84</v>
      </c>
      <c r="N861" s="28">
        <v>2</v>
      </c>
      <c r="O861" s="33">
        <v>28</v>
      </c>
      <c r="P861" s="33">
        <v>10</v>
      </c>
      <c r="Q861" s="33">
        <f>O861+P861</f>
        <v>38</v>
      </c>
      <c r="R861" s="33">
        <f>Q861/N861</f>
        <v>19</v>
      </c>
      <c r="S861" s="107" t="s">
        <v>1651</v>
      </c>
      <c r="T861" s="28" t="s">
        <v>97</v>
      </c>
      <c r="U861" s="28" t="s">
        <v>65</v>
      </c>
      <c r="V861" s="28" t="s">
        <v>66</v>
      </c>
      <c r="W861" s="28" t="s">
        <v>68</v>
      </c>
      <c r="X861" s="28" t="s">
        <v>68</v>
      </c>
      <c r="Y861" s="28" t="s">
        <v>69</v>
      </c>
      <c r="Z861" s="108" t="s">
        <v>87</v>
      </c>
      <c r="AA861" s="28" t="s">
        <v>166</v>
      </c>
      <c r="AB861" s="28" t="s">
        <v>166</v>
      </c>
      <c r="AC861" s="28" t="s">
        <v>1426</v>
      </c>
      <c r="AD861" s="28" t="s">
        <v>1405</v>
      </c>
      <c r="AE861" s="28" t="s">
        <v>1406</v>
      </c>
      <c r="AF861" s="28"/>
      <c r="AG861" s="28"/>
    </row>
    <row r="862" s="93" customFormat="1" ht="15" spans="1:33">
      <c r="A862" s="28" t="s">
        <v>164</v>
      </c>
      <c r="B862" s="28" t="s">
        <v>1398</v>
      </c>
      <c r="C862" s="28">
        <v>130123</v>
      </c>
      <c r="D862" s="28" t="s">
        <v>1399</v>
      </c>
      <c r="E862" s="28" t="s">
        <v>1652</v>
      </c>
      <c r="F862" s="28" t="s">
        <v>56</v>
      </c>
      <c r="G862" s="28" t="s">
        <v>1458</v>
      </c>
      <c r="H862" s="28" t="s">
        <v>58</v>
      </c>
      <c r="I862" s="28" t="s">
        <v>59</v>
      </c>
      <c r="J862" s="28" t="s">
        <v>1402</v>
      </c>
      <c r="K862" s="32">
        <v>300110451001</v>
      </c>
      <c r="L862" s="28" t="s">
        <v>876</v>
      </c>
      <c r="M862" s="28" t="s">
        <v>84</v>
      </c>
      <c r="N862" s="28">
        <v>4</v>
      </c>
      <c r="O862" s="33">
        <v>26</v>
      </c>
      <c r="P862" s="33">
        <v>41</v>
      </c>
      <c r="Q862" s="33">
        <f>O862+P862</f>
        <v>67</v>
      </c>
      <c r="R862" s="33">
        <f>Q862/N862</f>
        <v>16.75</v>
      </c>
      <c r="S862" s="107" t="s">
        <v>1653</v>
      </c>
      <c r="T862" s="28" t="s">
        <v>97</v>
      </c>
      <c r="U862" s="28" t="s">
        <v>65</v>
      </c>
      <c r="V862" s="28" t="s">
        <v>66</v>
      </c>
      <c r="W862" s="28" t="s">
        <v>68</v>
      </c>
      <c r="X862" s="28" t="s">
        <v>68</v>
      </c>
      <c r="Y862" s="28" t="s">
        <v>69</v>
      </c>
      <c r="Z862" s="108" t="s">
        <v>87</v>
      </c>
      <c r="AA862" s="28" t="s">
        <v>166</v>
      </c>
      <c r="AB862" s="28" t="s">
        <v>166</v>
      </c>
      <c r="AC862" s="28" t="s">
        <v>1414</v>
      </c>
      <c r="AD862" s="28" t="s">
        <v>1405</v>
      </c>
      <c r="AE862" s="28" t="s">
        <v>1406</v>
      </c>
      <c r="AF862" s="28"/>
      <c r="AG862" s="28"/>
    </row>
    <row r="863" s="93" customFormat="1" ht="15" spans="1:33">
      <c r="A863" s="28" t="s">
        <v>164</v>
      </c>
      <c r="B863" s="28" t="s">
        <v>1398</v>
      </c>
      <c r="C863" s="28">
        <v>130123</v>
      </c>
      <c r="D863" s="28" t="s">
        <v>1399</v>
      </c>
      <c r="E863" s="28" t="s">
        <v>1654</v>
      </c>
      <c r="F863" s="28" t="s">
        <v>56</v>
      </c>
      <c r="G863" s="28" t="s">
        <v>1458</v>
      </c>
      <c r="H863" s="28" t="s">
        <v>58</v>
      </c>
      <c r="I863" s="28" t="s">
        <v>59</v>
      </c>
      <c r="J863" s="28" t="s">
        <v>1402</v>
      </c>
      <c r="K863" s="32">
        <v>300110456001</v>
      </c>
      <c r="L863" s="28" t="s">
        <v>876</v>
      </c>
      <c r="M863" s="28" t="s">
        <v>84</v>
      </c>
      <c r="N863" s="28">
        <v>1</v>
      </c>
      <c r="O863" s="33">
        <v>0</v>
      </c>
      <c r="P863" s="33">
        <v>9</v>
      </c>
      <c r="Q863" s="33">
        <f>O863+P863</f>
        <v>9</v>
      </c>
      <c r="R863" s="33">
        <f>Q863/N863</f>
        <v>9</v>
      </c>
      <c r="S863" s="107" t="s">
        <v>1428</v>
      </c>
      <c r="T863" s="28" t="s">
        <v>97</v>
      </c>
      <c r="U863" s="28" t="s">
        <v>65</v>
      </c>
      <c r="V863" s="28" t="s">
        <v>66</v>
      </c>
      <c r="W863" s="28" t="s">
        <v>67</v>
      </c>
      <c r="X863" s="28" t="s">
        <v>192</v>
      </c>
      <c r="Y863" s="28" t="s">
        <v>69</v>
      </c>
      <c r="Z863" s="108" t="s">
        <v>87</v>
      </c>
      <c r="AA863" s="28" t="s">
        <v>166</v>
      </c>
      <c r="AB863" s="28" t="s">
        <v>166</v>
      </c>
      <c r="AC863" s="28" t="s">
        <v>1404</v>
      </c>
      <c r="AD863" s="28" t="s">
        <v>1405</v>
      </c>
      <c r="AE863" s="28" t="s">
        <v>1406</v>
      </c>
      <c r="AF863" s="28"/>
      <c r="AG863" s="28"/>
    </row>
    <row r="864" s="93" customFormat="1" ht="15" spans="1:33">
      <c r="A864" s="28" t="s">
        <v>164</v>
      </c>
      <c r="B864" s="28" t="s">
        <v>1398</v>
      </c>
      <c r="C864" s="28">
        <v>130123</v>
      </c>
      <c r="D864" s="28" t="s">
        <v>1399</v>
      </c>
      <c r="E864" s="28" t="s">
        <v>1655</v>
      </c>
      <c r="F864" s="28" t="s">
        <v>56</v>
      </c>
      <c r="G864" s="28" t="s">
        <v>1458</v>
      </c>
      <c r="H864" s="28" t="s">
        <v>58</v>
      </c>
      <c r="I864" s="28" t="s">
        <v>59</v>
      </c>
      <c r="J864" s="28" t="s">
        <v>1402</v>
      </c>
      <c r="K864" s="32">
        <v>300110461001</v>
      </c>
      <c r="L864" s="28" t="s">
        <v>876</v>
      </c>
      <c r="M864" s="28" t="s">
        <v>84</v>
      </c>
      <c r="N864" s="28">
        <v>1</v>
      </c>
      <c r="O864" s="33">
        <v>1</v>
      </c>
      <c r="P864" s="33">
        <v>8</v>
      </c>
      <c r="Q864" s="33">
        <f>O864+P864</f>
        <v>9</v>
      </c>
      <c r="R864" s="33">
        <f>Q864/N864</f>
        <v>9</v>
      </c>
      <c r="S864" s="107" t="s">
        <v>1428</v>
      </c>
      <c r="T864" s="28" t="s">
        <v>97</v>
      </c>
      <c r="U864" s="28" t="s">
        <v>65</v>
      </c>
      <c r="V864" s="28" t="s">
        <v>66</v>
      </c>
      <c r="W864" s="28" t="s">
        <v>67</v>
      </c>
      <c r="X864" s="28" t="s">
        <v>192</v>
      </c>
      <c r="Y864" s="28" t="s">
        <v>69</v>
      </c>
      <c r="Z864" s="108" t="s">
        <v>87</v>
      </c>
      <c r="AA864" s="28" t="s">
        <v>166</v>
      </c>
      <c r="AB864" s="28" t="s">
        <v>166</v>
      </c>
      <c r="AC864" s="28" t="s">
        <v>1404</v>
      </c>
      <c r="AD864" s="28" t="s">
        <v>1405</v>
      </c>
      <c r="AE864" s="28" t="s">
        <v>1406</v>
      </c>
      <c r="AF864" s="28"/>
      <c r="AG864" s="28"/>
    </row>
    <row r="865" s="93" customFormat="1" ht="15" spans="1:33">
      <c r="A865" s="28" t="s">
        <v>164</v>
      </c>
      <c r="B865" s="28" t="s">
        <v>1398</v>
      </c>
      <c r="C865" s="28">
        <v>130123</v>
      </c>
      <c r="D865" s="28" t="s">
        <v>1399</v>
      </c>
      <c r="E865" s="28" t="s">
        <v>1656</v>
      </c>
      <c r="F865" s="28" t="s">
        <v>56</v>
      </c>
      <c r="G865" s="28" t="s">
        <v>1401</v>
      </c>
      <c r="H865" s="28" t="s">
        <v>58</v>
      </c>
      <c r="I865" s="28" t="s">
        <v>59</v>
      </c>
      <c r="J865" s="28" t="s">
        <v>1402</v>
      </c>
      <c r="K865" s="32">
        <v>300110466001</v>
      </c>
      <c r="L865" s="28" t="s">
        <v>876</v>
      </c>
      <c r="M865" s="28" t="s">
        <v>84</v>
      </c>
      <c r="N865" s="28">
        <v>1</v>
      </c>
      <c r="O865" s="33">
        <v>0</v>
      </c>
      <c r="P865" s="33">
        <v>6</v>
      </c>
      <c r="Q865" s="33">
        <f>O865+P865</f>
        <v>6</v>
      </c>
      <c r="R865" s="33">
        <f>Q865/N865</f>
        <v>6</v>
      </c>
      <c r="S865" s="107" t="s">
        <v>1574</v>
      </c>
      <c r="T865" s="28" t="s">
        <v>97</v>
      </c>
      <c r="U865" s="28" t="s">
        <v>65</v>
      </c>
      <c r="V865" s="28" t="s">
        <v>66</v>
      </c>
      <c r="W865" s="28" t="s">
        <v>68</v>
      </c>
      <c r="X865" s="28" t="s">
        <v>68</v>
      </c>
      <c r="Y865" s="28" t="s">
        <v>69</v>
      </c>
      <c r="Z865" s="108" t="s">
        <v>87</v>
      </c>
      <c r="AA865" s="28" t="s">
        <v>166</v>
      </c>
      <c r="AB865" s="28" t="s">
        <v>166</v>
      </c>
      <c r="AC865" s="28" t="s">
        <v>1426</v>
      </c>
      <c r="AD865" s="28" t="s">
        <v>1405</v>
      </c>
      <c r="AE865" s="28" t="s">
        <v>1406</v>
      </c>
      <c r="AF865" s="28"/>
      <c r="AG865" s="28"/>
    </row>
    <row r="866" s="93" customFormat="1" ht="15" spans="1:33">
      <c r="A866" s="28" t="s">
        <v>164</v>
      </c>
      <c r="B866" s="28" t="s">
        <v>1398</v>
      </c>
      <c r="C866" s="28">
        <v>130123</v>
      </c>
      <c r="D866" s="28" t="s">
        <v>1399</v>
      </c>
      <c r="E866" s="28" t="s">
        <v>1656</v>
      </c>
      <c r="F866" s="28" t="s">
        <v>56</v>
      </c>
      <c r="G866" s="28" t="s">
        <v>1407</v>
      </c>
      <c r="H866" s="28" t="s">
        <v>58</v>
      </c>
      <c r="I866" s="28" t="s">
        <v>59</v>
      </c>
      <c r="J866" s="28" t="s">
        <v>1402</v>
      </c>
      <c r="K866" s="32">
        <v>300110466002</v>
      </c>
      <c r="L866" s="28" t="s">
        <v>876</v>
      </c>
      <c r="M866" s="28" t="s">
        <v>84</v>
      </c>
      <c r="N866" s="28">
        <v>3</v>
      </c>
      <c r="O866" s="33">
        <v>25</v>
      </c>
      <c r="P866" s="33">
        <v>35</v>
      </c>
      <c r="Q866" s="33">
        <f>O866+P866</f>
        <v>60</v>
      </c>
      <c r="R866" s="33">
        <f>Q866/N866</f>
        <v>20</v>
      </c>
      <c r="S866" s="107" t="s">
        <v>1651</v>
      </c>
      <c r="T866" s="28" t="s">
        <v>97</v>
      </c>
      <c r="U866" s="28" t="s">
        <v>65</v>
      </c>
      <c r="V866" s="28" t="s">
        <v>66</v>
      </c>
      <c r="W866" s="28" t="s">
        <v>68</v>
      </c>
      <c r="X866" s="28" t="s">
        <v>68</v>
      </c>
      <c r="Y866" s="28" t="s">
        <v>69</v>
      </c>
      <c r="Z866" s="108" t="s">
        <v>87</v>
      </c>
      <c r="AA866" s="28" t="s">
        <v>166</v>
      </c>
      <c r="AB866" s="28" t="s">
        <v>166</v>
      </c>
      <c r="AC866" s="28" t="s">
        <v>1409</v>
      </c>
      <c r="AD866" s="28" t="s">
        <v>1405</v>
      </c>
      <c r="AE866" s="28" t="s">
        <v>1406</v>
      </c>
      <c r="AF866" s="28"/>
      <c r="AG866" s="28"/>
    </row>
    <row r="867" s="93" customFormat="1" ht="15" spans="1:33">
      <c r="A867" s="28" t="s">
        <v>164</v>
      </c>
      <c r="B867" s="28" t="s">
        <v>1398</v>
      </c>
      <c r="C867" s="28">
        <v>130123</v>
      </c>
      <c r="D867" s="28" t="s">
        <v>1399</v>
      </c>
      <c r="E867" s="28" t="s">
        <v>1656</v>
      </c>
      <c r="F867" s="28" t="s">
        <v>56</v>
      </c>
      <c r="G867" s="28" t="s">
        <v>1410</v>
      </c>
      <c r="H867" s="28" t="s">
        <v>58</v>
      </c>
      <c r="I867" s="28" t="s">
        <v>59</v>
      </c>
      <c r="J867" s="28" t="s">
        <v>1402</v>
      </c>
      <c r="K867" s="32">
        <v>300110466003</v>
      </c>
      <c r="L867" s="28" t="s">
        <v>876</v>
      </c>
      <c r="M867" s="28" t="s">
        <v>84</v>
      </c>
      <c r="N867" s="28">
        <v>3</v>
      </c>
      <c r="O867" s="33">
        <v>15</v>
      </c>
      <c r="P867" s="33">
        <v>22</v>
      </c>
      <c r="Q867" s="33">
        <f>O867+P867</f>
        <v>37</v>
      </c>
      <c r="R867" s="33">
        <f>Q867/N867</f>
        <v>12.3333333333333</v>
      </c>
      <c r="S867" s="107" t="s">
        <v>1651</v>
      </c>
      <c r="T867" s="28" t="s">
        <v>97</v>
      </c>
      <c r="U867" s="28" t="s">
        <v>65</v>
      </c>
      <c r="V867" s="28" t="s">
        <v>66</v>
      </c>
      <c r="W867" s="28" t="s">
        <v>68</v>
      </c>
      <c r="X867" s="28" t="s">
        <v>68</v>
      </c>
      <c r="Y867" s="28" t="s">
        <v>69</v>
      </c>
      <c r="Z867" s="108" t="s">
        <v>87</v>
      </c>
      <c r="AA867" s="28" t="s">
        <v>166</v>
      </c>
      <c r="AB867" s="28" t="s">
        <v>166</v>
      </c>
      <c r="AC867" s="28" t="s">
        <v>1411</v>
      </c>
      <c r="AD867" s="28" t="s">
        <v>1405</v>
      </c>
      <c r="AE867" s="28" t="s">
        <v>1406</v>
      </c>
      <c r="AF867" s="28"/>
      <c r="AG867" s="28"/>
    </row>
    <row r="868" s="93" customFormat="1" ht="15" spans="1:33">
      <c r="A868" s="28" t="s">
        <v>171</v>
      </c>
      <c r="B868" s="28" t="s">
        <v>1398</v>
      </c>
      <c r="C868" s="28">
        <v>130123</v>
      </c>
      <c r="D868" s="28" t="s">
        <v>1399</v>
      </c>
      <c r="E868" s="28" t="s">
        <v>1657</v>
      </c>
      <c r="F868" s="28" t="s">
        <v>56</v>
      </c>
      <c r="G868" s="28" t="s">
        <v>1401</v>
      </c>
      <c r="H868" s="28" t="s">
        <v>58</v>
      </c>
      <c r="I868" s="28" t="s">
        <v>59</v>
      </c>
      <c r="J868" s="28" t="s">
        <v>1402</v>
      </c>
      <c r="K868" s="32">
        <v>300110471001</v>
      </c>
      <c r="L868" s="28" t="s">
        <v>876</v>
      </c>
      <c r="M868" s="28" t="s">
        <v>84</v>
      </c>
      <c r="N868" s="28">
        <v>3</v>
      </c>
      <c r="O868" s="33">
        <v>6</v>
      </c>
      <c r="P868" s="33">
        <v>3</v>
      </c>
      <c r="Q868" s="33">
        <f>O868+P868</f>
        <v>9</v>
      </c>
      <c r="R868" s="33">
        <f>Q868/N868</f>
        <v>3</v>
      </c>
      <c r="S868" s="107" t="s">
        <v>1428</v>
      </c>
      <c r="T868" s="28" t="s">
        <v>97</v>
      </c>
      <c r="U868" s="28" t="s">
        <v>65</v>
      </c>
      <c r="V868" s="28" t="s">
        <v>66</v>
      </c>
      <c r="W868" s="28" t="s">
        <v>67</v>
      </c>
      <c r="X868" s="28" t="s">
        <v>192</v>
      </c>
      <c r="Y868" s="28" t="s">
        <v>69</v>
      </c>
      <c r="Z868" s="108" t="s">
        <v>87</v>
      </c>
      <c r="AA868" s="28" t="s">
        <v>174</v>
      </c>
      <c r="AB868" s="28" t="s">
        <v>174</v>
      </c>
      <c r="AC868" s="28" t="s">
        <v>1404</v>
      </c>
      <c r="AD868" s="28" t="s">
        <v>1405</v>
      </c>
      <c r="AE868" s="28" t="s">
        <v>1406</v>
      </c>
      <c r="AF868" s="28"/>
      <c r="AG868" s="28"/>
    </row>
    <row r="869" s="93" customFormat="1" ht="15" spans="1:33">
      <c r="A869" s="28" t="s">
        <v>171</v>
      </c>
      <c r="B869" s="28" t="s">
        <v>1398</v>
      </c>
      <c r="C869" s="28">
        <v>130123</v>
      </c>
      <c r="D869" s="28" t="s">
        <v>1399</v>
      </c>
      <c r="E869" s="28" t="s">
        <v>1657</v>
      </c>
      <c r="F869" s="28" t="s">
        <v>56</v>
      </c>
      <c r="G869" s="28" t="s">
        <v>1407</v>
      </c>
      <c r="H869" s="28" t="s">
        <v>58</v>
      </c>
      <c r="I869" s="28" t="s">
        <v>59</v>
      </c>
      <c r="J869" s="28" t="s">
        <v>1402</v>
      </c>
      <c r="K869" s="32">
        <v>300110471002</v>
      </c>
      <c r="L869" s="28" t="s">
        <v>876</v>
      </c>
      <c r="M869" s="28" t="s">
        <v>84</v>
      </c>
      <c r="N869" s="28">
        <v>4</v>
      </c>
      <c r="O869" s="33">
        <v>0</v>
      </c>
      <c r="P869" s="33">
        <v>46</v>
      </c>
      <c r="Q869" s="33">
        <f>O869+P869</f>
        <v>46</v>
      </c>
      <c r="R869" s="33">
        <f>Q869/N869</f>
        <v>11.5</v>
      </c>
      <c r="S869" s="107" t="s">
        <v>1658</v>
      </c>
      <c r="T869" s="28" t="s">
        <v>97</v>
      </c>
      <c r="U869" s="28" t="s">
        <v>65</v>
      </c>
      <c r="V869" s="28" t="s">
        <v>66</v>
      </c>
      <c r="W869" s="28" t="s">
        <v>68</v>
      </c>
      <c r="X869" s="28" t="s">
        <v>68</v>
      </c>
      <c r="Y869" s="28" t="s">
        <v>69</v>
      </c>
      <c r="Z869" s="108" t="s">
        <v>87</v>
      </c>
      <c r="AA869" s="28" t="s">
        <v>174</v>
      </c>
      <c r="AB869" s="28" t="s">
        <v>174</v>
      </c>
      <c r="AC869" s="28" t="s">
        <v>1426</v>
      </c>
      <c r="AD869" s="28" t="s">
        <v>1405</v>
      </c>
      <c r="AE869" s="28" t="s">
        <v>1406</v>
      </c>
      <c r="AF869" s="28"/>
      <c r="AG869" s="28"/>
    </row>
    <row r="870" s="93" customFormat="1" ht="15" spans="1:33">
      <c r="A870" s="28" t="s">
        <v>171</v>
      </c>
      <c r="B870" s="28" t="s">
        <v>1398</v>
      </c>
      <c r="C870" s="28">
        <v>130123</v>
      </c>
      <c r="D870" s="28" t="s">
        <v>1399</v>
      </c>
      <c r="E870" s="28" t="s">
        <v>1657</v>
      </c>
      <c r="F870" s="28" t="s">
        <v>56</v>
      </c>
      <c r="G870" s="28" t="s">
        <v>1410</v>
      </c>
      <c r="H870" s="28" t="s">
        <v>58</v>
      </c>
      <c r="I870" s="28" t="s">
        <v>59</v>
      </c>
      <c r="J870" s="28" t="s">
        <v>1402</v>
      </c>
      <c r="K870" s="32">
        <v>300110471003</v>
      </c>
      <c r="L870" s="28" t="s">
        <v>876</v>
      </c>
      <c r="M870" s="28" t="s">
        <v>84</v>
      </c>
      <c r="N870" s="28">
        <v>3</v>
      </c>
      <c r="O870" s="33">
        <v>1</v>
      </c>
      <c r="P870" s="33">
        <v>17</v>
      </c>
      <c r="Q870" s="33">
        <f>O870+P870</f>
        <v>18</v>
      </c>
      <c r="R870" s="33">
        <f>Q870/N870</f>
        <v>6</v>
      </c>
      <c r="S870" s="107" t="s">
        <v>1659</v>
      </c>
      <c r="T870" s="28" t="s">
        <v>97</v>
      </c>
      <c r="U870" s="28" t="s">
        <v>65</v>
      </c>
      <c r="V870" s="28" t="s">
        <v>66</v>
      </c>
      <c r="W870" s="28" t="s">
        <v>68</v>
      </c>
      <c r="X870" s="28" t="s">
        <v>68</v>
      </c>
      <c r="Y870" s="28" t="s">
        <v>69</v>
      </c>
      <c r="Z870" s="108" t="s">
        <v>87</v>
      </c>
      <c r="AA870" s="28" t="s">
        <v>174</v>
      </c>
      <c r="AB870" s="28" t="s">
        <v>174</v>
      </c>
      <c r="AC870" s="28" t="s">
        <v>1465</v>
      </c>
      <c r="AD870" s="28" t="s">
        <v>1405</v>
      </c>
      <c r="AE870" s="28" t="s">
        <v>1406</v>
      </c>
      <c r="AF870" s="28"/>
      <c r="AG870" s="28"/>
    </row>
    <row r="871" s="93" customFormat="1" ht="15" spans="1:33">
      <c r="A871" s="28" t="s">
        <v>171</v>
      </c>
      <c r="B871" s="28" t="s">
        <v>1398</v>
      </c>
      <c r="C871" s="28">
        <v>130123</v>
      </c>
      <c r="D871" s="28" t="s">
        <v>1399</v>
      </c>
      <c r="E871" s="28" t="s">
        <v>1657</v>
      </c>
      <c r="F871" s="28" t="s">
        <v>56</v>
      </c>
      <c r="G871" s="28" t="s">
        <v>1412</v>
      </c>
      <c r="H871" s="28" t="s">
        <v>58</v>
      </c>
      <c r="I871" s="28" t="s">
        <v>59</v>
      </c>
      <c r="J871" s="28" t="s">
        <v>1402</v>
      </c>
      <c r="K871" s="32">
        <v>300110471004</v>
      </c>
      <c r="L871" s="28" t="s">
        <v>876</v>
      </c>
      <c r="M871" s="28" t="s">
        <v>84</v>
      </c>
      <c r="N871" s="28">
        <v>3</v>
      </c>
      <c r="O871" s="33">
        <v>1</v>
      </c>
      <c r="P871" s="33">
        <v>9</v>
      </c>
      <c r="Q871" s="33">
        <f>O871+P871</f>
        <v>10</v>
      </c>
      <c r="R871" s="33">
        <f>Q871/N871</f>
        <v>3.33333333333333</v>
      </c>
      <c r="S871" s="107" t="s">
        <v>1659</v>
      </c>
      <c r="T871" s="28" t="s">
        <v>97</v>
      </c>
      <c r="U871" s="28" t="s">
        <v>65</v>
      </c>
      <c r="V871" s="28" t="s">
        <v>66</v>
      </c>
      <c r="W871" s="28" t="s">
        <v>68</v>
      </c>
      <c r="X871" s="28" t="s">
        <v>68</v>
      </c>
      <c r="Y871" s="28" t="s">
        <v>69</v>
      </c>
      <c r="Z871" s="108" t="s">
        <v>87</v>
      </c>
      <c r="AA871" s="28" t="s">
        <v>174</v>
      </c>
      <c r="AB871" s="28" t="s">
        <v>174</v>
      </c>
      <c r="AC871" s="28" t="s">
        <v>1466</v>
      </c>
      <c r="AD871" s="28" t="s">
        <v>1405</v>
      </c>
      <c r="AE871" s="28" t="s">
        <v>1406</v>
      </c>
      <c r="AF871" s="28"/>
      <c r="AG871" s="28"/>
    </row>
    <row r="872" s="93" customFormat="1" ht="15" spans="1:33">
      <c r="A872" s="28" t="s">
        <v>171</v>
      </c>
      <c r="B872" s="28" t="s">
        <v>1398</v>
      </c>
      <c r="C872" s="28">
        <v>130123</v>
      </c>
      <c r="D872" s="28" t="s">
        <v>1399</v>
      </c>
      <c r="E872" s="28" t="s">
        <v>1660</v>
      </c>
      <c r="F872" s="28" t="s">
        <v>56</v>
      </c>
      <c r="G872" s="28" t="s">
        <v>1401</v>
      </c>
      <c r="H872" s="28" t="s">
        <v>58</v>
      </c>
      <c r="I872" s="28" t="s">
        <v>59</v>
      </c>
      <c r="J872" s="28" t="s">
        <v>1402</v>
      </c>
      <c r="K872" s="32">
        <v>300110476001</v>
      </c>
      <c r="L872" s="28" t="s">
        <v>876</v>
      </c>
      <c r="M872" s="28" t="s">
        <v>84</v>
      </c>
      <c r="N872" s="28">
        <v>3</v>
      </c>
      <c r="O872" s="33">
        <v>0</v>
      </c>
      <c r="P872" s="33">
        <v>32</v>
      </c>
      <c r="Q872" s="33">
        <f>O872+P872</f>
        <v>32</v>
      </c>
      <c r="R872" s="33">
        <f>Q872/N872</f>
        <v>10.6666666666667</v>
      </c>
      <c r="S872" s="107" t="s">
        <v>1661</v>
      </c>
      <c r="T872" s="28" t="s">
        <v>97</v>
      </c>
      <c r="U872" s="28" t="s">
        <v>65</v>
      </c>
      <c r="V872" s="28" t="s">
        <v>66</v>
      </c>
      <c r="W872" s="28" t="s">
        <v>68</v>
      </c>
      <c r="X872" s="28" t="s">
        <v>68</v>
      </c>
      <c r="Y872" s="28" t="s">
        <v>69</v>
      </c>
      <c r="Z872" s="108" t="s">
        <v>87</v>
      </c>
      <c r="AA872" s="28" t="s">
        <v>174</v>
      </c>
      <c r="AB872" s="28" t="s">
        <v>174</v>
      </c>
      <c r="AC872" s="28" t="s">
        <v>1409</v>
      </c>
      <c r="AD872" s="28" t="s">
        <v>1405</v>
      </c>
      <c r="AE872" s="28" t="s">
        <v>1406</v>
      </c>
      <c r="AF872" s="28"/>
      <c r="AG872" s="28"/>
    </row>
    <row r="873" s="93" customFormat="1" ht="15" spans="1:33">
      <c r="A873" s="28" t="s">
        <v>171</v>
      </c>
      <c r="B873" s="28" t="s">
        <v>1398</v>
      </c>
      <c r="C873" s="28">
        <v>130123</v>
      </c>
      <c r="D873" s="28" t="s">
        <v>1399</v>
      </c>
      <c r="E873" s="28" t="s">
        <v>1660</v>
      </c>
      <c r="F873" s="28" t="s">
        <v>56</v>
      </c>
      <c r="G873" s="28" t="s">
        <v>1407</v>
      </c>
      <c r="H873" s="28" t="s">
        <v>58</v>
      </c>
      <c r="I873" s="28" t="s">
        <v>59</v>
      </c>
      <c r="J873" s="28" t="s">
        <v>1402</v>
      </c>
      <c r="K873" s="32">
        <v>300110476002</v>
      </c>
      <c r="L873" s="28" t="s">
        <v>876</v>
      </c>
      <c r="M873" s="28" t="s">
        <v>84</v>
      </c>
      <c r="N873" s="28">
        <v>3</v>
      </c>
      <c r="O873" s="33">
        <v>1</v>
      </c>
      <c r="P873" s="33">
        <v>26</v>
      </c>
      <c r="Q873" s="33">
        <f>O873+P873</f>
        <v>27</v>
      </c>
      <c r="R873" s="33">
        <f>Q873/N873</f>
        <v>9</v>
      </c>
      <c r="S873" s="107" t="s">
        <v>1661</v>
      </c>
      <c r="T873" s="28" t="s">
        <v>97</v>
      </c>
      <c r="U873" s="28" t="s">
        <v>65</v>
      </c>
      <c r="V873" s="28" t="s">
        <v>66</v>
      </c>
      <c r="W873" s="28" t="s">
        <v>68</v>
      </c>
      <c r="X873" s="28" t="s">
        <v>68</v>
      </c>
      <c r="Y873" s="28" t="s">
        <v>69</v>
      </c>
      <c r="Z873" s="108" t="s">
        <v>87</v>
      </c>
      <c r="AA873" s="28" t="s">
        <v>174</v>
      </c>
      <c r="AB873" s="28" t="s">
        <v>174</v>
      </c>
      <c r="AC873" s="28" t="s">
        <v>1411</v>
      </c>
      <c r="AD873" s="28" t="s">
        <v>1405</v>
      </c>
      <c r="AE873" s="28" t="s">
        <v>1406</v>
      </c>
      <c r="AF873" s="28"/>
      <c r="AG873" s="28"/>
    </row>
    <row r="874" s="93" customFormat="1" ht="15" spans="1:33">
      <c r="A874" s="28" t="s">
        <v>171</v>
      </c>
      <c r="B874" s="28" t="s">
        <v>1398</v>
      </c>
      <c r="C874" s="28">
        <v>130123</v>
      </c>
      <c r="D874" s="28" t="s">
        <v>1399</v>
      </c>
      <c r="E874" s="28" t="s">
        <v>1660</v>
      </c>
      <c r="F874" s="28" t="s">
        <v>56</v>
      </c>
      <c r="G874" s="28" t="s">
        <v>1410</v>
      </c>
      <c r="H874" s="28" t="s">
        <v>58</v>
      </c>
      <c r="I874" s="28" t="s">
        <v>59</v>
      </c>
      <c r="J874" s="28" t="s">
        <v>1402</v>
      </c>
      <c r="K874" s="32">
        <v>300110476003</v>
      </c>
      <c r="L874" s="28" t="s">
        <v>876</v>
      </c>
      <c r="M874" s="28" t="s">
        <v>84</v>
      </c>
      <c r="N874" s="28">
        <v>2</v>
      </c>
      <c r="O874" s="33">
        <v>6</v>
      </c>
      <c r="P874" s="33">
        <v>3</v>
      </c>
      <c r="Q874" s="33">
        <f>O874+P874</f>
        <v>9</v>
      </c>
      <c r="R874" s="33">
        <f>Q874/N874</f>
        <v>4.5</v>
      </c>
      <c r="S874" s="107" t="s">
        <v>1428</v>
      </c>
      <c r="T874" s="28" t="s">
        <v>97</v>
      </c>
      <c r="U874" s="28" t="s">
        <v>65</v>
      </c>
      <c r="V874" s="28" t="s">
        <v>66</v>
      </c>
      <c r="W874" s="28" t="s">
        <v>67</v>
      </c>
      <c r="X874" s="28" t="s">
        <v>192</v>
      </c>
      <c r="Y874" s="28" t="s">
        <v>69</v>
      </c>
      <c r="Z874" s="108" t="s">
        <v>87</v>
      </c>
      <c r="AA874" s="28" t="s">
        <v>174</v>
      </c>
      <c r="AB874" s="28" t="s">
        <v>174</v>
      </c>
      <c r="AC874" s="28" t="s">
        <v>1404</v>
      </c>
      <c r="AD874" s="28" t="s">
        <v>1405</v>
      </c>
      <c r="AE874" s="28" t="s">
        <v>1406</v>
      </c>
      <c r="AF874" s="28"/>
      <c r="AG874" s="28"/>
    </row>
    <row r="875" s="93" customFormat="1" ht="15" spans="1:33">
      <c r="A875" s="28" t="s">
        <v>171</v>
      </c>
      <c r="B875" s="28" t="s">
        <v>1398</v>
      </c>
      <c r="C875" s="28">
        <v>130123</v>
      </c>
      <c r="D875" s="28" t="s">
        <v>1399</v>
      </c>
      <c r="E875" s="28" t="s">
        <v>1660</v>
      </c>
      <c r="F875" s="28" t="s">
        <v>56</v>
      </c>
      <c r="G875" s="28" t="s">
        <v>1412</v>
      </c>
      <c r="H875" s="28" t="s">
        <v>58</v>
      </c>
      <c r="I875" s="28" t="s">
        <v>59</v>
      </c>
      <c r="J875" s="28" t="s">
        <v>1402</v>
      </c>
      <c r="K875" s="32">
        <v>300110476004</v>
      </c>
      <c r="L875" s="28" t="s">
        <v>876</v>
      </c>
      <c r="M875" s="28" t="s">
        <v>84</v>
      </c>
      <c r="N875" s="28">
        <v>2</v>
      </c>
      <c r="O875" s="33">
        <v>74</v>
      </c>
      <c r="P875" s="33">
        <v>58</v>
      </c>
      <c r="Q875" s="33">
        <f>O875+P875</f>
        <v>132</v>
      </c>
      <c r="R875" s="33">
        <f>Q875/N875</f>
        <v>66</v>
      </c>
      <c r="S875" s="107" t="s">
        <v>1662</v>
      </c>
      <c r="T875" s="28" t="s">
        <v>97</v>
      </c>
      <c r="U875" s="28" t="s">
        <v>65</v>
      </c>
      <c r="V875" s="28" t="s">
        <v>66</v>
      </c>
      <c r="W875" s="28" t="s">
        <v>68</v>
      </c>
      <c r="X875" s="28" t="s">
        <v>68</v>
      </c>
      <c r="Y875" s="28" t="s">
        <v>69</v>
      </c>
      <c r="Z875" s="108" t="s">
        <v>87</v>
      </c>
      <c r="AA875" s="28" t="s">
        <v>174</v>
      </c>
      <c r="AB875" s="28" t="s">
        <v>174</v>
      </c>
      <c r="AC875" s="28" t="s">
        <v>1404</v>
      </c>
      <c r="AD875" s="28" t="s">
        <v>1405</v>
      </c>
      <c r="AE875" s="28" t="s">
        <v>1406</v>
      </c>
      <c r="AF875" s="28"/>
      <c r="AG875" s="28"/>
    </row>
    <row r="876" s="93" customFormat="1" ht="15" spans="1:33">
      <c r="A876" s="28" t="s">
        <v>171</v>
      </c>
      <c r="B876" s="28" t="s">
        <v>1398</v>
      </c>
      <c r="C876" s="28">
        <v>130123</v>
      </c>
      <c r="D876" s="28" t="s">
        <v>1399</v>
      </c>
      <c r="E876" s="28" t="s">
        <v>1663</v>
      </c>
      <c r="F876" s="28" t="s">
        <v>56</v>
      </c>
      <c r="G876" s="28" t="s">
        <v>1401</v>
      </c>
      <c r="H876" s="28" t="s">
        <v>58</v>
      </c>
      <c r="I876" s="28" t="s">
        <v>59</v>
      </c>
      <c r="J876" s="28" t="s">
        <v>1402</v>
      </c>
      <c r="K876" s="32">
        <v>300110481001</v>
      </c>
      <c r="L876" s="28" t="s">
        <v>876</v>
      </c>
      <c r="M876" s="28" t="s">
        <v>84</v>
      </c>
      <c r="N876" s="28">
        <v>3</v>
      </c>
      <c r="O876" s="33">
        <v>35</v>
      </c>
      <c r="P876" s="33">
        <v>33</v>
      </c>
      <c r="Q876" s="33">
        <f>O876+P876</f>
        <v>68</v>
      </c>
      <c r="R876" s="33">
        <f>Q876/N876</f>
        <v>22.6666666666667</v>
      </c>
      <c r="S876" s="107" t="s">
        <v>1475</v>
      </c>
      <c r="T876" s="28" t="s">
        <v>97</v>
      </c>
      <c r="U876" s="28" t="s">
        <v>65</v>
      </c>
      <c r="V876" s="28" t="s">
        <v>66</v>
      </c>
      <c r="W876" s="28" t="s">
        <v>68</v>
      </c>
      <c r="X876" s="28" t="s">
        <v>68</v>
      </c>
      <c r="Y876" s="28" t="s">
        <v>69</v>
      </c>
      <c r="Z876" s="108" t="s">
        <v>87</v>
      </c>
      <c r="AA876" s="28" t="s">
        <v>174</v>
      </c>
      <c r="AB876" s="28" t="s">
        <v>174</v>
      </c>
      <c r="AC876" s="28" t="s">
        <v>1492</v>
      </c>
      <c r="AD876" s="28" t="s">
        <v>1405</v>
      </c>
      <c r="AE876" s="28" t="s">
        <v>1406</v>
      </c>
      <c r="AF876" s="28"/>
      <c r="AG876" s="28"/>
    </row>
    <row r="877" s="93" customFormat="1" ht="15" spans="1:33">
      <c r="A877" s="28" t="s">
        <v>171</v>
      </c>
      <c r="B877" s="28" t="s">
        <v>1398</v>
      </c>
      <c r="C877" s="28">
        <v>130123</v>
      </c>
      <c r="D877" s="28" t="s">
        <v>1399</v>
      </c>
      <c r="E877" s="28" t="s">
        <v>1663</v>
      </c>
      <c r="F877" s="28" t="s">
        <v>56</v>
      </c>
      <c r="G877" s="28" t="s">
        <v>1407</v>
      </c>
      <c r="H877" s="28" t="s">
        <v>58</v>
      </c>
      <c r="I877" s="28" t="s">
        <v>59</v>
      </c>
      <c r="J877" s="28" t="s">
        <v>1402</v>
      </c>
      <c r="K877" s="32">
        <v>300110481002</v>
      </c>
      <c r="L877" s="28" t="s">
        <v>876</v>
      </c>
      <c r="M877" s="28" t="s">
        <v>84</v>
      </c>
      <c r="N877" s="28">
        <v>3</v>
      </c>
      <c r="O877" s="33">
        <v>47</v>
      </c>
      <c r="P877" s="33">
        <v>27</v>
      </c>
      <c r="Q877" s="33">
        <f>O877+P877</f>
        <v>74</v>
      </c>
      <c r="R877" s="33">
        <f>Q877/N877</f>
        <v>24.6666666666667</v>
      </c>
      <c r="S877" s="107" t="s">
        <v>1475</v>
      </c>
      <c r="T877" s="28" t="s">
        <v>97</v>
      </c>
      <c r="U877" s="28" t="s">
        <v>65</v>
      </c>
      <c r="V877" s="28" t="s">
        <v>66</v>
      </c>
      <c r="W877" s="28" t="s">
        <v>68</v>
      </c>
      <c r="X877" s="28" t="s">
        <v>68</v>
      </c>
      <c r="Y877" s="28" t="s">
        <v>69</v>
      </c>
      <c r="Z877" s="108" t="s">
        <v>87</v>
      </c>
      <c r="AA877" s="28" t="s">
        <v>174</v>
      </c>
      <c r="AB877" s="28" t="s">
        <v>174</v>
      </c>
      <c r="AC877" s="28" t="s">
        <v>1493</v>
      </c>
      <c r="AD877" s="28" t="s">
        <v>1405</v>
      </c>
      <c r="AE877" s="28" t="s">
        <v>1406</v>
      </c>
      <c r="AF877" s="28"/>
      <c r="AG877" s="28"/>
    </row>
    <row r="878" s="93" customFormat="1" ht="15" spans="1:33">
      <c r="A878" s="28" t="s">
        <v>171</v>
      </c>
      <c r="B878" s="28" t="s">
        <v>1398</v>
      </c>
      <c r="C878" s="28">
        <v>130123</v>
      </c>
      <c r="D878" s="28" t="s">
        <v>1399</v>
      </c>
      <c r="E878" s="28" t="s">
        <v>1664</v>
      </c>
      <c r="F878" s="28" t="s">
        <v>56</v>
      </c>
      <c r="G878" s="28" t="s">
        <v>1401</v>
      </c>
      <c r="H878" s="28" t="s">
        <v>58</v>
      </c>
      <c r="I878" s="28" t="s">
        <v>59</v>
      </c>
      <c r="J878" s="28" t="s">
        <v>1402</v>
      </c>
      <c r="K878" s="32">
        <v>300110486001</v>
      </c>
      <c r="L878" s="28" t="s">
        <v>876</v>
      </c>
      <c r="M878" s="28" t="s">
        <v>84</v>
      </c>
      <c r="N878" s="28">
        <v>3</v>
      </c>
      <c r="O878" s="33">
        <v>46</v>
      </c>
      <c r="P878" s="33">
        <v>41</v>
      </c>
      <c r="Q878" s="33">
        <f>O878+P878</f>
        <v>87</v>
      </c>
      <c r="R878" s="33">
        <f>Q878/N878</f>
        <v>29</v>
      </c>
      <c r="S878" s="107" t="s">
        <v>1665</v>
      </c>
      <c r="T878" s="28" t="s">
        <v>97</v>
      </c>
      <c r="U878" s="28" t="s">
        <v>65</v>
      </c>
      <c r="V878" s="28" t="s">
        <v>66</v>
      </c>
      <c r="W878" s="28" t="s">
        <v>68</v>
      </c>
      <c r="X878" s="28" t="s">
        <v>68</v>
      </c>
      <c r="Y878" s="28" t="s">
        <v>69</v>
      </c>
      <c r="Z878" s="108" t="s">
        <v>87</v>
      </c>
      <c r="AA878" s="28" t="s">
        <v>174</v>
      </c>
      <c r="AB878" s="28" t="s">
        <v>174</v>
      </c>
      <c r="AC878" s="28" t="s">
        <v>1465</v>
      </c>
      <c r="AD878" s="28" t="s">
        <v>1405</v>
      </c>
      <c r="AE878" s="28" t="s">
        <v>1406</v>
      </c>
      <c r="AF878" s="28"/>
      <c r="AG878" s="28"/>
    </row>
    <row r="879" s="93" customFormat="1" ht="15" spans="1:33">
      <c r="A879" s="28" t="s">
        <v>171</v>
      </c>
      <c r="B879" s="28" t="s">
        <v>1398</v>
      </c>
      <c r="C879" s="28">
        <v>130123</v>
      </c>
      <c r="D879" s="28" t="s">
        <v>1399</v>
      </c>
      <c r="E879" s="28" t="s">
        <v>1664</v>
      </c>
      <c r="F879" s="28" t="s">
        <v>56</v>
      </c>
      <c r="G879" s="28" t="s">
        <v>1407</v>
      </c>
      <c r="H879" s="28" t="s">
        <v>58</v>
      </c>
      <c r="I879" s="28" t="s">
        <v>59</v>
      </c>
      <c r="J879" s="28" t="s">
        <v>1402</v>
      </c>
      <c r="K879" s="32">
        <v>300110486002</v>
      </c>
      <c r="L879" s="28" t="s">
        <v>876</v>
      </c>
      <c r="M879" s="28" t="s">
        <v>84</v>
      </c>
      <c r="N879" s="28">
        <v>3</v>
      </c>
      <c r="O879" s="33">
        <v>2</v>
      </c>
      <c r="P879" s="33">
        <v>12</v>
      </c>
      <c r="Q879" s="33">
        <f>O879+P879</f>
        <v>14</v>
      </c>
      <c r="R879" s="33">
        <f>Q879/N879</f>
        <v>4.66666666666667</v>
      </c>
      <c r="S879" s="107" t="s">
        <v>1665</v>
      </c>
      <c r="T879" s="28" t="s">
        <v>97</v>
      </c>
      <c r="U879" s="28" t="s">
        <v>65</v>
      </c>
      <c r="V879" s="28" t="s">
        <v>66</v>
      </c>
      <c r="W879" s="28" t="s">
        <v>68</v>
      </c>
      <c r="X879" s="28" t="s">
        <v>68</v>
      </c>
      <c r="Y879" s="28" t="s">
        <v>69</v>
      </c>
      <c r="Z879" s="108" t="s">
        <v>87</v>
      </c>
      <c r="AA879" s="28" t="s">
        <v>174</v>
      </c>
      <c r="AB879" s="28" t="s">
        <v>174</v>
      </c>
      <c r="AC879" s="28" t="s">
        <v>1466</v>
      </c>
      <c r="AD879" s="28" t="s">
        <v>1405</v>
      </c>
      <c r="AE879" s="28" t="s">
        <v>1406</v>
      </c>
      <c r="AF879" s="28"/>
      <c r="AG879" s="28"/>
    </row>
    <row r="880" s="93" customFormat="1" ht="15" spans="1:33">
      <c r="A880" s="28" t="s">
        <v>171</v>
      </c>
      <c r="B880" s="28" t="s">
        <v>1398</v>
      </c>
      <c r="C880" s="28">
        <v>130123</v>
      </c>
      <c r="D880" s="28" t="s">
        <v>1399</v>
      </c>
      <c r="E880" s="28" t="s">
        <v>1666</v>
      </c>
      <c r="F880" s="28" t="s">
        <v>56</v>
      </c>
      <c r="G880" s="28" t="s">
        <v>1401</v>
      </c>
      <c r="H880" s="28" t="s">
        <v>58</v>
      </c>
      <c r="I880" s="28" t="s">
        <v>59</v>
      </c>
      <c r="J880" s="28" t="s">
        <v>1402</v>
      </c>
      <c r="K880" s="32">
        <v>300110491001</v>
      </c>
      <c r="L880" s="28" t="s">
        <v>876</v>
      </c>
      <c r="M880" s="28" t="s">
        <v>84</v>
      </c>
      <c r="N880" s="28">
        <v>3</v>
      </c>
      <c r="O880" s="33">
        <v>0</v>
      </c>
      <c r="P880" s="33">
        <v>7</v>
      </c>
      <c r="Q880" s="33">
        <f>O880+P880</f>
        <v>7</v>
      </c>
      <c r="R880" s="33">
        <f>Q880/N880</f>
        <v>2.33333333333333</v>
      </c>
      <c r="S880" s="107" t="s">
        <v>1667</v>
      </c>
      <c r="T880" s="28" t="s">
        <v>97</v>
      </c>
      <c r="U880" s="28" t="s">
        <v>65</v>
      </c>
      <c r="V880" s="28" t="s">
        <v>66</v>
      </c>
      <c r="W880" s="28" t="s">
        <v>68</v>
      </c>
      <c r="X880" s="28" t="s">
        <v>68</v>
      </c>
      <c r="Y880" s="28" t="s">
        <v>69</v>
      </c>
      <c r="Z880" s="108" t="s">
        <v>87</v>
      </c>
      <c r="AA880" s="28" t="s">
        <v>174</v>
      </c>
      <c r="AB880" s="28" t="s">
        <v>174</v>
      </c>
      <c r="AC880" s="28" t="s">
        <v>1409</v>
      </c>
      <c r="AD880" s="28" t="s">
        <v>1405</v>
      </c>
      <c r="AE880" s="28" t="s">
        <v>1406</v>
      </c>
      <c r="AF880" s="28"/>
      <c r="AG880" s="28"/>
    </row>
    <row r="881" s="93" customFormat="1" ht="15" spans="1:33">
      <c r="A881" s="28" t="s">
        <v>171</v>
      </c>
      <c r="B881" s="28" t="s">
        <v>1398</v>
      </c>
      <c r="C881" s="28">
        <v>130123</v>
      </c>
      <c r="D881" s="28" t="s">
        <v>1399</v>
      </c>
      <c r="E881" s="28" t="s">
        <v>1666</v>
      </c>
      <c r="F881" s="28" t="s">
        <v>56</v>
      </c>
      <c r="G881" s="28" t="s">
        <v>1407</v>
      </c>
      <c r="H881" s="28" t="s">
        <v>58</v>
      </c>
      <c r="I881" s="28" t="s">
        <v>59</v>
      </c>
      <c r="J881" s="28" t="s">
        <v>1402</v>
      </c>
      <c r="K881" s="32">
        <v>300110491002</v>
      </c>
      <c r="L881" s="28" t="s">
        <v>876</v>
      </c>
      <c r="M881" s="28" t="s">
        <v>84</v>
      </c>
      <c r="N881" s="28">
        <v>3</v>
      </c>
      <c r="O881" s="33">
        <v>0</v>
      </c>
      <c r="P881" s="33">
        <v>8</v>
      </c>
      <c r="Q881" s="33">
        <f>O881+P881</f>
        <v>8</v>
      </c>
      <c r="R881" s="33">
        <f>Q881/N881</f>
        <v>2.66666666666667</v>
      </c>
      <c r="S881" s="107" t="s">
        <v>1667</v>
      </c>
      <c r="T881" s="28" t="s">
        <v>97</v>
      </c>
      <c r="U881" s="28" t="s">
        <v>65</v>
      </c>
      <c r="V881" s="28" t="s">
        <v>66</v>
      </c>
      <c r="W881" s="28" t="s">
        <v>68</v>
      </c>
      <c r="X881" s="28" t="s">
        <v>68</v>
      </c>
      <c r="Y881" s="28" t="s">
        <v>69</v>
      </c>
      <c r="Z881" s="108" t="s">
        <v>87</v>
      </c>
      <c r="AA881" s="28" t="s">
        <v>174</v>
      </c>
      <c r="AB881" s="28" t="s">
        <v>174</v>
      </c>
      <c r="AC881" s="28" t="s">
        <v>1411</v>
      </c>
      <c r="AD881" s="28" t="s">
        <v>1405</v>
      </c>
      <c r="AE881" s="28" t="s">
        <v>1406</v>
      </c>
      <c r="AF881" s="28"/>
      <c r="AG881" s="28"/>
    </row>
    <row r="882" s="93" customFormat="1" ht="15" spans="1:33">
      <c r="A882" s="28" t="s">
        <v>171</v>
      </c>
      <c r="B882" s="28" t="s">
        <v>1398</v>
      </c>
      <c r="C882" s="28">
        <v>130123</v>
      </c>
      <c r="D882" s="28" t="s">
        <v>1399</v>
      </c>
      <c r="E882" s="28" t="s">
        <v>1666</v>
      </c>
      <c r="F882" s="28" t="s">
        <v>56</v>
      </c>
      <c r="G882" s="28" t="s">
        <v>1410</v>
      </c>
      <c r="H882" s="28" t="s">
        <v>58</v>
      </c>
      <c r="I882" s="28" t="s">
        <v>59</v>
      </c>
      <c r="J882" s="28" t="s">
        <v>1402</v>
      </c>
      <c r="K882" s="32">
        <v>300110491003</v>
      </c>
      <c r="L882" s="28" t="s">
        <v>876</v>
      </c>
      <c r="M882" s="28" t="s">
        <v>84</v>
      </c>
      <c r="N882" s="28">
        <v>2</v>
      </c>
      <c r="O882" s="33">
        <v>10</v>
      </c>
      <c r="P882" s="33">
        <v>1</v>
      </c>
      <c r="Q882" s="33">
        <f>O882+P882</f>
        <v>11</v>
      </c>
      <c r="R882" s="33">
        <f>Q882/N882</f>
        <v>5.5</v>
      </c>
      <c r="S882" s="107" t="s">
        <v>1428</v>
      </c>
      <c r="T882" s="28" t="s">
        <v>97</v>
      </c>
      <c r="U882" s="28" t="s">
        <v>65</v>
      </c>
      <c r="V882" s="28" t="s">
        <v>66</v>
      </c>
      <c r="W882" s="28" t="s">
        <v>67</v>
      </c>
      <c r="X882" s="28" t="s">
        <v>192</v>
      </c>
      <c r="Y882" s="28" t="s">
        <v>69</v>
      </c>
      <c r="Z882" s="108" t="s">
        <v>87</v>
      </c>
      <c r="AA882" s="28" t="s">
        <v>174</v>
      </c>
      <c r="AB882" s="28" t="s">
        <v>174</v>
      </c>
      <c r="AC882" s="28" t="s">
        <v>1404</v>
      </c>
      <c r="AD882" s="28" t="s">
        <v>1405</v>
      </c>
      <c r="AE882" s="28" t="s">
        <v>1406</v>
      </c>
      <c r="AF882" s="28"/>
      <c r="AG882" s="28"/>
    </row>
    <row r="883" s="93" customFormat="1" ht="15" spans="1:33">
      <c r="A883" s="28" t="s">
        <v>171</v>
      </c>
      <c r="B883" s="28" t="s">
        <v>1398</v>
      </c>
      <c r="C883" s="28">
        <v>130123</v>
      </c>
      <c r="D883" s="28" t="s">
        <v>1399</v>
      </c>
      <c r="E883" s="28" t="s">
        <v>1666</v>
      </c>
      <c r="F883" s="28" t="s">
        <v>56</v>
      </c>
      <c r="G883" s="28" t="s">
        <v>1412</v>
      </c>
      <c r="H883" s="28" t="s">
        <v>58</v>
      </c>
      <c r="I883" s="28" t="s">
        <v>59</v>
      </c>
      <c r="J883" s="28" t="s">
        <v>1402</v>
      </c>
      <c r="K883" s="32">
        <v>300110491004</v>
      </c>
      <c r="L883" s="28" t="s">
        <v>876</v>
      </c>
      <c r="M883" s="28" t="s">
        <v>84</v>
      </c>
      <c r="N883" s="28">
        <v>2</v>
      </c>
      <c r="O883" s="33">
        <v>81</v>
      </c>
      <c r="P883" s="33">
        <v>14</v>
      </c>
      <c r="Q883" s="33">
        <f>O883+P883</f>
        <v>95</v>
      </c>
      <c r="R883" s="33">
        <f>Q883/N883</f>
        <v>47.5</v>
      </c>
      <c r="S883" s="107" t="s">
        <v>1668</v>
      </c>
      <c r="T883" s="28" t="s">
        <v>97</v>
      </c>
      <c r="U883" s="28" t="s">
        <v>65</v>
      </c>
      <c r="V883" s="28" t="s">
        <v>66</v>
      </c>
      <c r="W883" s="28" t="s">
        <v>68</v>
      </c>
      <c r="X883" s="28" t="s">
        <v>68</v>
      </c>
      <c r="Y883" s="28" t="s">
        <v>69</v>
      </c>
      <c r="Z883" s="108" t="s">
        <v>87</v>
      </c>
      <c r="AA883" s="28" t="s">
        <v>174</v>
      </c>
      <c r="AB883" s="28" t="s">
        <v>174</v>
      </c>
      <c r="AC883" s="28" t="s">
        <v>1492</v>
      </c>
      <c r="AD883" s="28" t="s">
        <v>1405</v>
      </c>
      <c r="AE883" s="28" t="s">
        <v>1406</v>
      </c>
      <c r="AF883" s="28"/>
      <c r="AG883" s="28"/>
    </row>
    <row r="884" s="93" customFormat="1" ht="15" spans="1:33">
      <c r="A884" s="28" t="s">
        <v>171</v>
      </c>
      <c r="B884" s="28" t="s">
        <v>1398</v>
      </c>
      <c r="C884" s="28">
        <v>130123</v>
      </c>
      <c r="D884" s="28" t="s">
        <v>1399</v>
      </c>
      <c r="E884" s="28" t="s">
        <v>1666</v>
      </c>
      <c r="F884" s="28" t="s">
        <v>56</v>
      </c>
      <c r="G884" s="28" t="s">
        <v>1415</v>
      </c>
      <c r="H884" s="28" t="s">
        <v>58</v>
      </c>
      <c r="I884" s="28" t="s">
        <v>59</v>
      </c>
      <c r="J884" s="28" t="s">
        <v>1402</v>
      </c>
      <c r="K884" s="32">
        <v>300110491005</v>
      </c>
      <c r="L884" s="28" t="s">
        <v>876</v>
      </c>
      <c r="M884" s="28" t="s">
        <v>84</v>
      </c>
      <c r="N884" s="28">
        <v>2</v>
      </c>
      <c r="O884" s="33">
        <v>45</v>
      </c>
      <c r="P884" s="33">
        <v>0</v>
      </c>
      <c r="Q884" s="33">
        <f>O884+P884</f>
        <v>45</v>
      </c>
      <c r="R884" s="33">
        <f>Q884/N884</f>
        <v>22.5</v>
      </c>
      <c r="S884" s="107" t="s">
        <v>1668</v>
      </c>
      <c r="T884" s="28" t="s">
        <v>97</v>
      </c>
      <c r="U884" s="28" t="s">
        <v>65</v>
      </c>
      <c r="V884" s="28" t="s">
        <v>66</v>
      </c>
      <c r="W884" s="28" t="s">
        <v>68</v>
      </c>
      <c r="X884" s="28" t="s">
        <v>68</v>
      </c>
      <c r="Y884" s="28" t="s">
        <v>69</v>
      </c>
      <c r="Z884" s="108" t="s">
        <v>87</v>
      </c>
      <c r="AA884" s="28" t="s">
        <v>174</v>
      </c>
      <c r="AB884" s="28" t="s">
        <v>174</v>
      </c>
      <c r="AC884" s="28" t="s">
        <v>1493</v>
      </c>
      <c r="AD884" s="28" t="s">
        <v>1405</v>
      </c>
      <c r="AE884" s="28" t="s">
        <v>1406</v>
      </c>
      <c r="AF884" s="28"/>
      <c r="AG884" s="28"/>
    </row>
    <row r="885" s="93" customFormat="1" ht="15" spans="1:33">
      <c r="A885" s="28" t="s">
        <v>171</v>
      </c>
      <c r="B885" s="28" t="s">
        <v>1398</v>
      </c>
      <c r="C885" s="28">
        <v>130123</v>
      </c>
      <c r="D885" s="28" t="s">
        <v>1399</v>
      </c>
      <c r="E885" s="28" t="s">
        <v>1669</v>
      </c>
      <c r="F885" s="28" t="s">
        <v>56</v>
      </c>
      <c r="G885" s="28" t="s">
        <v>1458</v>
      </c>
      <c r="H885" s="28" t="s">
        <v>58</v>
      </c>
      <c r="I885" s="28" t="s">
        <v>59</v>
      </c>
      <c r="J885" s="28" t="s">
        <v>1402</v>
      </c>
      <c r="K885" s="32">
        <v>300110496001</v>
      </c>
      <c r="L885" s="28" t="s">
        <v>876</v>
      </c>
      <c r="M885" s="28" t="s">
        <v>84</v>
      </c>
      <c r="N885" s="28">
        <v>3</v>
      </c>
      <c r="O885" s="33">
        <v>163</v>
      </c>
      <c r="P885" s="33">
        <v>35</v>
      </c>
      <c r="Q885" s="33">
        <f>O885+P885</f>
        <v>198</v>
      </c>
      <c r="R885" s="33">
        <f>Q885/N885</f>
        <v>66</v>
      </c>
      <c r="S885" s="107" t="s">
        <v>1670</v>
      </c>
      <c r="T885" s="28" t="s">
        <v>97</v>
      </c>
      <c r="U885" s="28" t="s">
        <v>65</v>
      </c>
      <c r="V885" s="28" t="s">
        <v>66</v>
      </c>
      <c r="W885" s="28" t="s">
        <v>68</v>
      </c>
      <c r="X885" s="28" t="s">
        <v>68</v>
      </c>
      <c r="Y885" s="28" t="s">
        <v>69</v>
      </c>
      <c r="Z885" s="108" t="s">
        <v>87</v>
      </c>
      <c r="AA885" s="28" t="s">
        <v>174</v>
      </c>
      <c r="AB885" s="28" t="s">
        <v>174</v>
      </c>
      <c r="AC885" s="28" t="s">
        <v>1404</v>
      </c>
      <c r="AD885" s="28" t="s">
        <v>1405</v>
      </c>
      <c r="AE885" s="28" t="s">
        <v>1406</v>
      </c>
      <c r="AF885" s="28"/>
      <c r="AG885" s="28"/>
    </row>
    <row r="886" s="93" customFormat="1" ht="15" spans="1:33">
      <c r="A886" s="28" t="s">
        <v>178</v>
      </c>
      <c r="B886" s="28" t="s">
        <v>1398</v>
      </c>
      <c r="C886" s="28">
        <v>130123</v>
      </c>
      <c r="D886" s="28" t="s">
        <v>1399</v>
      </c>
      <c r="E886" s="28" t="s">
        <v>1671</v>
      </c>
      <c r="F886" s="28" t="s">
        <v>56</v>
      </c>
      <c r="G886" s="28" t="s">
        <v>1458</v>
      </c>
      <c r="H886" s="28" t="s">
        <v>58</v>
      </c>
      <c r="I886" s="28" t="s">
        <v>59</v>
      </c>
      <c r="J886" s="28" t="s">
        <v>1402</v>
      </c>
      <c r="K886" s="32">
        <v>300110501001</v>
      </c>
      <c r="L886" s="28" t="s">
        <v>876</v>
      </c>
      <c r="M886" s="28" t="s">
        <v>84</v>
      </c>
      <c r="N886" s="28">
        <v>3</v>
      </c>
      <c r="O886" s="33">
        <v>15</v>
      </c>
      <c r="P886" s="33">
        <v>20</v>
      </c>
      <c r="Q886" s="33">
        <f>O886+P886</f>
        <v>35</v>
      </c>
      <c r="R886" s="33">
        <f>Q886/N886</f>
        <v>11.6666666666667</v>
      </c>
      <c r="S886" s="107" t="s">
        <v>1672</v>
      </c>
      <c r="T886" s="28" t="s">
        <v>97</v>
      </c>
      <c r="U886" s="28" t="s">
        <v>65</v>
      </c>
      <c r="V886" s="28" t="s">
        <v>66</v>
      </c>
      <c r="W886" s="28" t="s">
        <v>68</v>
      </c>
      <c r="X886" s="28" t="s">
        <v>68</v>
      </c>
      <c r="Y886" s="28" t="s">
        <v>69</v>
      </c>
      <c r="Z886" s="108" t="s">
        <v>87</v>
      </c>
      <c r="AA886" s="28" t="s">
        <v>179</v>
      </c>
      <c r="AB886" s="28" t="s">
        <v>179</v>
      </c>
      <c r="AC886" s="28" t="s">
        <v>1426</v>
      </c>
      <c r="AD886" s="28" t="s">
        <v>1405</v>
      </c>
      <c r="AE886" s="28" t="s">
        <v>1406</v>
      </c>
      <c r="AF886" s="28"/>
      <c r="AG886" s="28"/>
    </row>
    <row r="887" s="93" customFormat="1" ht="15" spans="1:33">
      <c r="A887" s="28" t="s">
        <v>178</v>
      </c>
      <c r="B887" s="28" t="s">
        <v>1398</v>
      </c>
      <c r="C887" s="28">
        <v>130123</v>
      </c>
      <c r="D887" s="28" t="s">
        <v>1399</v>
      </c>
      <c r="E887" s="28" t="s">
        <v>1673</v>
      </c>
      <c r="F887" s="28" t="s">
        <v>56</v>
      </c>
      <c r="G887" s="28" t="s">
        <v>1401</v>
      </c>
      <c r="H887" s="28" t="s">
        <v>58</v>
      </c>
      <c r="I887" s="28" t="s">
        <v>59</v>
      </c>
      <c r="J887" s="28" t="s">
        <v>1402</v>
      </c>
      <c r="K887" s="32">
        <v>300110506001</v>
      </c>
      <c r="L887" s="28" t="s">
        <v>876</v>
      </c>
      <c r="M887" s="28" t="s">
        <v>84</v>
      </c>
      <c r="N887" s="28">
        <v>1</v>
      </c>
      <c r="O887" s="33">
        <v>7</v>
      </c>
      <c r="P887" s="33">
        <v>0</v>
      </c>
      <c r="Q887" s="33">
        <f>O887+P887</f>
        <v>7</v>
      </c>
      <c r="R887" s="33">
        <f>Q887/N887</f>
        <v>7</v>
      </c>
      <c r="S887" s="107" t="s">
        <v>1428</v>
      </c>
      <c r="T887" s="28" t="s">
        <v>97</v>
      </c>
      <c r="U887" s="28" t="s">
        <v>65</v>
      </c>
      <c r="V887" s="28" t="s">
        <v>66</v>
      </c>
      <c r="W887" s="28" t="s">
        <v>67</v>
      </c>
      <c r="X887" s="28" t="s">
        <v>192</v>
      </c>
      <c r="Y887" s="28" t="s">
        <v>69</v>
      </c>
      <c r="Z887" s="108" t="s">
        <v>87</v>
      </c>
      <c r="AA887" s="28" t="s">
        <v>179</v>
      </c>
      <c r="AB887" s="28" t="s">
        <v>179</v>
      </c>
      <c r="AC887" s="28" t="s">
        <v>1404</v>
      </c>
      <c r="AD887" s="28" t="s">
        <v>1405</v>
      </c>
      <c r="AE887" s="28" t="s">
        <v>1406</v>
      </c>
      <c r="AF887" s="28"/>
      <c r="AG887" s="28"/>
    </row>
    <row r="888" s="93" customFormat="1" ht="15" spans="1:33">
      <c r="A888" s="28" t="s">
        <v>178</v>
      </c>
      <c r="B888" s="28" t="s">
        <v>1398</v>
      </c>
      <c r="C888" s="28">
        <v>130123</v>
      </c>
      <c r="D888" s="28" t="s">
        <v>1399</v>
      </c>
      <c r="E888" s="28" t="s">
        <v>1673</v>
      </c>
      <c r="F888" s="28" t="s">
        <v>56</v>
      </c>
      <c r="G888" s="28" t="s">
        <v>1407</v>
      </c>
      <c r="H888" s="28" t="s">
        <v>58</v>
      </c>
      <c r="I888" s="28" t="s">
        <v>59</v>
      </c>
      <c r="J888" s="28" t="s">
        <v>1402</v>
      </c>
      <c r="K888" s="32">
        <v>300110506002</v>
      </c>
      <c r="L888" s="28" t="s">
        <v>876</v>
      </c>
      <c r="M888" s="28" t="s">
        <v>84</v>
      </c>
      <c r="N888" s="28">
        <v>1</v>
      </c>
      <c r="O888" s="33">
        <v>80</v>
      </c>
      <c r="P888" s="33">
        <v>3</v>
      </c>
      <c r="Q888" s="33">
        <f>O888+P888</f>
        <v>83</v>
      </c>
      <c r="R888" s="33">
        <f>Q888/N888</f>
        <v>83</v>
      </c>
      <c r="S888" s="107" t="s">
        <v>1658</v>
      </c>
      <c r="T888" s="28" t="s">
        <v>97</v>
      </c>
      <c r="U888" s="28" t="s">
        <v>65</v>
      </c>
      <c r="V888" s="28" t="s">
        <v>66</v>
      </c>
      <c r="W888" s="28" t="s">
        <v>68</v>
      </c>
      <c r="X888" s="28" t="s">
        <v>68</v>
      </c>
      <c r="Y888" s="28" t="s">
        <v>69</v>
      </c>
      <c r="Z888" s="108" t="s">
        <v>87</v>
      </c>
      <c r="AA888" s="28" t="s">
        <v>179</v>
      </c>
      <c r="AB888" s="28" t="s">
        <v>179</v>
      </c>
      <c r="AC888" s="28" t="s">
        <v>1404</v>
      </c>
      <c r="AD888" s="28" t="s">
        <v>1405</v>
      </c>
      <c r="AE888" s="28" t="s">
        <v>1406</v>
      </c>
      <c r="AF888" s="28"/>
      <c r="AG888" s="28"/>
    </row>
    <row r="889" s="93" customFormat="1" ht="15" spans="1:33">
      <c r="A889" s="28" t="s">
        <v>178</v>
      </c>
      <c r="B889" s="28" t="s">
        <v>1398</v>
      </c>
      <c r="C889" s="28">
        <v>130123</v>
      </c>
      <c r="D889" s="28" t="s">
        <v>1399</v>
      </c>
      <c r="E889" s="28" t="s">
        <v>1674</v>
      </c>
      <c r="F889" s="28" t="s">
        <v>56</v>
      </c>
      <c r="G889" s="28" t="s">
        <v>1401</v>
      </c>
      <c r="H889" s="28" t="s">
        <v>58</v>
      </c>
      <c r="I889" s="28" t="s">
        <v>59</v>
      </c>
      <c r="J889" s="28" t="s">
        <v>1402</v>
      </c>
      <c r="K889" s="32">
        <v>300110511001</v>
      </c>
      <c r="L889" s="28" t="s">
        <v>876</v>
      </c>
      <c r="M889" s="28" t="s">
        <v>84</v>
      </c>
      <c r="N889" s="28">
        <v>3</v>
      </c>
      <c r="O889" s="33">
        <v>48</v>
      </c>
      <c r="P889" s="33">
        <v>9</v>
      </c>
      <c r="Q889" s="33">
        <f>O889+P889</f>
        <v>57</v>
      </c>
      <c r="R889" s="33">
        <f>Q889/N889</f>
        <v>19</v>
      </c>
      <c r="S889" s="107" t="s">
        <v>1665</v>
      </c>
      <c r="T889" s="28" t="s">
        <v>97</v>
      </c>
      <c r="U889" s="28" t="s">
        <v>65</v>
      </c>
      <c r="V889" s="28" t="s">
        <v>66</v>
      </c>
      <c r="W889" s="28" t="s">
        <v>68</v>
      </c>
      <c r="X889" s="28" t="s">
        <v>68</v>
      </c>
      <c r="Y889" s="28" t="s">
        <v>69</v>
      </c>
      <c r="Z889" s="108" t="s">
        <v>87</v>
      </c>
      <c r="AA889" s="28" t="s">
        <v>179</v>
      </c>
      <c r="AB889" s="28" t="s">
        <v>179</v>
      </c>
      <c r="AC889" s="28" t="s">
        <v>1465</v>
      </c>
      <c r="AD889" s="28" t="s">
        <v>1405</v>
      </c>
      <c r="AE889" s="28" t="s">
        <v>1406</v>
      </c>
      <c r="AF889" s="28"/>
      <c r="AG889" s="28"/>
    </row>
    <row r="890" s="93" customFormat="1" ht="15" spans="1:33">
      <c r="A890" s="28" t="s">
        <v>178</v>
      </c>
      <c r="B890" s="28" t="s">
        <v>1398</v>
      </c>
      <c r="C890" s="28">
        <v>130123</v>
      </c>
      <c r="D890" s="28" t="s">
        <v>1399</v>
      </c>
      <c r="E890" s="28" t="s">
        <v>1674</v>
      </c>
      <c r="F890" s="28" t="s">
        <v>56</v>
      </c>
      <c r="G890" s="28" t="s">
        <v>1407</v>
      </c>
      <c r="H890" s="28" t="s">
        <v>58</v>
      </c>
      <c r="I890" s="28" t="s">
        <v>59</v>
      </c>
      <c r="J890" s="28" t="s">
        <v>1402</v>
      </c>
      <c r="K890" s="32">
        <v>300110511002</v>
      </c>
      <c r="L890" s="28" t="s">
        <v>876</v>
      </c>
      <c r="M890" s="28" t="s">
        <v>84</v>
      </c>
      <c r="N890" s="28">
        <v>3</v>
      </c>
      <c r="O890" s="33">
        <v>17</v>
      </c>
      <c r="P890" s="33">
        <v>1</v>
      </c>
      <c r="Q890" s="33">
        <f>O890+P890</f>
        <v>18</v>
      </c>
      <c r="R890" s="33">
        <f>Q890/N890</f>
        <v>6</v>
      </c>
      <c r="S890" s="107" t="s">
        <v>1665</v>
      </c>
      <c r="T890" s="28" t="s">
        <v>97</v>
      </c>
      <c r="U890" s="28" t="s">
        <v>65</v>
      </c>
      <c r="V890" s="28" t="s">
        <v>66</v>
      </c>
      <c r="W890" s="28" t="s">
        <v>68</v>
      </c>
      <c r="X890" s="28" t="s">
        <v>68</v>
      </c>
      <c r="Y890" s="28" t="s">
        <v>69</v>
      </c>
      <c r="Z890" s="108" t="s">
        <v>87</v>
      </c>
      <c r="AA890" s="28" t="s">
        <v>179</v>
      </c>
      <c r="AB890" s="28" t="s">
        <v>179</v>
      </c>
      <c r="AC890" s="28" t="s">
        <v>1466</v>
      </c>
      <c r="AD890" s="28" t="s">
        <v>1405</v>
      </c>
      <c r="AE890" s="28" t="s">
        <v>1406</v>
      </c>
      <c r="AF890" s="28"/>
      <c r="AG890" s="28"/>
    </row>
    <row r="891" s="93" customFormat="1" ht="15" spans="1:33">
      <c r="A891" s="28" t="s">
        <v>178</v>
      </c>
      <c r="B891" s="28" t="s">
        <v>1398</v>
      </c>
      <c r="C891" s="28">
        <v>130123</v>
      </c>
      <c r="D891" s="28" t="s">
        <v>1399</v>
      </c>
      <c r="E891" s="28" t="s">
        <v>1675</v>
      </c>
      <c r="F891" s="28" t="s">
        <v>56</v>
      </c>
      <c r="G891" s="28" t="s">
        <v>1401</v>
      </c>
      <c r="H891" s="28" t="s">
        <v>58</v>
      </c>
      <c r="I891" s="28" t="s">
        <v>59</v>
      </c>
      <c r="J891" s="28" t="s">
        <v>1402</v>
      </c>
      <c r="K891" s="32">
        <v>300110516001</v>
      </c>
      <c r="L891" s="28" t="s">
        <v>876</v>
      </c>
      <c r="M891" s="28" t="s">
        <v>84</v>
      </c>
      <c r="N891" s="28">
        <v>4</v>
      </c>
      <c r="O891" s="33">
        <v>38</v>
      </c>
      <c r="P891" s="33">
        <v>8</v>
      </c>
      <c r="Q891" s="33">
        <f>O891+P891</f>
        <v>46</v>
      </c>
      <c r="R891" s="33">
        <f>Q891/N891</f>
        <v>11.5</v>
      </c>
      <c r="S891" s="107" t="s">
        <v>1676</v>
      </c>
      <c r="T891" s="28" t="s">
        <v>97</v>
      </c>
      <c r="U891" s="28" t="s">
        <v>65</v>
      </c>
      <c r="V891" s="28" t="s">
        <v>66</v>
      </c>
      <c r="W891" s="28" t="s">
        <v>68</v>
      </c>
      <c r="X891" s="28" t="s">
        <v>68</v>
      </c>
      <c r="Y891" s="28" t="s">
        <v>69</v>
      </c>
      <c r="Z891" s="108" t="s">
        <v>87</v>
      </c>
      <c r="AA891" s="28" t="s">
        <v>179</v>
      </c>
      <c r="AB891" s="28" t="s">
        <v>179</v>
      </c>
      <c r="AC891" s="28" t="s">
        <v>1414</v>
      </c>
      <c r="AD891" s="28" t="s">
        <v>1405</v>
      </c>
      <c r="AE891" s="28" t="s">
        <v>1406</v>
      </c>
      <c r="AF891" s="28"/>
      <c r="AG891" s="28"/>
    </row>
    <row r="892" s="93" customFormat="1" ht="15" spans="1:33">
      <c r="A892" s="28" t="s">
        <v>178</v>
      </c>
      <c r="B892" s="28" t="s">
        <v>1398</v>
      </c>
      <c r="C892" s="28">
        <v>130123</v>
      </c>
      <c r="D892" s="28" t="s">
        <v>1399</v>
      </c>
      <c r="E892" s="28" t="s">
        <v>1675</v>
      </c>
      <c r="F892" s="28" t="s">
        <v>56</v>
      </c>
      <c r="G892" s="28" t="s">
        <v>1407</v>
      </c>
      <c r="H892" s="28" t="s">
        <v>58</v>
      </c>
      <c r="I892" s="28" t="s">
        <v>59</v>
      </c>
      <c r="J892" s="28" t="s">
        <v>1402</v>
      </c>
      <c r="K892" s="32">
        <v>300110516002</v>
      </c>
      <c r="L892" s="28" t="s">
        <v>876</v>
      </c>
      <c r="M892" s="28" t="s">
        <v>84</v>
      </c>
      <c r="N892" s="28">
        <v>1</v>
      </c>
      <c r="O892" s="33">
        <v>3</v>
      </c>
      <c r="P892" s="33">
        <v>1</v>
      </c>
      <c r="Q892" s="33">
        <f>O892+P892</f>
        <v>4</v>
      </c>
      <c r="R892" s="33">
        <f>Q892/N892</f>
        <v>4</v>
      </c>
      <c r="S892" s="107" t="s">
        <v>1428</v>
      </c>
      <c r="T892" s="28" t="s">
        <v>97</v>
      </c>
      <c r="U892" s="28" t="s">
        <v>65</v>
      </c>
      <c r="V892" s="28" t="s">
        <v>66</v>
      </c>
      <c r="W892" s="28" t="s">
        <v>67</v>
      </c>
      <c r="X892" s="28" t="s">
        <v>192</v>
      </c>
      <c r="Y892" s="28" t="s">
        <v>69</v>
      </c>
      <c r="Z892" s="108" t="s">
        <v>87</v>
      </c>
      <c r="AA892" s="28" t="s">
        <v>179</v>
      </c>
      <c r="AB892" s="28" t="s">
        <v>179</v>
      </c>
      <c r="AC892" s="28" t="s">
        <v>1404</v>
      </c>
      <c r="AD892" s="28" t="s">
        <v>1405</v>
      </c>
      <c r="AE892" s="28" t="s">
        <v>1406</v>
      </c>
      <c r="AF892" s="28"/>
      <c r="AG892" s="28"/>
    </row>
    <row r="893" s="93" customFormat="1" ht="15" spans="1:33">
      <c r="A893" s="28" t="s">
        <v>178</v>
      </c>
      <c r="B893" s="28" t="s">
        <v>1398</v>
      </c>
      <c r="C893" s="28">
        <v>130123</v>
      </c>
      <c r="D893" s="28" t="s">
        <v>1399</v>
      </c>
      <c r="E893" s="28" t="s">
        <v>1677</v>
      </c>
      <c r="F893" s="28" t="s">
        <v>56</v>
      </c>
      <c r="G893" s="28" t="s">
        <v>1401</v>
      </c>
      <c r="H893" s="28" t="s">
        <v>58</v>
      </c>
      <c r="I893" s="28" t="s">
        <v>59</v>
      </c>
      <c r="J893" s="28" t="s">
        <v>1402</v>
      </c>
      <c r="K893" s="32">
        <v>300110521001</v>
      </c>
      <c r="L893" s="28" t="s">
        <v>876</v>
      </c>
      <c r="M893" s="28" t="s">
        <v>84</v>
      </c>
      <c r="N893" s="28">
        <v>1</v>
      </c>
      <c r="O893" s="33">
        <v>1</v>
      </c>
      <c r="P893" s="33">
        <v>0</v>
      </c>
      <c r="Q893" s="33">
        <f>O893+P893</f>
        <v>1</v>
      </c>
      <c r="R893" s="33">
        <f>Q893/N893</f>
        <v>1</v>
      </c>
      <c r="S893" s="107" t="s">
        <v>1428</v>
      </c>
      <c r="T893" s="28" t="s">
        <v>97</v>
      </c>
      <c r="U893" s="28" t="s">
        <v>65</v>
      </c>
      <c r="V893" s="28" t="s">
        <v>66</v>
      </c>
      <c r="W893" s="28" t="s">
        <v>67</v>
      </c>
      <c r="X893" s="28" t="s">
        <v>192</v>
      </c>
      <c r="Y893" s="28" t="s">
        <v>69</v>
      </c>
      <c r="Z893" s="108" t="s">
        <v>87</v>
      </c>
      <c r="AA893" s="28" t="s">
        <v>179</v>
      </c>
      <c r="AB893" s="28" t="s">
        <v>179</v>
      </c>
      <c r="AC893" s="28" t="s">
        <v>1404</v>
      </c>
      <c r="AD893" s="28" t="s">
        <v>1405</v>
      </c>
      <c r="AE893" s="28" t="s">
        <v>1406</v>
      </c>
      <c r="AF893" s="28"/>
      <c r="AG893" s="28"/>
    </row>
    <row r="894" s="93" customFormat="1" ht="15" spans="1:33">
      <c r="A894" s="28" t="s">
        <v>178</v>
      </c>
      <c r="B894" s="28" t="s">
        <v>1398</v>
      </c>
      <c r="C894" s="28">
        <v>130123</v>
      </c>
      <c r="D894" s="28" t="s">
        <v>1399</v>
      </c>
      <c r="E894" s="28" t="s">
        <v>1677</v>
      </c>
      <c r="F894" s="28" t="s">
        <v>56</v>
      </c>
      <c r="G894" s="28" t="s">
        <v>1407</v>
      </c>
      <c r="H894" s="28" t="s">
        <v>58</v>
      </c>
      <c r="I894" s="28" t="s">
        <v>59</v>
      </c>
      <c r="J894" s="28" t="s">
        <v>1402</v>
      </c>
      <c r="K894" s="32">
        <v>300110521002</v>
      </c>
      <c r="L894" s="28" t="s">
        <v>876</v>
      </c>
      <c r="M894" s="28" t="s">
        <v>84</v>
      </c>
      <c r="N894" s="28">
        <v>3</v>
      </c>
      <c r="O894" s="33">
        <v>0</v>
      </c>
      <c r="P894" s="33">
        <v>16</v>
      </c>
      <c r="Q894" s="33">
        <f>O894+P894</f>
        <v>16</v>
      </c>
      <c r="R894" s="33">
        <f>Q894/N894</f>
        <v>5.33333333333333</v>
      </c>
      <c r="S894" s="107" t="s">
        <v>1630</v>
      </c>
      <c r="T894" s="28" t="s">
        <v>97</v>
      </c>
      <c r="U894" s="28" t="s">
        <v>65</v>
      </c>
      <c r="V894" s="28" t="s">
        <v>66</v>
      </c>
      <c r="W894" s="28" t="s">
        <v>68</v>
      </c>
      <c r="X894" s="28" t="s">
        <v>68</v>
      </c>
      <c r="Y894" s="28" t="s">
        <v>69</v>
      </c>
      <c r="Z894" s="108" t="s">
        <v>87</v>
      </c>
      <c r="AA894" s="28" t="s">
        <v>179</v>
      </c>
      <c r="AB894" s="28" t="s">
        <v>179</v>
      </c>
      <c r="AC894" s="28" t="s">
        <v>1409</v>
      </c>
      <c r="AD894" s="28" t="s">
        <v>1405</v>
      </c>
      <c r="AE894" s="28" t="s">
        <v>1406</v>
      </c>
      <c r="AF894" s="28"/>
      <c r="AG894" s="28"/>
    </row>
    <row r="895" s="93" customFormat="1" ht="15" spans="1:33">
      <c r="A895" s="28" t="s">
        <v>178</v>
      </c>
      <c r="B895" s="28" t="s">
        <v>1398</v>
      </c>
      <c r="C895" s="28">
        <v>130123</v>
      </c>
      <c r="D895" s="28" t="s">
        <v>1399</v>
      </c>
      <c r="E895" s="28" t="s">
        <v>1677</v>
      </c>
      <c r="F895" s="28" t="s">
        <v>56</v>
      </c>
      <c r="G895" s="28" t="s">
        <v>1410</v>
      </c>
      <c r="H895" s="28" t="s">
        <v>58</v>
      </c>
      <c r="I895" s="28" t="s">
        <v>59</v>
      </c>
      <c r="J895" s="28" t="s">
        <v>1402</v>
      </c>
      <c r="K895" s="32">
        <v>300110521003</v>
      </c>
      <c r="L895" s="28" t="s">
        <v>876</v>
      </c>
      <c r="M895" s="28" t="s">
        <v>84</v>
      </c>
      <c r="N895" s="28">
        <v>3</v>
      </c>
      <c r="O895" s="33">
        <v>1</v>
      </c>
      <c r="P895" s="33">
        <v>32</v>
      </c>
      <c r="Q895" s="33">
        <f>O895+P895</f>
        <v>33</v>
      </c>
      <c r="R895" s="33">
        <f>Q895/N895</f>
        <v>11</v>
      </c>
      <c r="S895" s="107" t="s">
        <v>1630</v>
      </c>
      <c r="T895" s="28" t="s">
        <v>97</v>
      </c>
      <c r="U895" s="28" t="s">
        <v>65</v>
      </c>
      <c r="V895" s="28" t="s">
        <v>66</v>
      </c>
      <c r="W895" s="28" t="s">
        <v>68</v>
      </c>
      <c r="X895" s="28" t="s">
        <v>68</v>
      </c>
      <c r="Y895" s="28" t="s">
        <v>69</v>
      </c>
      <c r="Z895" s="108" t="s">
        <v>87</v>
      </c>
      <c r="AA895" s="28" t="s">
        <v>179</v>
      </c>
      <c r="AB895" s="28" t="s">
        <v>179</v>
      </c>
      <c r="AC895" s="28" t="s">
        <v>1411</v>
      </c>
      <c r="AD895" s="28" t="s">
        <v>1405</v>
      </c>
      <c r="AE895" s="28" t="s">
        <v>1406</v>
      </c>
      <c r="AF895" s="28"/>
      <c r="AG895" s="28"/>
    </row>
    <row r="896" s="93" customFormat="1" ht="15" spans="1:33">
      <c r="A896" s="28" t="s">
        <v>178</v>
      </c>
      <c r="B896" s="28" t="s">
        <v>1398</v>
      </c>
      <c r="C896" s="28">
        <v>130123</v>
      </c>
      <c r="D896" s="28" t="s">
        <v>1399</v>
      </c>
      <c r="E896" s="28" t="s">
        <v>1678</v>
      </c>
      <c r="F896" s="28" t="s">
        <v>56</v>
      </c>
      <c r="G896" s="28" t="s">
        <v>1401</v>
      </c>
      <c r="H896" s="28" t="s">
        <v>58</v>
      </c>
      <c r="I896" s="28" t="s">
        <v>59</v>
      </c>
      <c r="J896" s="28" t="s">
        <v>1402</v>
      </c>
      <c r="K896" s="32">
        <v>300110526001</v>
      </c>
      <c r="L896" s="28" t="s">
        <v>876</v>
      </c>
      <c r="M896" s="28" t="s">
        <v>84</v>
      </c>
      <c r="N896" s="28">
        <v>2</v>
      </c>
      <c r="O896" s="33">
        <v>6</v>
      </c>
      <c r="P896" s="33">
        <v>0</v>
      </c>
      <c r="Q896" s="33">
        <f>O896+P896</f>
        <v>6</v>
      </c>
      <c r="R896" s="33">
        <f>Q896/N896</f>
        <v>3</v>
      </c>
      <c r="S896" s="107" t="s">
        <v>1428</v>
      </c>
      <c r="T896" s="28" t="s">
        <v>97</v>
      </c>
      <c r="U896" s="28" t="s">
        <v>65</v>
      </c>
      <c r="V896" s="28" t="s">
        <v>66</v>
      </c>
      <c r="W896" s="28" t="s">
        <v>67</v>
      </c>
      <c r="X896" s="28" t="s">
        <v>192</v>
      </c>
      <c r="Y896" s="28" t="s">
        <v>69</v>
      </c>
      <c r="Z896" s="108" t="s">
        <v>87</v>
      </c>
      <c r="AA896" s="28" t="s">
        <v>179</v>
      </c>
      <c r="AB896" s="28" t="s">
        <v>179</v>
      </c>
      <c r="AC896" s="28" t="s">
        <v>1404</v>
      </c>
      <c r="AD896" s="28" t="s">
        <v>1405</v>
      </c>
      <c r="AE896" s="28" t="s">
        <v>1406</v>
      </c>
      <c r="AF896" s="28"/>
      <c r="AG896" s="28"/>
    </row>
    <row r="897" s="93" customFormat="1" ht="15" spans="1:33">
      <c r="A897" s="28" t="s">
        <v>178</v>
      </c>
      <c r="B897" s="28" t="s">
        <v>1398</v>
      </c>
      <c r="C897" s="28">
        <v>130123</v>
      </c>
      <c r="D897" s="28" t="s">
        <v>1399</v>
      </c>
      <c r="E897" s="28" t="s">
        <v>1678</v>
      </c>
      <c r="F897" s="28" t="s">
        <v>56</v>
      </c>
      <c r="G897" s="28" t="s">
        <v>1407</v>
      </c>
      <c r="H897" s="28" t="s">
        <v>58</v>
      </c>
      <c r="I897" s="28" t="s">
        <v>59</v>
      </c>
      <c r="J897" s="28" t="s">
        <v>1402</v>
      </c>
      <c r="K897" s="32">
        <v>300110526002</v>
      </c>
      <c r="L897" s="28" t="s">
        <v>876</v>
      </c>
      <c r="M897" s="28" t="s">
        <v>84</v>
      </c>
      <c r="N897" s="28">
        <v>5</v>
      </c>
      <c r="O897" s="33">
        <v>246</v>
      </c>
      <c r="P897" s="33">
        <v>16</v>
      </c>
      <c r="Q897" s="33">
        <f>O897+P897</f>
        <v>262</v>
      </c>
      <c r="R897" s="33">
        <f>Q897/N897</f>
        <v>52.4</v>
      </c>
      <c r="S897" s="107" t="s">
        <v>1679</v>
      </c>
      <c r="T897" s="28" t="s">
        <v>97</v>
      </c>
      <c r="U897" s="28" t="s">
        <v>65</v>
      </c>
      <c r="V897" s="28" t="s">
        <v>66</v>
      </c>
      <c r="W897" s="28" t="s">
        <v>68</v>
      </c>
      <c r="X897" s="28" t="s">
        <v>68</v>
      </c>
      <c r="Y897" s="28" t="s">
        <v>69</v>
      </c>
      <c r="Z897" s="108" t="s">
        <v>87</v>
      </c>
      <c r="AA897" s="28" t="s">
        <v>179</v>
      </c>
      <c r="AB897" s="28" t="s">
        <v>179</v>
      </c>
      <c r="AC897" s="28" t="s">
        <v>1404</v>
      </c>
      <c r="AD897" s="28" t="s">
        <v>1405</v>
      </c>
      <c r="AE897" s="28" t="s">
        <v>1406</v>
      </c>
      <c r="AF897" s="28"/>
      <c r="AG897" s="28"/>
    </row>
    <row r="898" s="93" customFormat="1" ht="15" spans="1:33">
      <c r="A898" s="28" t="s">
        <v>178</v>
      </c>
      <c r="B898" s="28" t="s">
        <v>1398</v>
      </c>
      <c r="C898" s="28">
        <v>130123</v>
      </c>
      <c r="D898" s="28" t="s">
        <v>1399</v>
      </c>
      <c r="E898" s="28" t="s">
        <v>1680</v>
      </c>
      <c r="F898" s="28" t="s">
        <v>56</v>
      </c>
      <c r="G898" s="28" t="s">
        <v>1401</v>
      </c>
      <c r="H898" s="28" t="s">
        <v>58</v>
      </c>
      <c r="I898" s="28" t="s">
        <v>59</v>
      </c>
      <c r="J898" s="28" t="s">
        <v>1402</v>
      </c>
      <c r="K898" s="32">
        <v>300110531001</v>
      </c>
      <c r="L898" s="28" t="s">
        <v>876</v>
      </c>
      <c r="M898" s="28" t="s">
        <v>84</v>
      </c>
      <c r="N898" s="28">
        <v>4</v>
      </c>
      <c r="O898" s="33">
        <v>0</v>
      </c>
      <c r="P898" s="33">
        <v>59</v>
      </c>
      <c r="Q898" s="33">
        <f>O898+P898</f>
        <v>59</v>
      </c>
      <c r="R898" s="33">
        <f>Q898/N898</f>
        <v>14.75</v>
      </c>
      <c r="S898" s="107" t="s">
        <v>1681</v>
      </c>
      <c r="T898" s="28" t="s">
        <v>97</v>
      </c>
      <c r="U898" s="28" t="s">
        <v>65</v>
      </c>
      <c r="V898" s="28" t="s">
        <v>66</v>
      </c>
      <c r="W898" s="28" t="s">
        <v>68</v>
      </c>
      <c r="X898" s="28" t="s">
        <v>68</v>
      </c>
      <c r="Y898" s="28" t="s">
        <v>69</v>
      </c>
      <c r="Z898" s="108" t="s">
        <v>87</v>
      </c>
      <c r="AA898" s="28" t="s">
        <v>179</v>
      </c>
      <c r="AB898" s="28" t="s">
        <v>179</v>
      </c>
      <c r="AC898" s="28" t="s">
        <v>1409</v>
      </c>
      <c r="AD898" s="28" t="s">
        <v>1405</v>
      </c>
      <c r="AE898" s="28" t="s">
        <v>1406</v>
      </c>
      <c r="AF898" s="28"/>
      <c r="AG898" s="28"/>
    </row>
    <row r="899" s="93" customFormat="1" ht="15" spans="1:33">
      <c r="A899" s="28" t="s">
        <v>178</v>
      </c>
      <c r="B899" s="28" t="s">
        <v>1398</v>
      </c>
      <c r="C899" s="28">
        <v>130123</v>
      </c>
      <c r="D899" s="28" t="s">
        <v>1399</v>
      </c>
      <c r="E899" s="28" t="s">
        <v>1680</v>
      </c>
      <c r="F899" s="28" t="s">
        <v>56</v>
      </c>
      <c r="G899" s="28" t="s">
        <v>1407</v>
      </c>
      <c r="H899" s="28" t="s">
        <v>58</v>
      </c>
      <c r="I899" s="28" t="s">
        <v>59</v>
      </c>
      <c r="J899" s="28" t="s">
        <v>1402</v>
      </c>
      <c r="K899" s="32">
        <v>300110531002</v>
      </c>
      <c r="L899" s="28" t="s">
        <v>876</v>
      </c>
      <c r="M899" s="28" t="s">
        <v>84</v>
      </c>
      <c r="N899" s="28">
        <v>4</v>
      </c>
      <c r="O899" s="33">
        <v>1</v>
      </c>
      <c r="P899" s="33">
        <v>24</v>
      </c>
      <c r="Q899" s="33">
        <f>O899+P899</f>
        <v>25</v>
      </c>
      <c r="R899" s="33">
        <f>Q899/N899</f>
        <v>6.25</v>
      </c>
      <c r="S899" s="107" t="s">
        <v>1681</v>
      </c>
      <c r="T899" s="28" t="s">
        <v>97</v>
      </c>
      <c r="U899" s="28" t="s">
        <v>65</v>
      </c>
      <c r="V899" s="28" t="s">
        <v>66</v>
      </c>
      <c r="W899" s="28" t="s">
        <v>68</v>
      </c>
      <c r="X899" s="28" t="s">
        <v>68</v>
      </c>
      <c r="Y899" s="28" t="s">
        <v>69</v>
      </c>
      <c r="Z899" s="108" t="s">
        <v>87</v>
      </c>
      <c r="AA899" s="28" t="s">
        <v>179</v>
      </c>
      <c r="AB899" s="28" t="s">
        <v>179</v>
      </c>
      <c r="AC899" s="28" t="s">
        <v>1411</v>
      </c>
      <c r="AD899" s="28" t="s">
        <v>1405</v>
      </c>
      <c r="AE899" s="28" t="s">
        <v>1406</v>
      </c>
      <c r="AF899" s="28"/>
      <c r="AG899" s="28"/>
    </row>
    <row r="900" s="93" customFormat="1" ht="15" spans="1:33">
      <c r="A900" s="28" t="s">
        <v>178</v>
      </c>
      <c r="B900" s="28" t="s">
        <v>1398</v>
      </c>
      <c r="C900" s="28">
        <v>130123</v>
      </c>
      <c r="D900" s="28" t="s">
        <v>1399</v>
      </c>
      <c r="E900" s="28" t="s">
        <v>1682</v>
      </c>
      <c r="F900" s="28" t="s">
        <v>56</v>
      </c>
      <c r="G900" s="28" t="s">
        <v>1401</v>
      </c>
      <c r="H900" s="28" t="s">
        <v>58</v>
      </c>
      <c r="I900" s="28" t="s">
        <v>59</v>
      </c>
      <c r="J900" s="28" t="s">
        <v>1402</v>
      </c>
      <c r="K900" s="32">
        <v>300110536001</v>
      </c>
      <c r="L900" s="28" t="s">
        <v>876</v>
      </c>
      <c r="M900" s="28" t="s">
        <v>84</v>
      </c>
      <c r="N900" s="28">
        <v>3</v>
      </c>
      <c r="O900" s="33">
        <v>0</v>
      </c>
      <c r="P900" s="33">
        <v>17</v>
      </c>
      <c r="Q900" s="33">
        <f>O900+P900</f>
        <v>17</v>
      </c>
      <c r="R900" s="33">
        <f>Q900/N900</f>
        <v>5.66666666666667</v>
      </c>
      <c r="S900" s="107" t="s">
        <v>1683</v>
      </c>
      <c r="T900" s="28" t="s">
        <v>97</v>
      </c>
      <c r="U900" s="28" t="s">
        <v>65</v>
      </c>
      <c r="V900" s="28" t="s">
        <v>66</v>
      </c>
      <c r="W900" s="28" t="s">
        <v>68</v>
      </c>
      <c r="X900" s="28" t="s">
        <v>68</v>
      </c>
      <c r="Y900" s="28" t="s">
        <v>69</v>
      </c>
      <c r="Z900" s="108" t="s">
        <v>87</v>
      </c>
      <c r="AA900" s="28" t="s">
        <v>179</v>
      </c>
      <c r="AB900" s="28" t="s">
        <v>179</v>
      </c>
      <c r="AC900" s="28" t="s">
        <v>1465</v>
      </c>
      <c r="AD900" s="28" t="s">
        <v>1405</v>
      </c>
      <c r="AE900" s="28" t="s">
        <v>1406</v>
      </c>
      <c r="AF900" s="28"/>
      <c r="AG900" s="28"/>
    </row>
    <row r="901" s="93" customFormat="1" ht="15" spans="1:33">
      <c r="A901" s="28" t="s">
        <v>178</v>
      </c>
      <c r="B901" s="28" t="s">
        <v>1398</v>
      </c>
      <c r="C901" s="28">
        <v>130123</v>
      </c>
      <c r="D901" s="28" t="s">
        <v>1399</v>
      </c>
      <c r="E901" s="28" t="s">
        <v>1682</v>
      </c>
      <c r="F901" s="28" t="s">
        <v>56</v>
      </c>
      <c r="G901" s="28" t="s">
        <v>1407</v>
      </c>
      <c r="H901" s="28" t="s">
        <v>58</v>
      </c>
      <c r="I901" s="28" t="s">
        <v>59</v>
      </c>
      <c r="J901" s="28" t="s">
        <v>1402</v>
      </c>
      <c r="K901" s="32">
        <v>300110536002</v>
      </c>
      <c r="L901" s="28" t="s">
        <v>876</v>
      </c>
      <c r="M901" s="28" t="s">
        <v>84</v>
      </c>
      <c r="N901" s="28">
        <v>3</v>
      </c>
      <c r="O901" s="33">
        <v>18</v>
      </c>
      <c r="P901" s="33">
        <v>2</v>
      </c>
      <c r="Q901" s="33">
        <f>O901+P901</f>
        <v>20</v>
      </c>
      <c r="R901" s="33">
        <f>Q901/N901</f>
        <v>6.66666666666667</v>
      </c>
      <c r="S901" s="107" t="s">
        <v>1683</v>
      </c>
      <c r="T901" s="28" t="s">
        <v>97</v>
      </c>
      <c r="U901" s="28" t="s">
        <v>65</v>
      </c>
      <c r="V901" s="28" t="s">
        <v>66</v>
      </c>
      <c r="W901" s="28" t="s">
        <v>68</v>
      </c>
      <c r="X901" s="28" t="s">
        <v>68</v>
      </c>
      <c r="Y901" s="28" t="s">
        <v>69</v>
      </c>
      <c r="Z901" s="108" t="s">
        <v>87</v>
      </c>
      <c r="AA901" s="28" t="s">
        <v>179</v>
      </c>
      <c r="AB901" s="28" t="s">
        <v>179</v>
      </c>
      <c r="AC901" s="28" t="s">
        <v>1466</v>
      </c>
      <c r="AD901" s="28" t="s">
        <v>1405</v>
      </c>
      <c r="AE901" s="28" t="s">
        <v>1406</v>
      </c>
      <c r="AF901" s="28"/>
      <c r="AG901" s="28"/>
    </row>
    <row r="902" s="93" customFormat="1" ht="15" spans="1:33">
      <c r="A902" s="28" t="s">
        <v>178</v>
      </c>
      <c r="B902" s="28" t="s">
        <v>1398</v>
      </c>
      <c r="C902" s="28">
        <v>130123</v>
      </c>
      <c r="D902" s="28" t="s">
        <v>1399</v>
      </c>
      <c r="E902" s="28" t="s">
        <v>1684</v>
      </c>
      <c r="F902" s="28" t="s">
        <v>56</v>
      </c>
      <c r="G902" s="28" t="s">
        <v>1401</v>
      </c>
      <c r="H902" s="28" t="s">
        <v>58</v>
      </c>
      <c r="I902" s="28" t="s">
        <v>59</v>
      </c>
      <c r="J902" s="28" t="s">
        <v>1402</v>
      </c>
      <c r="K902" s="32">
        <v>300110541002</v>
      </c>
      <c r="L902" s="28" t="s">
        <v>876</v>
      </c>
      <c r="M902" s="28" t="s">
        <v>84</v>
      </c>
      <c r="N902" s="28">
        <v>3</v>
      </c>
      <c r="O902" s="33">
        <v>95</v>
      </c>
      <c r="P902" s="33">
        <v>16</v>
      </c>
      <c r="Q902" s="33">
        <f>O902+P902</f>
        <v>111</v>
      </c>
      <c r="R902" s="33">
        <f>Q902/N902</f>
        <v>37</v>
      </c>
      <c r="S902" s="107" t="s">
        <v>1430</v>
      </c>
      <c r="T902" s="28" t="s">
        <v>97</v>
      </c>
      <c r="U902" s="28" t="s">
        <v>65</v>
      </c>
      <c r="V902" s="28" t="s">
        <v>66</v>
      </c>
      <c r="W902" s="28" t="s">
        <v>68</v>
      </c>
      <c r="X902" s="28" t="s">
        <v>68</v>
      </c>
      <c r="Y902" s="28" t="s">
        <v>69</v>
      </c>
      <c r="Z902" s="108" t="s">
        <v>87</v>
      </c>
      <c r="AA902" s="28" t="s">
        <v>179</v>
      </c>
      <c r="AB902" s="28" t="s">
        <v>179</v>
      </c>
      <c r="AC902" s="28" t="s">
        <v>1404</v>
      </c>
      <c r="AD902" s="28" t="s">
        <v>1405</v>
      </c>
      <c r="AE902" s="28" t="s">
        <v>1406</v>
      </c>
      <c r="AF902" s="28"/>
      <c r="AG902" s="28"/>
    </row>
    <row r="903" s="93" customFormat="1" ht="15" spans="1:33">
      <c r="A903" s="28" t="s">
        <v>102</v>
      </c>
      <c r="B903" s="28" t="s">
        <v>1398</v>
      </c>
      <c r="C903" s="28">
        <v>130123</v>
      </c>
      <c r="D903" s="28" t="s">
        <v>1399</v>
      </c>
      <c r="E903" s="28" t="s">
        <v>1685</v>
      </c>
      <c r="F903" s="28" t="s">
        <v>56</v>
      </c>
      <c r="G903" s="28" t="s">
        <v>1401</v>
      </c>
      <c r="H903" s="28" t="s">
        <v>58</v>
      </c>
      <c r="I903" s="28" t="s">
        <v>59</v>
      </c>
      <c r="J903" s="28" t="s">
        <v>1402</v>
      </c>
      <c r="K903" s="32">
        <v>300110546001</v>
      </c>
      <c r="L903" s="28" t="s">
        <v>876</v>
      </c>
      <c r="M903" s="28" t="s">
        <v>84</v>
      </c>
      <c r="N903" s="28">
        <v>3</v>
      </c>
      <c r="O903" s="33">
        <v>12</v>
      </c>
      <c r="P903" s="33">
        <v>10</v>
      </c>
      <c r="Q903" s="33">
        <f>O903+P903</f>
        <v>22</v>
      </c>
      <c r="R903" s="33">
        <f>Q903/N903</f>
        <v>7.33333333333333</v>
      </c>
      <c r="S903" s="107" t="s">
        <v>1686</v>
      </c>
      <c r="T903" s="28" t="s">
        <v>97</v>
      </c>
      <c r="U903" s="28" t="s">
        <v>65</v>
      </c>
      <c r="V903" s="28" t="s">
        <v>66</v>
      </c>
      <c r="W903" s="28" t="s">
        <v>68</v>
      </c>
      <c r="X903" s="28" t="s">
        <v>68</v>
      </c>
      <c r="Y903" s="28" t="s">
        <v>69</v>
      </c>
      <c r="Z903" s="108" t="s">
        <v>87</v>
      </c>
      <c r="AA903" s="28" t="s">
        <v>103</v>
      </c>
      <c r="AB903" s="28" t="s">
        <v>103</v>
      </c>
      <c r="AC903" s="28" t="s">
        <v>1426</v>
      </c>
      <c r="AD903" s="28" t="s">
        <v>1405</v>
      </c>
      <c r="AE903" s="28" t="s">
        <v>1406</v>
      </c>
      <c r="AF903" s="28"/>
      <c r="AG903" s="28"/>
    </row>
    <row r="904" s="93" customFormat="1" ht="15" spans="1:33">
      <c r="A904" s="28" t="s">
        <v>102</v>
      </c>
      <c r="B904" s="28" t="s">
        <v>1398</v>
      </c>
      <c r="C904" s="28">
        <v>130123</v>
      </c>
      <c r="D904" s="28" t="s">
        <v>1399</v>
      </c>
      <c r="E904" s="28" t="s">
        <v>1685</v>
      </c>
      <c r="F904" s="28" t="s">
        <v>56</v>
      </c>
      <c r="G904" s="28" t="s">
        <v>1407</v>
      </c>
      <c r="H904" s="28" t="s">
        <v>58</v>
      </c>
      <c r="I904" s="28" t="s">
        <v>59</v>
      </c>
      <c r="J904" s="28" t="s">
        <v>1402</v>
      </c>
      <c r="K904" s="32">
        <v>300110546002</v>
      </c>
      <c r="L904" s="28" t="s">
        <v>876</v>
      </c>
      <c r="M904" s="28" t="s">
        <v>84</v>
      </c>
      <c r="N904" s="28">
        <v>3</v>
      </c>
      <c r="O904" s="33">
        <v>5</v>
      </c>
      <c r="P904" s="33">
        <v>9</v>
      </c>
      <c r="Q904" s="33">
        <f>O904+P904</f>
        <v>14</v>
      </c>
      <c r="R904" s="33">
        <f>Q904/N904</f>
        <v>4.66666666666667</v>
      </c>
      <c r="S904" s="107" t="s">
        <v>1687</v>
      </c>
      <c r="T904" s="28" t="s">
        <v>97</v>
      </c>
      <c r="U904" s="28" t="s">
        <v>65</v>
      </c>
      <c r="V904" s="28" t="s">
        <v>66</v>
      </c>
      <c r="W904" s="28" t="s">
        <v>68</v>
      </c>
      <c r="X904" s="28" t="s">
        <v>68</v>
      </c>
      <c r="Y904" s="28" t="s">
        <v>69</v>
      </c>
      <c r="Z904" s="108" t="s">
        <v>87</v>
      </c>
      <c r="AA904" s="28" t="s">
        <v>103</v>
      </c>
      <c r="AB904" s="28" t="s">
        <v>103</v>
      </c>
      <c r="AC904" s="28" t="s">
        <v>1409</v>
      </c>
      <c r="AD904" s="28" t="s">
        <v>1405</v>
      </c>
      <c r="AE904" s="28" t="s">
        <v>1406</v>
      </c>
      <c r="AF904" s="28"/>
      <c r="AG904" s="28"/>
    </row>
    <row r="905" s="93" customFormat="1" ht="15" spans="1:33">
      <c r="A905" s="28" t="s">
        <v>102</v>
      </c>
      <c r="B905" s="28" t="s">
        <v>1398</v>
      </c>
      <c r="C905" s="28">
        <v>130123</v>
      </c>
      <c r="D905" s="28" t="s">
        <v>1399</v>
      </c>
      <c r="E905" s="28" t="s">
        <v>1685</v>
      </c>
      <c r="F905" s="28" t="s">
        <v>56</v>
      </c>
      <c r="G905" s="28" t="s">
        <v>1410</v>
      </c>
      <c r="H905" s="28" t="s">
        <v>58</v>
      </c>
      <c r="I905" s="28" t="s">
        <v>59</v>
      </c>
      <c r="J905" s="28" t="s">
        <v>1402</v>
      </c>
      <c r="K905" s="32">
        <v>300110546003</v>
      </c>
      <c r="L905" s="28" t="s">
        <v>876</v>
      </c>
      <c r="M905" s="28" t="s">
        <v>84</v>
      </c>
      <c r="N905" s="28">
        <v>3</v>
      </c>
      <c r="O905" s="33">
        <v>3</v>
      </c>
      <c r="P905" s="33">
        <v>13</v>
      </c>
      <c r="Q905" s="33">
        <f>O905+P905</f>
        <v>16</v>
      </c>
      <c r="R905" s="33">
        <f>Q905/N905</f>
        <v>5.33333333333333</v>
      </c>
      <c r="S905" s="107" t="s">
        <v>1687</v>
      </c>
      <c r="T905" s="28" t="s">
        <v>97</v>
      </c>
      <c r="U905" s="28" t="s">
        <v>65</v>
      </c>
      <c r="V905" s="28" t="s">
        <v>66</v>
      </c>
      <c r="W905" s="28" t="s">
        <v>68</v>
      </c>
      <c r="X905" s="28" t="s">
        <v>68</v>
      </c>
      <c r="Y905" s="28" t="s">
        <v>69</v>
      </c>
      <c r="Z905" s="108" t="s">
        <v>87</v>
      </c>
      <c r="AA905" s="28" t="s">
        <v>103</v>
      </c>
      <c r="AB905" s="28" t="s">
        <v>103</v>
      </c>
      <c r="AC905" s="28" t="s">
        <v>1411</v>
      </c>
      <c r="AD905" s="28" t="s">
        <v>1405</v>
      </c>
      <c r="AE905" s="28" t="s">
        <v>1406</v>
      </c>
      <c r="AF905" s="28"/>
      <c r="AG905" s="28"/>
    </row>
    <row r="906" s="93" customFormat="1" ht="15" spans="1:33">
      <c r="A906" s="28" t="s">
        <v>102</v>
      </c>
      <c r="B906" s="28" t="s">
        <v>1398</v>
      </c>
      <c r="C906" s="28">
        <v>130123</v>
      </c>
      <c r="D906" s="28" t="s">
        <v>1399</v>
      </c>
      <c r="E906" s="28" t="s">
        <v>1688</v>
      </c>
      <c r="F906" s="28" t="s">
        <v>56</v>
      </c>
      <c r="G906" s="28" t="s">
        <v>1401</v>
      </c>
      <c r="H906" s="28" t="s">
        <v>58</v>
      </c>
      <c r="I906" s="28" t="s">
        <v>59</v>
      </c>
      <c r="J906" s="28" t="s">
        <v>1402</v>
      </c>
      <c r="K906" s="32">
        <v>300110551001</v>
      </c>
      <c r="L906" s="28" t="s">
        <v>876</v>
      </c>
      <c r="M906" s="28" t="s">
        <v>84</v>
      </c>
      <c r="N906" s="28">
        <v>2</v>
      </c>
      <c r="O906" s="33">
        <v>6</v>
      </c>
      <c r="P906" s="33">
        <v>4</v>
      </c>
      <c r="Q906" s="33">
        <f>O906+P906</f>
        <v>10</v>
      </c>
      <c r="R906" s="33">
        <f>Q906/N906</f>
        <v>5</v>
      </c>
      <c r="S906" s="107" t="s">
        <v>1428</v>
      </c>
      <c r="T906" s="28" t="s">
        <v>97</v>
      </c>
      <c r="U906" s="28" t="s">
        <v>65</v>
      </c>
      <c r="V906" s="28" t="s">
        <v>66</v>
      </c>
      <c r="W906" s="28" t="s">
        <v>67</v>
      </c>
      <c r="X906" s="28" t="s">
        <v>192</v>
      </c>
      <c r="Y906" s="28" t="s">
        <v>69</v>
      </c>
      <c r="Z906" s="108" t="s">
        <v>87</v>
      </c>
      <c r="AA906" s="28" t="s">
        <v>103</v>
      </c>
      <c r="AB906" s="28" t="s">
        <v>103</v>
      </c>
      <c r="AC906" s="28" t="s">
        <v>1404</v>
      </c>
      <c r="AD906" s="28" t="s">
        <v>1405</v>
      </c>
      <c r="AE906" s="28" t="s">
        <v>1406</v>
      </c>
      <c r="AF906" s="28"/>
      <c r="AG906" s="28"/>
    </row>
    <row r="907" s="93" customFormat="1" ht="15" spans="1:33">
      <c r="A907" s="28" t="s">
        <v>102</v>
      </c>
      <c r="B907" s="28" t="s">
        <v>1398</v>
      </c>
      <c r="C907" s="28">
        <v>130123</v>
      </c>
      <c r="D907" s="28" t="s">
        <v>1399</v>
      </c>
      <c r="E907" s="28" t="s">
        <v>1688</v>
      </c>
      <c r="F907" s="28" t="s">
        <v>56</v>
      </c>
      <c r="G907" s="28" t="s">
        <v>1407</v>
      </c>
      <c r="H907" s="28" t="s">
        <v>58</v>
      </c>
      <c r="I907" s="28" t="s">
        <v>59</v>
      </c>
      <c r="J907" s="28" t="s">
        <v>1402</v>
      </c>
      <c r="K907" s="32">
        <v>300110551002</v>
      </c>
      <c r="L907" s="28" t="s">
        <v>876</v>
      </c>
      <c r="M907" s="28" t="s">
        <v>84</v>
      </c>
      <c r="N907" s="28">
        <v>3</v>
      </c>
      <c r="O907" s="33">
        <v>3</v>
      </c>
      <c r="P907" s="33">
        <v>10</v>
      </c>
      <c r="Q907" s="33">
        <f>O907+P907</f>
        <v>13</v>
      </c>
      <c r="R907" s="33">
        <f>Q907/N907</f>
        <v>4.33333333333333</v>
      </c>
      <c r="S907" s="107" t="s">
        <v>1689</v>
      </c>
      <c r="T907" s="28" t="s">
        <v>97</v>
      </c>
      <c r="U907" s="28" t="s">
        <v>65</v>
      </c>
      <c r="V907" s="28" t="s">
        <v>66</v>
      </c>
      <c r="W907" s="28" t="s">
        <v>68</v>
      </c>
      <c r="X907" s="28" t="s">
        <v>68</v>
      </c>
      <c r="Y907" s="28" t="s">
        <v>69</v>
      </c>
      <c r="Z907" s="108" t="s">
        <v>87</v>
      </c>
      <c r="AA907" s="28" t="s">
        <v>103</v>
      </c>
      <c r="AB907" s="28" t="s">
        <v>103</v>
      </c>
      <c r="AC907" s="28" t="s">
        <v>1409</v>
      </c>
      <c r="AD907" s="28" t="s">
        <v>1405</v>
      </c>
      <c r="AE907" s="28" t="s">
        <v>1406</v>
      </c>
      <c r="AF907" s="28"/>
      <c r="AG907" s="28"/>
    </row>
    <row r="908" s="93" customFormat="1" ht="15" spans="1:33">
      <c r="A908" s="28" t="s">
        <v>102</v>
      </c>
      <c r="B908" s="28" t="s">
        <v>1398</v>
      </c>
      <c r="C908" s="28">
        <v>130123</v>
      </c>
      <c r="D908" s="28" t="s">
        <v>1399</v>
      </c>
      <c r="E908" s="28" t="s">
        <v>1688</v>
      </c>
      <c r="F908" s="28" t="s">
        <v>56</v>
      </c>
      <c r="G908" s="28" t="s">
        <v>1410</v>
      </c>
      <c r="H908" s="28" t="s">
        <v>58</v>
      </c>
      <c r="I908" s="28" t="s">
        <v>59</v>
      </c>
      <c r="J908" s="28" t="s">
        <v>1402</v>
      </c>
      <c r="K908" s="32">
        <v>300110551003</v>
      </c>
      <c r="L908" s="28" t="s">
        <v>876</v>
      </c>
      <c r="M908" s="28" t="s">
        <v>84</v>
      </c>
      <c r="N908" s="28">
        <v>3</v>
      </c>
      <c r="O908" s="33">
        <v>6</v>
      </c>
      <c r="P908" s="33">
        <v>14</v>
      </c>
      <c r="Q908" s="33">
        <f>O908+P908</f>
        <v>20</v>
      </c>
      <c r="R908" s="33">
        <f>Q908/N908</f>
        <v>6.66666666666667</v>
      </c>
      <c r="S908" s="107" t="s">
        <v>1689</v>
      </c>
      <c r="T908" s="28" t="s">
        <v>97</v>
      </c>
      <c r="U908" s="28" t="s">
        <v>65</v>
      </c>
      <c r="V908" s="28" t="s">
        <v>66</v>
      </c>
      <c r="W908" s="28" t="s">
        <v>68</v>
      </c>
      <c r="X908" s="28" t="s">
        <v>68</v>
      </c>
      <c r="Y908" s="28" t="s">
        <v>69</v>
      </c>
      <c r="Z908" s="108" t="s">
        <v>87</v>
      </c>
      <c r="AA908" s="28" t="s">
        <v>103</v>
      </c>
      <c r="AB908" s="28" t="s">
        <v>103</v>
      </c>
      <c r="AC908" s="28" t="s">
        <v>1411</v>
      </c>
      <c r="AD908" s="28" t="s">
        <v>1405</v>
      </c>
      <c r="AE908" s="28" t="s">
        <v>1406</v>
      </c>
      <c r="AF908" s="28"/>
      <c r="AG908" s="28"/>
    </row>
    <row r="909" s="93" customFormat="1" ht="15" spans="1:33">
      <c r="A909" s="28" t="s">
        <v>102</v>
      </c>
      <c r="B909" s="28" t="s">
        <v>1398</v>
      </c>
      <c r="C909" s="28">
        <v>130123</v>
      </c>
      <c r="D909" s="28" t="s">
        <v>1399</v>
      </c>
      <c r="E909" s="28" t="s">
        <v>1690</v>
      </c>
      <c r="F909" s="28" t="s">
        <v>56</v>
      </c>
      <c r="G909" s="28" t="s">
        <v>1401</v>
      </c>
      <c r="H909" s="28" t="s">
        <v>58</v>
      </c>
      <c r="I909" s="28" t="s">
        <v>59</v>
      </c>
      <c r="J909" s="28" t="s">
        <v>1402</v>
      </c>
      <c r="K909" s="32">
        <v>300110556001</v>
      </c>
      <c r="L909" s="28" t="s">
        <v>876</v>
      </c>
      <c r="M909" s="28" t="s">
        <v>84</v>
      </c>
      <c r="N909" s="28">
        <v>1</v>
      </c>
      <c r="O909" s="33">
        <v>0</v>
      </c>
      <c r="P909" s="33">
        <v>1</v>
      </c>
      <c r="Q909" s="33">
        <f>O909+P909</f>
        <v>1</v>
      </c>
      <c r="R909" s="33">
        <f>Q909/N909</f>
        <v>1</v>
      </c>
      <c r="S909" s="107" t="s">
        <v>1428</v>
      </c>
      <c r="T909" s="28" t="s">
        <v>97</v>
      </c>
      <c r="U909" s="28" t="s">
        <v>65</v>
      </c>
      <c r="V909" s="28" t="s">
        <v>66</v>
      </c>
      <c r="W909" s="28" t="s">
        <v>67</v>
      </c>
      <c r="X909" s="28" t="s">
        <v>192</v>
      </c>
      <c r="Y909" s="28" t="s">
        <v>69</v>
      </c>
      <c r="Z909" s="108" t="s">
        <v>87</v>
      </c>
      <c r="AA909" s="28" t="s">
        <v>103</v>
      </c>
      <c r="AB909" s="28" t="s">
        <v>103</v>
      </c>
      <c r="AC909" s="28" t="s">
        <v>1404</v>
      </c>
      <c r="AD909" s="28" t="s">
        <v>1405</v>
      </c>
      <c r="AE909" s="28" t="s">
        <v>1406</v>
      </c>
      <c r="AF909" s="28"/>
      <c r="AG909" s="28"/>
    </row>
    <row r="910" s="93" customFormat="1" ht="15" spans="1:33">
      <c r="A910" s="28" t="s">
        <v>102</v>
      </c>
      <c r="B910" s="28" t="s">
        <v>1398</v>
      </c>
      <c r="C910" s="28">
        <v>130123</v>
      </c>
      <c r="D910" s="28" t="s">
        <v>1399</v>
      </c>
      <c r="E910" s="28" t="s">
        <v>1690</v>
      </c>
      <c r="F910" s="28" t="s">
        <v>56</v>
      </c>
      <c r="G910" s="28" t="s">
        <v>1407</v>
      </c>
      <c r="H910" s="28" t="s">
        <v>58</v>
      </c>
      <c r="I910" s="28" t="s">
        <v>59</v>
      </c>
      <c r="J910" s="28" t="s">
        <v>1402</v>
      </c>
      <c r="K910" s="32">
        <v>300110556002</v>
      </c>
      <c r="L910" s="28" t="s">
        <v>876</v>
      </c>
      <c r="M910" s="28" t="s">
        <v>84</v>
      </c>
      <c r="N910" s="28">
        <v>1</v>
      </c>
      <c r="O910" s="33">
        <v>3</v>
      </c>
      <c r="P910" s="33">
        <v>1</v>
      </c>
      <c r="Q910" s="33">
        <f>O910+P910</f>
        <v>4</v>
      </c>
      <c r="R910" s="33">
        <f>Q910/N910</f>
        <v>4</v>
      </c>
      <c r="S910" s="107" t="s">
        <v>1689</v>
      </c>
      <c r="T910" s="28" t="s">
        <v>97</v>
      </c>
      <c r="U910" s="28" t="s">
        <v>65</v>
      </c>
      <c r="V910" s="28" t="s">
        <v>66</v>
      </c>
      <c r="W910" s="28" t="s">
        <v>68</v>
      </c>
      <c r="X910" s="28" t="s">
        <v>68</v>
      </c>
      <c r="Y910" s="28" t="s">
        <v>69</v>
      </c>
      <c r="Z910" s="108" t="s">
        <v>87</v>
      </c>
      <c r="AA910" s="28" t="s">
        <v>103</v>
      </c>
      <c r="AB910" s="28" t="s">
        <v>103</v>
      </c>
      <c r="AC910" s="28" t="s">
        <v>1426</v>
      </c>
      <c r="AD910" s="28" t="s">
        <v>1405</v>
      </c>
      <c r="AE910" s="28" t="s">
        <v>1406</v>
      </c>
      <c r="AF910" s="28"/>
      <c r="AG910" s="28"/>
    </row>
    <row r="911" s="93" customFormat="1" ht="15" spans="1:33">
      <c r="A911" s="28" t="s">
        <v>102</v>
      </c>
      <c r="B911" s="28" t="s">
        <v>1398</v>
      </c>
      <c r="C911" s="28">
        <v>130123</v>
      </c>
      <c r="D911" s="28" t="s">
        <v>1399</v>
      </c>
      <c r="E911" s="28" t="s">
        <v>1691</v>
      </c>
      <c r="F911" s="28" t="s">
        <v>56</v>
      </c>
      <c r="G911" s="28" t="s">
        <v>1401</v>
      </c>
      <c r="H911" s="28" t="s">
        <v>58</v>
      </c>
      <c r="I911" s="28" t="s">
        <v>59</v>
      </c>
      <c r="J911" s="28" t="s">
        <v>1402</v>
      </c>
      <c r="K911" s="32">
        <v>300110561001</v>
      </c>
      <c r="L911" s="28" t="s">
        <v>876</v>
      </c>
      <c r="M911" s="28" t="s">
        <v>84</v>
      </c>
      <c r="N911" s="28">
        <v>1</v>
      </c>
      <c r="O911" s="33">
        <v>1</v>
      </c>
      <c r="P911" s="33">
        <v>3</v>
      </c>
      <c r="Q911" s="33">
        <f>O911+P911</f>
        <v>4</v>
      </c>
      <c r="R911" s="33">
        <f>Q911/N911</f>
        <v>4</v>
      </c>
      <c r="S911" s="107" t="s">
        <v>1428</v>
      </c>
      <c r="T911" s="28" t="s">
        <v>97</v>
      </c>
      <c r="U911" s="28" t="s">
        <v>65</v>
      </c>
      <c r="V911" s="28" t="s">
        <v>66</v>
      </c>
      <c r="W911" s="28" t="s">
        <v>67</v>
      </c>
      <c r="X911" s="28" t="s">
        <v>192</v>
      </c>
      <c r="Y911" s="28" t="s">
        <v>69</v>
      </c>
      <c r="Z911" s="108" t="s">
        <v>87</v>
      </c>
      <c r="AA911" s="28" t="s">
        <v>103</v>
      </c>
      <c r="AB911" s="28" t="s">
        <v>103</v>
      </c>
      <c r="AC911" s="28" t="s">
        <v>1404</v>
      </c>
      <c r="AD911" s="28" t="s">
        <v>1405</v>
      </c>
      <c r="AE911" s="28" t="s">
        <v>1406</v>
      </c>
      <c r="AF911" s="28"/>
      <c r="AG911" s="28"/>
    </row>
    <row r="912" s="93" customFormat="1" ht="15" spans="1:33">
      <c r="A912" s="28" t="s">
        <v>102</v>
      </c>
      <c r="B912" s="28" t="s">
        <v>1398</v>
      </c>
      <c r="C912" s="28">
        <v>130123</v>
      </c>
      <c r="D912" s="28" t="s">
        <v>1399</v>
      </c>
      <c r="E912" s="28" t="s">
        <v>1691</v>
      </c>
      <c r="F912" s="28" t="s">
        <v>56</v>
      </c>
      <c r="G912" s="28" t="s">
        <v>1407</v>
      </c>
      <c r="H912" s="28" t="s">
        <v>58</v>
      </c>
      <c r="I912" s="28" t="s">
        <v>59</v>
      </c>
      <c r="J912" s="28" t="s">
        <v>1402</v>
      </c>
      <c r="K912" s="32">
        <v>300110561002</v>
      </c>
      <c r="L912" s="28" t="s">
        <v>876</v>
      </c>
      <c r="M912" s="28" t="s">
        <v>84</v>
      </c>
      <c r="N912" s="28">
        <v>3</v>
      </c>
      <c r="O912" s="33">
        <v>1</v>
      </c>
      <c r="P912" s="33">
        <v>7</v>
      </c>
      <c r="Q912" s="33">
        <f>O912+P912</f>
        <v>8</v>
      </c>
      <c r="R912" s="33">
        <f>Q912/N912</f>
        <v>2.66666666666667</v>
      </c>
      <c r="S912" s="107" t="s">
        <v>1692</v>
      </c>
      <c r="T912" s="28" t="s">
        <v>97</v>
      </c>
      <c r="U912" s="28" t="s">
        <v>65</v>
      </c>
      <c r="V912" s="28" t="s">
        <v>66</v>
      </c>
      <c r="W912" s="28" t="s">
        <v>68</v>
      </c>
      <c r="X912" s="28" t="s">
        <v>68</v>
      </c>
      <c r="Y912" s="28" t="s">
        <v>69</v>
      </c>
      <c r="Z912" s="108" t="s">
        <v>87</v>
      </c>
      <c r="AA912" s="28" t="s">
        <v>103</v>
      </c>
      <c r="AB912" s="28" t="s">
        <v>103</v>
      </c>
      <c r="AC912" s="28" t="s">
        <v>1465</v>
      </c>
      <c r="AD912" s="28" t="s">
        <v>1405</v>
      </c>
      <c r="AE912" s="28" t="s">
        <v>1406</v>
      </c>
      <c r="AF912" s="28"/>
      <c r="AG912" s="28"/>
    </row>
    <row r="913" s="93" customFormat="1" ht="15" spans="1:33">
      <c r="A913" s="28" t="s">
        <v>102</v>
      </c>
      <c r="B913" s="28" t="s">
        <v>1398</v>
      </c>
      <c r="C913" s="28">
        <v>130123</v>
      </c>
      <c r="D913" s="28" t="s">
        <v>1399</v>
      </c>
      <c r="E913" s="28" t="s">
        <v>1691</v>
      </c>
      <c r="F913" s="28" t="s">
        <v>56</v>
      </c>
      <c r="G913" s="28" t="s">
        <v>1410</v>
      </c>
      <c r="H913" s="28" t="s">
        <v>58</v>
      </c>
      <c r="I913" s="28" t="s">
        <v>59</v>
      </c>
      <c r="J913" s="28" t="s">
        <v>1402</v>
      </c>
      <c r="K913" s="32">
        <v>300110561003</v>
      </c>
      <c r="L913" s="28" t="s">
        <v>876</v>
      </c>
      <c r="M913" s="28" t="s">
        <v>84</v>
      </c>
      <c r="N913" s="28">
        <v>3</v>
      </c>
      <c r="O913" s="33">
        <v>15</v>
      </c>
      <c r="P913" s="33">
        <v>15</v>
      </c>
      <c r="Q913" s="33">
        <f>O913+P913</f>
        <v>30</v>
      </c>
      <c r="R913" s="33">
        <f>Q913/N913</f>
        <v>10</v>
      </c>
      <c r="S913" s="107" t="s">
        <v>1692</v>
      </c>
      <c r="T913" s="28" t="s">
        <v>97</v>
      </c>
      <c r="U913" s="28" t="s">
        <v>65</v>
      </c>
      <c r="V913" s="28" t="s">
        <v>66</v>
      </c>
      <c r="W913" s="28" t="s">
        <v>68</v>
      </c>
      <c r="X913" s="28" t="s">
        <v>68</v>
      </c>
      <c r="Y913" s="28" t="s">
        <v>69</v>
      </c>
      <c r="Z913" s="108" t="s">
        <v>87</v>
      </c>
      <c r="AA913" s="28" t="s">
        <v>103</v>
      </c>
      <c r="AB913" s="28" t="s">
        <v>103</v>
      </c>
      <c r="AC913" s="28" t="s">
        <v>1466</v>
      </c>
      <c r="AD913" s="28" t="s">
        <v>1405</v>
      </c>
      <c r="AE913" s="28" t="s">
        <v>1406</v>
      </c>
      <c r="AF913" s="28"/>
      <c r="AG913" s="28"/>
    </row>
    <row r="914" s="93" customFormat="1" ht="15" spans="1:33">
      <c r="A914" s="28" t="s">
        <v>102</v>
      </c>
      <c r="B914" s="28" t="s">
        <v>1398</v>
      </c>
      <c r="C914" s="28">
        <v>130123</v>
      </c>
      <c r="D914" s="28" t="s">
        <v>1399</v>
      </c>
      <c r="E914" s="28" t="s">
        <v>1693</v>
      </c>
      <c r="F914" s="28" t="s">
        <v>56</v>
      </c>
      <c r="G914" s="28" t="s">
        <v>1401</v>
      </c>
      <c r="H914" s="28" t="s">
        <v>58</v>
      </c>
      <c r="I914" s="28" t="s">
        <v>59</v>
      </c>
      <c r="J914" s="28" t="s">
        <v>1402</v>
      </c>
      <c r="K914" s="32">
        <v>300110566001</v>
      </c>
      <c r="L914" s="28" t="s">
        <v>876</v>
      </c>
      <c r="M914" s="28" t="s">
        <v>84</v>
      </c>
      <c r="N914" s="28">
        <v>2</v>
      </c>
      <c r="O914" s="33">
        <v>2</v>
      </c>
      <c r="P914" s="33">
        <v>4</v>
      </c>
      <c r="Q914" s="33">
        <f>O914+P914</f>
        <v>6</v>
      </c>
      <c r="R914" s="33">
        <f>Q914/N914</f>
        <v>3</v>
      </c>
      <c r="S914" s="107" t="s">
        <v>1667</v>
      </c>
      <c r="T914" s="28" t="s">
        <v>97</v>
      </c>
      <c r="U914" s="28" t="s">
        <v>65</v>
      </c>
      <c r="V914" s="28" t="s">
        <v>66</v>
      </c>
      <c r="W914" s="28" t="s">
        <v>68</v>
      </c>
      <c r="X914" s="28" t="s">
        <v>68</v>
      </c>
      <c r="Y914" s="28" t="s">
        <v>69</v>
      </c>
      <c r="Z914" s="108" t="s">
        <v>87</v>
      </c>
      <c r="AA914" s="28" t="s">
        <v>103</v>
      </c>
      <c r="AB914" s="28" t="s">
        <v>103</v>
      </c>
      <c r="AC914" s="28" t="s">
        <v>1409</v>
      </c>
      <c r="AD914" s="28" t="s">
        <v>1405</v>
      </c>
      <c r="AE914" s="28" t="s">
        <v>1406</v>
      </c>
      <c r="AF914" s="28"/>
      <c r="AG914" s="28"/>
    </row>
    <row r="915" s="93" customFormat="1" ht="15" spans="1:33">
      <c r="A915" s="28" t="s">
        <v>102</v>
      </c>
      <c r="B915" s="28" t="s">
        <v>1398</v>
      </c>
      <c r="C915" s="28">
        <v>130123</v>
      </c>
      <c r="D915" s="28" t="s">
        <v>1399</v>
      </c>
      <c r="E915" s="28" t="s">
        <v>1693</v>
      </c>
      <c r="F915" s="28" t="s">
        <v>56</v>
      </c>
      <c r="G915" s="28" t="s">
        <v>1407</v>
      </c>
      <c r="H915" s="28" t="s">
        <v>58</v>
      </c>
      <c r="I915" s="28" t="s">
        <v>59</v>
      </c>
      <c r="J915" s="28" t="s">
        <v>1402</v>
      </c>
      <c r="K915" s="32">
        <v>300110566002</v>
      </c>
      <c r="L915" s="28" t="s">
        <v>876</v>
      </c>
      <c r="M915" s="28" t="s">
        <v>84</v>
      </c>
      <c r="N915" s="28">
        <v>2</v>
      </c>
      <c r="O915" s="33">
        <v>1</v>
      </c>
      <c r="P915" s="33">
        <v>1</v>
      </c>
      <c r="Q915" s="33">
        <f>O915+P915</f>
        <v>2</v>
      </c>
      <c r="R915" s="33">
        <f>Q915/N915</f>
        <v>1</v>
      </c>
      <c r="S915" s="107" t="s">
        <v>1667</v>
      </c>
      <c r="T915" s="28" t="s">
        <v>97</v>
      </c>
      <c r="U915" s="28" t="s">
        <v>65</v>
      </c>
      <c r="V915" s="28" t="s">
        <v>66</v>
      </c>
      <c r="W915" s="28" t="s">
        <v>68</v>
      </c>
      <c r="X915" s="28" t="s">
        <v>68</v>
      </c>
      <c r="Y915" s="28" t="s">
        <v>69</v>
      </c>
      <c r="Z915" s="108" t="s">
        <v>87</v>
      </c>
      <c r="AA915" s="28" t="s">
        <v>103</v>
      </c>
      <c r="AB915" s="28" t="s">
        <v>103</v>
      </c>
      <c r="AC915" s="28" t="s">
        <v>1411</v>
      </c>
      <c r="AD915" s="28" t="s">
        <v>1405</v>
      </c>
      <c r="AE915" s="28" t="s">
        <v>1406</v>
      </c>
      <c r="AF915" s="28"/>
      <c r="AG915" s="28"/>
    </row>
    <row r="916" s="93" customFormat="1" ht="15" spans="1:33">
      <c r="A916" s="28" t="s">
        <v>102</v>
      </c>
      <c r="B916" s="28" t="s">
        <v>1398</v>
      </c>
      <c r="C916" s="28">
        <v>130123</v>
      </c>
      <c r="D916" s="28" t="s">
        <v>1399</v>
      </c>
      <c r="E916" s="28" t="s">
        <v>1694</v>
      </c>
      <c r="F916" s="28" t="s">
        <v>56</v>
      </c>
      <c r="G916" s="28" t="s">
        <v>1401</v>
      </c>
      <c r="H916" s="28" t="s">
        <v>58</v>
      </c>
      <c r="I916" s="28" t="s">
        <v>59</v>
      </c>
      <c r="J916" s="28" t="s">
        <v>1402</v>
      </c>
      <c r="K916" s="32">
        <v>300110571001</v>
      </c>
      <c r="L916" s="28" t="s">
        <v>876</v>
      </c>
      <c r="M916" s="28" t="s">
        <v>84</v>
      </c>
      <c r="N916" s="28">
        <v>2</v>
      </c>
      <c r="O916" s="33">
        <v>2</v>
      </c>
      <c r="P916" s="33">
        <v>2</v>
      </c>
      <c r="Q916" s="33">
        <f>O916+P916</f>
        <v>4</v>
      </c>
      <c r="R916" s="33">
        <f>Q916/N916</f>
        <v>2</v>
      </c>
      <c r="S916" s="107" t="s">
        <v>1667</v>
      </c>
      <c r="T916" s="28" t="s">
        <v>97</v>
      </c>
      <c r="U916" s="28" t="s">
        <v>65</v>
      </c>
      <c r="V916" s="28" t="s">
        <v>66</v>
      </c>
      <c r="W916" s="28" t="s">
        <v>68</v>
      </c>
      <c r="X916" s="28" t="s">
        <v>68</v>
      </c>
      <c r="Y916" s="28" t="s">
        <v>69</v>
      </c>
      <c r="Z916" s="108" t="s">
        <v>87</v>
      </c>
      <c r="AA916" s="28" t="s">
        <v>103</v>
      </c>
      <c r="AB916" s="28" t="s">
        <v>103</v>
      </c>
      <c r="AC916" s="28" t="s">
        <v>1465</v>
      </c>
      <c r="AD916" s="28" t="s">
        <v>1405</v>
      </c>
      <c r="AE916" s="28" t="s">
        <v>1406</v>
      </c>
      <c r="AF916" s="28"/>
      <c r="AG916" s="28"/>
    </row>
    <row r="917" s="93" customFormat="1" ht="15" spans="1:33">
      <c r="A917" s="28" t="s">
        <v>102</v>
      </c>
      <c r="B917" s="28" t="s">
        <v>1398</v>
      </c>
      <c r="C917" s="28">
        <v>130123</v>
      </c>
      <c r="D917" s="28" t="s">
        <v>1399</v>
      </c>
      <c r="E917" s="28" t="s">
        <v>1694</v>
      </c>
      <c r="F917" s="28" t="s">
        <v>56</v>
      </c>
      <c r="G917" s="28" t="s">
        <v>1407</v>
      </c>
      <c r="H917" s="28" t="s">
        <v>58</v>
      </c>
      <c r="I917" s="28" t="s">
        <v>59</v>
      </c>
      <c r="J917" s="28" t="s">
        <v>1402</v>
      </c>
      <c r="K917" s="32">
        <v>300110571002</v>
      </c>
      <c r="L917" s="28" t="s">
        <v>876</v>
      </c>
      <c r="M917" s="28" t="s">
        <v>84</v>
      </c>
      <c r="N917" s="28">
        <v>2</v>
      </c>
      <c r="O917" s="33">
        <v>6</v>
      </c>
      <c r="P917" s="33">
        <v>1</v>
      </c>
      <c r="Q917" s="33">
        <f>O917+P917</f>
        <v>7</v>
      </c>
      <c r="R917" s="33">
        <f>Q917/N917</f>
        <v>3.5</v>
      </c>
      <c r="S917" s="107" t="s">
        <v>1667</v>
      </c>
      <c r="T917" s="28" t="s">
        <v>97</v>
      </c>
      <c r="U917" s="28" t="s">
        <v>65</v>
      </c>
      <c r="V917" s="28" t="s">
        <v>66</v>
      </c>
      <c r="W917" s="28" t="s">
        <v>68</v>
      </c>
      <c r="X917" s="28" t="s">
        <v>68</v>
      </c>
      <c r="Y917" s="28" t="s">
        <v>69</v>
      </c>
      <c r="Z917" s="108" t="s">
        <v>87</v>
      </c>
      <c r="AA917" s="28" t="s">
        <v>103</v>
      </c>
      <c r="AB917" s="28" t="s">
        <v>103</v>
      </c>
      <c r="AC917" s="28" t="s">
        <v>1466</v>
      </c>
      <c r="AD917" s="28" t="s">
        <v>1405</v>
      </c>
      <c r="AE917" s="28" t="s">
        <v>1406</v>
      </c>
      <c r="AF917" s="28"/>
      <c r="AG917" s="28"/>
    </row>
    <row r="918" s="93" customFormat="1" ht="15" spans="1:33">
      <c r="A918" s="28" t="s">
        <v>102</v>
      </c>
      <c r="B918" s="28" t="s">
        <v>1398</v>
      </c>
      <c r="C918" s="28">
        <v>130123</v>
      </c>
      <c r="D918" s="28" t="s">
        <v>1399</v>
      </c>
      <c r="E918" s="28" t="s">
        <v>1695</v>
      </c>
      <c r="F918" s="28" t="s">
        <v>56</v>
      </c>
      <c r="G918" s="28" t="s">
        <v>1401</v>
      </c>
      <c r="H918" s="28" t="s">
        <v>58</v>
      </c>
      <c r="I918" s="28" t="s">
        <v>59</v>
      </c>
      <c r="J918" s="28" t="s">
        <v>1402</v>
      </c>
      <c r="K918" s="32">
        <v>300110576001</v>
      </c>
      <c r="L918" s="28" t="s">
        <v>876</v>
      </c>
      <c r="M918" s="28" t="s">
        <v>84</v>
      </c>
      <c r="N918" s="28">
        <v>2</v>
      </c>
      <c r="O918" s="33">
        <v>5</v>
      </c>
      <c r="P918" s="33">
        <v>22</v>
      </c>
      <c r="Q918" s="33">
        <f>O918+P918</f>
        <v>27</v>
      </c>
      <c r="R918" s="33">
        <f>Q918/N918</f>
        <v>13.5</v>
      </c>
      <c r="S918" s="107" t="s">
        <v>1667</v>
      </c>
      <c r="T918" s="28" t="s">
        <v>97</v>
      </c>
      <c r="U918" s="28" t="s">
        <v>65</v>
      </c>
      <c r="V918" s="28" t="s">
        <v>66</v>
      </c>
      <c r="W918" s="28" t="s">
        <v>68</v>
      </c>
      <c r="X918" s="28" t="s">
        <v>68</v>
      </c>
      <c r="Y918" s="28" t="s">
        <v>69</v>
      </c>
      <c r="Z918" s="108" t="s">
        <v>87</v>
      </c>
      <c r="AA918" s="28" t="s">
        <v>103</v>
      </c>
      <c r="AB918" s="28" t="s">
        <v>103</v>
      </c>
      <c r="AC918" s="28" t="s">
        <v>1492</v>
      </c>
      <c r="AD918" s="28" t="s">
        <v>1405</v>
      </c>
      <c r="AE918" s="28" t="s">
        <v>1406</v>
      </c>
      <c r="AF918" s="28"/>
      <c r="AG918" s="28"/>
    </row>
    <row r="919" s="93" customFormat="1" ht="15" spans="1:33">
      <c r="A919" s="28" t="s">
        <v>102</v>
      </c>
      <c r="B919" s="28" t="s">
        <v>1398</v>
      </c>
      <c r="C919" s="28">
        <v>130123</v>
      </c>
      <c r="D919" s="28" t="s">
        <v>1399</v>
      </c>
      <c r="E919" s="28" t="s">
        <v>1695</v>
      </c>
      <c r="F919" s="28" t="s">
        <v>56</v>
      </c>
      <c r="G919" s="28" t="s">
        <v>1407</v>
      </c>
      <c r="H919" s="28" t="s">
        <v>58</v>
      </c>
      <c r="I919" s="28" t="s">
        <v>59</v>
      </c>
      <c r="J919" s="28" t="s">
        <v>1402</v>
      </c>
      <c r="K919" s="32">
        <v>300110576002</v>
      </c>
      <c r="L919" s="28" t="s">
        <v>876</v>
      </c>
      <c r="M919" s="28" t="s">
        <v>84</v>
      </c>
      <c r="N919" s="28">
        <v>2</v>
      </c>
      <c r="O919" s="33">
        <v>8</v>
      </c>
      <c r="P919" s="33">
        <v>30</v>
      </c>
      <c r="Q919" s="33">
        <f>O919+P919</f>
        <v>38</v>
      </c>
      <c r="R919" s="33">
        <f>Q919/N919</f>
        <v>19</v>
      </c>
      <c r="S919" s="107" t="s">
        <v>1667</v>
      </c>
      <c r="T919" s="28" t="s">
        <v>97</v>
      </c>
      <c r="U919" s="28" t="s">
        <v>65</v>
      </c>
      <c r="V919" s="28" t="s">
        <v>66</v>
      </c>
      <c r="W919" s="28" t="s">
        <v>68</v>
      </c>
      <c r="X919" s="28" t="s">
        <v>68</v>
      </c>
      <c r="Y919" s="28" t="s">
        <v>69</v>
      </c>
      <c r="Z919" s="108" t="s">
        <v>87</v>
      </c>
      <c r="AA919" s="28" t="s">
        <v>103</v>
      </c>
      <c r="AB919" s="28" t="s">
        <v>103</v>
      </c>
      <c r="AC919" s="28" t="s">
        <v>1493</v>
      </c>
      <c r="AD919" s="28" t="s">
        <v>1405</v>
      </c>
      <c r="AE919" s="28" t="s">
        <v>1406</v>
      </c>
      <c r="AF919" s="28"/>
      <c r="AG919" s="28"/>
    </row>
    <row r="920" s="93" customFormat="1" ht="15" spans="1:33">
      <c r="A920" s="28" t="s">
        <v>102</v>
      </c>
      <c r="B920" s="28" t="s">
        <v>1398</v>
      </c>
      <c r="C920" s="28">
        <v>130123</v>
      </c>
      <c r="D920" s="28" t="s">
        <v>1399</v>
      </c>
      <c r="E920" s="28" t="s">
        <v>1696</v>
      </c>
      <c r="F920" s="28" t="s">
        <v>56</v>
      </c>
      <c r="G920" s="28" t="s">
        <v>1401</v>
      </c>
      <c r="H920" s="28" t="s">
        <v>58</v>
      </c>
      <c r="I920" s="28" t="s">
        <v>59</v>
      </c>
      <c r="J920" s="28" t="s">
        <v>1402</v>
      </c>
      <c r="K920" s="32">
        <v>300110581001</v>
      </c>
      <c r="L920" s="28" t="s">
        <v>876</v>
      </c>
      <c r="M920" s="28" t="s">
        <v>84</v>
      </c>
      <c r="N920" s="28">
        <v>2</v>
      </c>
      <c r="O920" s="33">
        <v>3</v>
      </c>
      <c r="P920" s="33">
        <v>2</v>
      </c>
      <c r="Q920" s="33">
        <f>O920+P920</f>
        <v>5</v>
      </c>
      <c r="R920" s="33">
        <f>Q920/N920</f>
        <v>2.5</v>
      </c>
      <c r="S920" s="107" t="s">
        <v>1667</v>
      </c>
      <c r="T920" s="28" t="s">
        <v>97</v>
      </c>
      <c r="U920" s="28" t="s">
        <v>65</v>
      </c>
      <c r="V920" s="28" t="s">
        <v>66</v>
      </c>
      <c r="W920" s="28" t="s">
        <v>68</v>
      </c>
      <c r="X920" s="28" t="s">
        <v>68</v>
      </c>
      <c r="Y920" s="28" t="s">
        <v>69</v>
      </c>
      <c r="Z920" s="108" t="s">
        <v>87</v>
      </c>
      <c r="AA920" s="28" t="s">
        <v>103</v>
      </c>
      <c r="AB920" s="28" t="s">
        <v>103</v>
      </c>
      <c r="AC920" s="28" t="s">
        <v>1465</v>
      </c>
      <c r="AD920" s="28" t="s">
        <v>1405</v>
      </c>
      <c r="AE920" s="28" t="s">
        <v>1406</v>
      </c>
      <c r="AF920" s="28"/>
      <c r="AG920" s="28"/>
    </row>
    <row r="921" s="93" customFormat="1" ht="15" spans="1:33">
      <c r="A921" s="28" t="s">
        <v>102</v>
      </c>
      <c r="B921" s="28" t="s">
        <v>1398</v>
      </c>
      <c r="C921" s="28">
        <v>130123</v>
      </c>
      <c r="D921" s="28" t="s">
        <v>1399</v>
      </c>
      <c r="E921" s="28" t="s">
        <v>1696</v>
      </c>
      <c r="F921" s="28" t="s">
        <v>56</v>
      </c>
      <c r="G921" s="28" t="s">
        <v>1407</v>
      </c>
      <c r="H921" s="28" t="s">
        <v>58</v>
      </c>
      <c r="I921" s="28" t="s">
        <v>59</v>
      </c>
      <c r="J921" s="28" t="s">
        <v>1402</v>
      </c>
      <c r="K921" s="32">
        <v>300110581002</v>
      </c>
      <c r="L921" s="28" t="s">
        <v>876</v>
      </c>
      <c r="M921" s="28" t="s">
        <v>84</v>
      </c>
      <c r="N921" s="28">
        <v>2</v>
      </c>
      <c r="O921" s="33">
        <v>2</v>
      </c>
      <c r="P921" s="33">
        <v>4</v>
      </c>
      <c r="Q921" s="33">
        <f>O921+P921</f>
        <v>6</v>
      </c>
      <c r="R921" s="33">
        <f>Q921/N921</f>
        <v>3</v>
      </c>
      <c r="S921" s="107" t="s">
        <v>1667</v>
      </c>
      <c r="T921" s="28" t="s">
        <v>97</v>
      </c>
      <c r="U921" s="28" t="s">
        <v>65</v>
      </c>
      <c r="V921" s="28" t="s">
        <v>66</v>
      </c>
      <c r="W921" s="28" t="s">
        <v>68</v>
      </c>
      <c r="X921" s="28" t="s">
        <v>68</v>
      </c>
      <c r="Y921" s="28" t="s">
        <v>69</v>
      </c>
      <c r="Z921" s="108" t="s">
        <v>87</v>
      </c>
      <c r="AA921" s="28" t="s">
        <v>103</v>
      </c>
      <c r="AB921" s="28" t="s">
        <v>103</v>
      </c>
      <c r="AC921" s="28" t="s">
        <v>1466</v>
      </c>
      <c r="AD921" s="28" t="s">
        <v>1405</v>
      </c>
      <c r="AE921" s="28" t="s">
        <v>1406</v>
      </c>
      <c r="AF921" s="28"/>
      <c r="AG921" s="28"/>
    </row>
    <row r="922" s="93" customFormat="1" ht="15" spans="1:33">
      <c r="A922" s="28" t="s">
        <v>102</v>
      </c>
      <c r="B922" s="28" t="s">
        <v>1398</v>
      </c>
      <c r="C922" s="28">
        <v>130123</v>
      </c>
      <c r="D922" s="28" t="s">
        <v>1399</v>
      </c>
      <c r="E922" s="28" t="s">
        <v>1697</v>
      </c>
      <c r="F922" s="28" t="s">
        <v>56</v>
      </c>
      <c r="G922" s="28" t="s">
        <v>1401</v>
      </c>
      <c r="H922" s="28" t="s">
        <v>58</v>
      </c>
      <c r="I922" s="28" t="s">
        <v>59</v>
      </c>
      <c r="J922" s="28" t="s">
        <v>1402</v>
      </c>
      <c r="K922" s="32">
        <v>300110586001</v>
      </c>
      <c r="L922" s="28" t="s">
        <v>876</v>
      </c>
      <c r="M922" s="28" t="s">
        <v>84</v>
      </c>
      <c r="N922" s="28">
        <v>2</v>
      </c>
      <c r="O922" s="33">
        <v>5</v>
      </c>
      <c r="P922" s="33">
        <v>3</v>
      </c>
      <c r="Q922" s="33">
        <f>O922+P922</f>
        <v>8</v>
      </c>
      <c r="R922" s="33">
        <f>Q922/N922</f>
        <v>4</v>
      </c>
      <c r="S922" s="107" t="s">
        <v>1428</v>
      </c>
      <c r="T922" s="28" t="s">
        <v>97</v>
      </c>
      <c r="U922" s="28" t="s">
        <v>65</v>
      </c>
      <c r="V922" s="28" t="s">
        <v>66</v>
      </c>
      <c r="W922" s="28" t="s">
        <v>67</v>
      </c>
      <c r="X922" s="28" t="s">
        <v>192</v>
      </c>
      <c r="Y922" s="28" t="s">
        <v>69</v>
      </c>
      <c r="Z922" s="108" t="s">
        <v>87</v>
      </c>
      <c r="AA922" s="28" t="s">
        <v>103</v>
      </c>
      <c r="AB922" s="28" t="s">
        <v>103</v>
      </c>
      <c r="AC922" s="28" t="s">
        <v>1404</v>
      </c>
      <c r="AD922" s="28" t="s">
        <v>1405</v>
      </c>
      <c r="AE922" s="28" t="s">
        <v>1406</v>
      </c>
      <c r="AF922" s="28"/>
      <c r="AG922" s="28"/>
    </row>
    <row r="923" s="93" customFormat="1" ht="15" spans="1:33">
      <c r="A923" s="28" t="s">
        <v>102</v>
      </c>
      <c r="B923" s="28" t="s">
        <v>1398</v>
      </c>
      <c r="C923" s="28">
        <v>130123</v>
      </c>
      <c r="D923" s="28" t="s">
        <v>1399</v>
      </c>
      <c r="E923" s="28" t="s">
        <v>1697</v>
      </c>
      <c r="F923" s="28" t="s">
        <v>56</v>
      </c>
      <c r="G923" s="28" t="s">
        <v>1407</v>
      </c>
      <c r="H923" s="28" t="s">
        <v>58</v>
      </c>
      <c r="I923" s="28" t="s">
        <v>59</v>
      </c>
      <c r="J923" s="28" t="s">
        <v>1402</v>
      </c>
      <c r="K923" s="32">
        <v>300110586002</v>
      </c>
      <c r="L923" s="28" t="s">
        <v>876</v>
      </c>
      <c r="M923" s="28" t="s">
        <v>84</v>
      </c>
      <c r="N923" s="28">
        <v>2</v>
      </c>
      <c r="O923" s="33">
        <v>0</v>
      </c>
      <c r="P923" s="33">
        <v>11</v>
      </c>
      <c r="Q923" s="33">
        <f>O923+P923</f>
        <v>11</v>
      </c>
      <c r="R923" s="33">
        <f>Q923/N923</f>
        <v>5.5</v>
      </c>
      <c r="S923" s="107" t="s">
        <v>1687</v>
      </c>
      <c r="T923" s="28" t="s">
        <v>97</v>
      </c>
      <c r="U923" s="28" t="s">
        <v>65</v>
      </c>
      <c r="V923" s="28" t="s">
        <v>66</v>
      </c>
      <c r="W923" s="28" t="s">
        <v>68</v>
      </c>
      <c r="X923" s="28" t="s">
        <v>68</v>
      </c>
      <c r="Y923" s="28" t="s">
        <v>69</v>
      </c>
      <c r="Z923" s="108" t="s">
        <v>87</v>
      </c>
      <c r="AA923" s="28" t="s">
        <v>103</v>
      </c>
      <c r="AB923" s="28" t="s">
        <v>103</v>
      </c>
      <c r="AC923" s="28" t="s">
        <v>1409</v>
      </c>
      <c r="AD923" s="28" t="s">
        <v>1405</v>
      </c>
      <c r="AE923" s="28" t="s">
        <v>1406</v>
      </c>
      <c r="AF923" s="28"/>
      <c r="AG923" s="28"/>
    </row>
    <row r="924" s="93" customFormat="1" ht="15" spans="1:33">
      <c r="A924" s="28" t="s">
        <v>102</v>
      </c>
      <c r="B924" s="28" t="s">
        <v>1398</v>
      </c>
      <c r="C924" s="28">
        <v>130123</v>
      </c>
      <c r="D924" s="28" t="s">
        <v>1399</v>
      </c>
      <c r="E924" s="28" t="s">
        <v>1697</v>
      </c>
      <c r="F924" s="28" t="s">
        <v>56</v>
      </c>
      <c r="G924" s="28" t="s">
        <v>1410</v>
      </c>
      <c r="H924" s="28" t="s">
        <v>58</v>
      </c>
      <c r="I924" s="28" t="s">
        <v>59</v>
      </c>
      <c r="J924" s="28" t="s">
        <v>1402</v>
      </c>
      <c r="K924" s="32">
        <v>300110586003</v>
      </c>
      <c r="L924" s="28" t="s">
        <v>876</v>
      </c>
      <c r="M924" s="28" t="s">
        <v>84</v>
      </c>
      <c r="N924" s="28">
        <v>2</v>
      </c>
      <c r="O924" s="33">
        <v>0</v>
      </c>
      <c r="P924" s="33">
        <v>11</v>
      </c>
      <c r="Q924" s="33">
        <f>O924+P924</f>
        <v>11</v>
      </c>
      <c r="R924" s="33">
        <f>Q924/N924</f>
        <v>5.5</v>
      </c>
      <c r="S924" s="107" t="s">
        <v>1687</v>
      </c>
      <c r="T924" s="28" t="s">
        <v>97</v>
      </c>
      <c r="U924" s="28" t="s">
        <v>65</v>
      </c>
      <c r="V924" s="28" t="s">
        <v>66</v>
      </c>
      <c r="W924" s="28" t="s">
        <v>68</v>
      </c>
      <c r="X924" s="28" t="s">
        <v>68</v>
      </c>
      <c r="Y924" s="28" t="s">
        <v>69</v>
      </c>
      <c r="Z924" s="108" t="s">
        <v>87</v>
      </c>
      <c r="AA924" s="28" t="s">
        <v>103</v>
      </c>
      <c r="AB924" s="28" t="s">
        <v>103</v>
      </c>
      <c r="AC924" s="28" t="s">
        <v>1411</v>
      </c>
      <c r="AD924" s="28" t="s">
        <v>1405</v>
      </c>
      <c r="AE924" s="28" t="s">
        <v>1406</v>
      </c>
      <c r="AF924" s="28"/>
      <c r="AG924" s="28"/>
    </row>
    <row r="925" s="93" customFormat="1" ht="15" spans="1:33">
      <c r="A925" s="28" t="s">
        <v>148</v>
      </c>
      <c r="B925" s="28" t="s">
        <v>1398</v>
      </c>
      <c r="C925" s="28">
        <v>130123</v>
      </c>
      <c r="D925" s="28" t="s">
        <v>1399</v>
      </c>
      <c r="E925" s="28" t="s">
        <v>1698</v>
      </c>
      <c r="F925" s="28" t="s">
        <v>56</v>
      </c>
      <c r="G925" s="28" t="s">
        <v>1401</v>
      </c>
      <c r="H925" s="28" t="s">
        <v>58</v>
      </c>
      <c r="I925" s="28" t="s">
        <v>59</v>
      </c>
      <c r="J925" s="28" t="s">
        <v>1402</v>
      </c>
      <c r="K925" s="32">
        <v>300110591001</v>
      </c>
      <c r="L925" s="28" t="s">
        <v>876</v>
      </c>
      <c r="M925" s="28" t="s">
        <v>84</v>
      </c>
      <c r="N925" s="28">
        <v>3</v>
      </c>
      <c r="O925" s="33">
        <v>0</v>
      </c>
      <c r="P925" s="33">
        <v>38</v>
      </c>
      <c r="Q925" s="33">
        <f>O925+P925</f>
        <v>38</v>
      </c>
      <c r="R925" s="33">
        <f>Q925/N925</f>
        <v>12.6666666666667</v>
      </c>
      <c r="S925" s="107" t="s">
        <v>1699</v>
      </c>
      <c r="T925" s="28" t="s">
        <v>97</v>
      </c>
      <c r="U925" s="28" t="s">
        <v>65</v>
      </c>
      <c r="V925" s="28" t="s">
        <v>66</v>
      </c>
      <c r="W925" s="28" t="s">
        <v>68</v>
      </c>
      <c r="X925" s="28" t="s">
        <v>68</v>
      </c>
      <c r="Y925" s="28" t="s">
        <v>69</v>
      </c>
      <c r="Z925" s="108" t="s">
        <v>87</v>
      </c>
      <c r="AA925" s="28" t="s">
        <v>150</v>
      </c>
      <c r="AB925" s="28" t="s">
        <v>150</v>
      </c>
      <c r="AC925" s="28" t="s">
        <v>1465</v>
      </c>
      <c r="AD925" s="28" t="s">
        <v>1405</v>
      </c>
      <c r="AE925" s="28" t="s">
        <v>1406</v>
      </c>
      <c r="AF925" s="28"/>
      <c r="AG925" s="28"/>
    </row>
    <row r="926" s="93" customFormat="1" ht="15" spans="1:33">
      <c r="A926" s="28" t="s">
        <v>148</v>
      </c>
      <c r="B926" s="28" t="s">
        <v>1398</v>
      </c>
      <c r="C926" s="28">
        <v>130123</v>
      </c>
      <c r="D926" s="28" t="s">
        <v>1399</v>
      </c>
      <c r="E926" s="28" t="s">
        <v>1698</v>
      </c>
      <c r="F926" s="28" t="s">
        <v>56</v>
      </c>
      <c r="G926" s="28" t="s">
        <v>1407</v>
      </c>
      <c r="H926" s="28" t="s">
        <v>58</v>
      </c>
      <c r="I926" s="28" t="s">
        <v>59</v>
      </c>
      <c r="J926" s="28" t="s">
        <v>1402</v>
      </c>
      <c r="K926" s="32">
        <v>300110591002</v>
      </c>
      <c r="L926" s="28" t="s">
        <v>876</v>
      </c>
      <c r="M926" s="28" t="s">
        <v>84</v>
      </c>
      <c r="N926" s="28">
        <v>3</v>
      </c>
      <c r="O926" s="33">
        <v>3</v>
      </c>
      <c r="P926" s="33">
        <v>32</v>
      </c>
      <c r="Q926" s="33">
        <f>O926+P926</f>
        <v>35</v>
      </c>
      <c r="R926" s="33">
        <f>Q926/N926</f>
        <v>11.6666666666667</v>
      </c>
      <c r="S926" s="107" t="s">
        <v>1699</v>
      </c>
      <c r="T926" s="28" t="s">
        <v>97</v>
      </c>
      <c r="U926" s="28" t="s">
        <v>65</v>
      </c>
      <c r="V926" s="28" t="s">
        <v>66</v>
      </c>
      <c r="W926" s="28" t="s">
        <v>68</v>
      </c>
      <c r="X926" s="28" t="s">
        <v>68</v>
      </c>
      <c r="Y926" s="28" t="s">
        <v>69</v>
      </c>
      <c r="Z926" s="108" t="s">
        <v>87</v>
      </c>
      <c r="AA926" s="28" t="s">
        <v>150</v>
      </c>
      <c r="AB926" s="28" t="s">
        <v>150</v>
      </c>
      <c r="AC926" s="28" t="s">
        <v>1466</v>
      </c>
      <c r="AD926" s="28" t="s">
        <v>1405</v>
      </c>
      <c r="AE926" s="28" t="s">
        <v>1406</v>
      </c>
      <c r="AF926" s="28"/>
      <c r="AG926" s="28"/>
    </row>
    <row r="927" s="93" customFormat="1" ht="15" spans="1:33">
      <c r="A927" s="28" t="s">
        <v>148</v>
      </c>
      <c r="B927" s="28" t="s">
        <v>1398</v>
      </c>
      <c r="C927" s="28">
        <v>130123</v>
      </c>
      <c r="D927" s="28" t="s">
        <v>1399</v>
      </c>
      <c r="E927" s="28" t="s">
        <v>1698</v>
      </c>
      <c r="F927" s="28" t="s">
        <v>56</v>
      </c>
      <c r="G927" s="28" t="s">
        <v>1410</v>
      </c>
      <c r="H927" s="28" t="s">
        <v>58</v>
      </c>
      <c r="I927" s="28" t="s">
        <v>59</v>
      </c>
      <c r="J927" s="28" t="s">
        <v>1402</v>
      </c>
      <c r="K927" s="32">
        <v>300110591003</v>
      </c>
      <c r="L927" s="28" t="s">
        <v>876</v>
      </c>
      <c r="M927" s="28" t="s">
        <v>84</v>
      </c>
      <c r="N927" s="28">
        <v>3</v>
      </c>
      <c r="O927" s="33">
        <v>0</v>
      </c>
      <c r="P927" s="33">
        <v>13</v>
      </c>
      <c r="Q927" s="33">
        <f>O927+P927</f>
        <v>13</v>
      </c>
      <c r="R927" s="33">
        <f>Q927/N927</f>
        <v>4.33333333333333</v>
      </c>
      <c r="S927" s="107" t="s">
        <v>1700</v>
      </c>
      <c r="T927" s="28" t="s">
        <v>97</v>
      </c>
      <c r="U927" s="28" t="s">
        <v>65</v>
      </c>
      <c r="V927" s="28" t="s">
        <v>66</v>
      </c>
      <c r="W927" s="28" t="s">
        <v>68</v>
      </c>
      <c r="X927" s="28" t="s">
        <v>68</v>
      </c>
      <c r="Y927" s="28" t="s">
        <v>69</v>
      </c>
      <c r="Z927" s="108" t="s">
        <v>87</v>
      </c>
      <c r="AA927" s="28" t="s">
        <v>150</v>
      </c>
      <c r="AB927" s="28" t="s">
        <v>150</v>
      </c>
      <c r="AC927" s="28" t="s">
        <v>1409</v>
      </c>
      <c r="AD927" s="28" t="s">
        <v>1405</v>
      </c>
      <c r="AE927" s="28" t="s">
        <v>1406</v>
      </c>
      <c r="AF927" s="28"/>
      <c r="AG927" s="28"/>
    </row>
    <row r="928" s="93" customFormat="1" ht="15" spans="1:33">
      <c r="A928" s="28" t="s">
        <v>148</v>
      </c>
      <c r="B928" s="28" t="s">
        <v>1398</v>
      </c>
      <c r="C928" s="28">
        <v>130123</v>
      </c>
      <c r="D928" s="28" t="s">
        <v>1399</v>
      </c>
      <c r="E928" s="28" t="s">
        <v>1698</v>
      </c>
      <c r="F928" s="28" t="s">
        <v>56</v>
      </c>
      <c r="G928" s="28" t="s">
        <v>1412</v>
      </c>
      <c r="H928" s="28" t="s">
        <v>58</v>
      </c>
      <c r="I928" s="28" t="s">
        <v>59</v>
      </c>
      <c r="J928" s="28" t="s">
        <v>1402</v>
      </c>
      <c r="K928" s="32">
        <v>300110591004</v>
      </c>
      <c r="L928" s="28" t="s">
        <v>876</v>
      </c>
      <c r="M928" s="28" t="s">
        <v>84</v>
      </c>
      <c r="N928" s="28">
        <v>3</v>
      </c>
      <c r="O928" s="33">
        <v>1</v>
      </c>
      <c r="P928" s="33">
        <v>23</v>
      </c>
      <c r="Q928" s="33">
        <f>O928+P928</f>
        <v>24</v>
      </c>
      <c r="R928" s="33">
        <f>Q928/N928</f>
        <v>8</v>
      </c>
      <c r="S928" s="107" t="s">
        <v>1700</v>
      </c>
      <c r="T928" s="28" t="s">
        <v>97</v>
      </c>
      <c r="U928" s="28" t="s">
        <v>65</v>
      </c>
      <c r="V928" s="28" t="s">
        <v>66</v>
      </c>
      <c r="W928" s="28" t="s">
        <v>68</v>
      </c>
      <c r="X928" s="28" t="s">
        <v>68</v>
      </c>
      <c r="Y928" s="28" t="s">
        <v>69</v>
      </c>
      <c r="Z928" s="108" t="s">
        <v>87</v>
      </c>
      <c r="AA928" s="28" t="s">
        <v>150</v>
      </c>
      <c r="AB928" s="28" t="s">
        <v>150</v>
      </c>
      <c r="AC928" s="28" t="s">
        <v>1411</v>
      </c>
      <c r="AD928" s="28" t="s">
        <v>1405</v>
      </c>
      <c r="AE928" s="28" t="s">
        <v>1406</v>
      </c>
      <c r="AF928" s="28"/>
      <c r="AG928" s="28"/>
    </row>
    <row r="929" s="93" customFormat="1" ht="15" spans="1:33">
      <c r="A929" s="28" t="s">
        <v>148</v>
      </c>
      <c r="B929" s="28" t="s">
        <v>1398</v>
      </c>
      <c r="C929" s="28">
        <v>130123</v>
      </c>
      <c r="D929" s="28" t="s">
        <v>1399</v>
      </c>
      <c r="E929" s="28" t="s">
        <v>1701</v>
      </c>
      <c r="F929" s="28" t="s">
        <v>56</v>
      </c>
      <c r="G929" s="28" t="s">
        <v>1401</v>
      </c>
      <c r="H929" s="28" t="s">
        <v>58</v>
      </c>
      <c r="I929" s="28" t="s">
        <v>59</v>
      </c>
      <c r="J929" s="28" t="s">
        <v>1402</v>
      </c>
      <c r="K929" s="32">
        <v>300110596001</v>
      </c>
      <c r="L929" s="28" t="s">
        <v>876</v>
      </c>
      <c r="M929" s="28" t="s">
        <v>84</v>
      </c>
      <c r="N929" s="28">
        <v>3</v>
      </c>
      <c r="O929" s="33">
        <v>5</v>
      </c>
      <c r="P929" s="33">
        <v>9</v>
      </c>
      <c r="Q929" s="33">
        <f>O929+P929</f>
        <v>14</v>
      </c>
      <c r="R929" s="33">
        <f>Q929/N929</f>
        <v>4.66666666666667</v>
      </c>
      <c r="S929" s="107" t="s">
        <v>1702</v>
      </c>
      <c r="T929" s="28" t="s">
        <v>97</v>
      </c>
      <c r="U929" s="28" t="s">
        <v>65</v>
      </c>
      <c r="V929" s="28" t="s">
        <v>66</v>
      </c>
      <c r="W929" s="28" t="s">
        <v>68</v>
      </c>
      <c r="X929" s="28" t="s">
        <v>68</v>
      </c>
      <c r="Y929" s="28" t="s">
        <v>69</v>
      </c>
      <c r="Z929" s="108" t="s">
        <v>87</v>
      </c>
      <c r="AA929" s="28" t="s">
        <v>150</v>
      </c>
      <c r="AB929" s="28" t="s">
        <v>150</v>
      </c>
      <c r="AC929" s="28" t="s">
        <v>1465</v>
      </c>
      <c r="AD929" s="28" t="s">
        <v>1405</v>
      </c>
      <c r="AE929" s="28" t="s">
        <v>1406</v>
      </c>
      <c r="AF929" s="28"/>
      <c r="AG929" s="28"/>
    </row>
    <row r="930" s="93" customFormat="1" ht="15" spans="1:33">
      <c r="A930" s="28" t="s">
        <v>148</v>
      </c>
      <c r="B930" s="28" t="s">
        <v>1398</v>
      </c>
      <c r="C930" s="28">
        <v>130123</v>
      </c>
      <c r="D930" s="28" t="s">
        <v>1399</v>
      </c>
      <c r="E930" s="28" t="s">
        <v>1701</v>
      </c>
      <c r="F930" s="28" t="s">
        <v>56</v>
      </c>
      <c r="G930" s="28" t="s">
        <v>1407</v>
      </c>
      <c r="H930" s="28" t="s">
        <v>58</v>
      </c>
      <c r="I930" s="28" t="s">
        <v>59</v>
      </c>
      <c r="J930" s="28" t="s">
        <v>1402</v>
      </c>
      <c r="K930" s="32">
        <v>300110596002</v>
      </c>
      <c r="L930" s="28" t="s">
        <v>876</v>
      </c>
      <c r="M930" s="28" t="s">
        <v>84</v>
      </c>
      <c r="N930" s="28">
        <v>3</v>
      </c>
      <c r="O930" s="33">
        <v>19</v>
      </c>
      <c r="P930" s="33">
        <v>16</v>
      </c>
      <c r="Q930" s="33">
        <f>O930+P930</f>
        <v>35</v>
      </c>
      <c r="R930" s="33">
        <f>Q930/N930</f>
        <v>11.6666666666667</v>
      </c>
      <c r="S930" s="107" t="s">
        <v>1702</v>
      </c>
      <c r="T930" s="28" t="s">
        <v>97</v>
      </c>
      <c r="U930" s="28" t="s">
        <v>65</v>
      </c>
      <c r="V930" s="28" t="s">
        <v>66</v>
      </c>
      <c r="W930" s="28" t="s">
        <v>68</v>
      </c>
      <c r="X930" s="28" t="s">
        <v>68</v>
      </c>
      <c r="Y930" s="28" t="s">
        <v>69</v>
      </c>
      <c r="Z930" s="108" t="s">
        <v>87</v>
      </c>
      <c r="AA930" s="28" t="s">
        <v>150</v>
      </c>
      <c r="AB930" s="28" t="s">
        <v>150</v>
      </c>
      <c r="AC930" s="28" t="s">
        <v>1466</v>
      </c>
      <c r="AD930" s="28" t="s">
        <v>1405</v>
      </c>
      <c r="AE930" s="28" t="s">
        <v>1406</v>
      </c>
      <c r="AF930" s="28"/>
      <c r="AG930" s="28"/>
    </row>
    <row r="931" s="93" customFormat="1" ht="15" spans="1:33">
      <c r="A931" s="28" t="s">
        <v>148</v>
      </c>
      <c r="B931" s="28" t="s">
        <v>1398</v>
      </c>
      <c r="C931" s="28">
        <v>130123</v>
      </c>
      <c r="D931" s="28" t="s">
        <v>1399</v>
      </c>
      <c r="E931" s="28" t="s">
        <v>1701</v>
      </c>
      <c r="F931" s="28" t="s">
        <v>56</v>
      </c>
      <c r="G931" s="28" t="s">
        <v>1410</v>
      </c>
      <c r="H931" s="28" t="s">
        <v>58</v>
      </c>
      <c r="I931" s="28" t="s">
        <v>59</v>
      </c>
      <c r="J931" s="28" t="s">
        <v>1402</v>
      </c>
      <c r="K931" s="32">
        <v>300110596003</v>
      </c>
      <c r="L931" s="28" t="s">
        <v>876</v>
      </c>
      <c r="M931" s="28" t="s">
        <v>84</v>
      </c>
      <c r="N931" s="28">
        <v>3</v>
      </c>
      <c r="O931" s="33">
        <v>73</v>
      </c>
      <c r="P931" s="33">
        <v>62</v>
      </c>
      <c r="Q931" s="33">
        <f>O931+P931</f>
        <v>135</v>
      </c>
      <c r="R931" s="33">
        <f>Q931/N931</f>
        <v>45</v>
      </c>
      <c r="S931" s="107" t="s">
        <v>1703</v>
      </c>
      <c r="T931" s="28" t="s">
        <v>97</v>
      </c>
      <c r="U931" s="28" t="s">
        <v>65</v>
      </c>
      <c r="V931" s="28" t="s">
        <v>66</v>
      </c>
      <c r="W931" s="28" t="s">
        <v>68</v>
      </c>
      <c r="X931" s="28" t="s">
        <v>68</v>
      </c>
      <c r="Y931" s="28" t="s">
        <v>69</v>
      </c>
      <c r="Z931" s="108" t="s">
        <v>87</v>
      </c>
      <c r="AA931" s="28" t="s">
        <v>150</v>
      </c>
      <c r="AB931" s="28" t="s">
        <v>150</v>
      </c>
      <c r="AC931" s="28" t="s">
        <v>1492</v>
      </c>
      <c r="AD931" s="28" t="s">
        <v>1405</v>
      </c>
      <c r="AE931" s="28" t="s">
        <v>1406</v>
      </c>
      <c r="AF931" s="28"/>
      <c r="AG931" s="28"/>
    </row>
    <row r="932" s="93" customFormat="1" ht="15" spans="1:33">
      <c r="A932" s="28" t="s">
        <v>148</v>
      </c>
      <c r="B932" s="28" t="s">
        <v>1398</v>
      </c>
      <c r="C932" s="28">
        <v>130123</v>
      </c>
      <c r="D932" s="28" t="s">
        <v>1399</v>
      </c>
      <c r="E932" s="28" t="s">
        <v>1701</v>
      </c>
      <c r="F932" s="28" t="s">
        <v>56</v>
      </c>
      <c r="G932" s="28" t="s">
        <v>1412</v>
      </c>
      <c r="H932" s="28" t="s">
        <v>58</v>
      </c>
      <c r="I932" s="28" t="s">
        <v>59</v>
      </c>
      <c r="J932" s="28" t="s">
        <v>1402</v>
      </c>
      <c r="K932" s="32">
        <v>300110596004</v>
      </c>
      <c r="L932" s="28" t="s">
        <v>876</v>
      </c>
      <c r="M932" s="28" t="s">
        <v>84</v>
      </c>
      <c r="N932" s="28">
        <v>3</v>
      </c>
      <c r="O932" s="33">
        <v>72</v>
      </c>
      <c r="P932" s="33">
        <v>34</v>
      </c>
      <c r="Q932" s="33">
        <f>O932+P932</f>
        <v>106</v>
      </c>
      <c r="R932" s="33">
        <f>Q932/N932</f>
        <v>35.3333333333333</v>
      </c>
      <c r="S932" s="107" t="s">
        <v>1703</v>
      </c>
      <c r="T932" s="28" t="s">
        <v>97</v>
      </c>
      <c r="U932" s="28" t="s">
        <v>65</v>
      </c>
      <c r="V932" s="28" t="s">
        <v>66</v>
      </c>
      <c r="W932" s="28" t="s">
        <v>68</v>
      </c>
      <c r="X932" s="28" t="s">
        <v>68</v>
      </c>
      <c r="Y932" s="28" t="s">
        <v>69</v>
      </c>
      <c r="Z932" s="108" t="s">
        <v>87</v>
      </c>
      <c r="AA932" s="28" t="s">
        <v>150</v>
      </c>
      <c r="AB932" s="28" t="s">
        <v>150</v>
      </c>
      <c r="AC932" s="28" t="s">
        <v>1493</v>
      </c>
      <c r="AD932" s="28" t="s">
        <v>1405</v>
      </c>
      <c r="AE932" s="28" t="s">
        <v>1406</v>
      </c>
      <c r="AF932" s="28"/>
      <c r="AG932" s="28"/>
    </row>
    <row r="933" s="93" customFormat="1" ht="15" spans="1:33">
      <c r="A933" s="28" t="s">
        <v>148</v>
      </c>
      <c r="B933" s="28" t="s">
        <v>1398</v>
      </c>
      <c r="C933" s="28">
        <v>130123</v>
      </c>
      <c r="D933" s="28" t="s">
        <v>1399</v>
      </c>
      <c r="E933" s="28" t="s">
        <v>1704</v>
      </c>
      <c r="F933" s="28" t="s">
        <v>56</v>
      </c>
      <c r="G933" s="28" t="s">
        <v>1401</v>
      </c>
      <c r="H933" s="28" t="s">
        <v>58</v>
      </c>
      <c r="I933" s="28" t="s">
        <v>59</v>
      </c>
      <c r="J933" s="28" t="s">
        <v>1402</v>
      </c>
      <c r="K933" s="32">
        <v>300110606001</v>
      </c>
      <c r="L933" s="28" t="s">
        <v>876</v>
      </c>
      <c r="M933" s="28" t="s">
        <v>84</v>
      </c>
      <c r="N933" s="28">
        <v>2</v>
      </c>
      <c r="O933" s="33">
        <v>1</v>
      </c>
      <c r="P933" s="33">
        <v>8</v>
      </c>
      <c r="Q933" s="33">
        <f>O933+P933</f>
        <v>9</v>
      </c>
      <c r="R933" s="33">
        <f>Q933/N933</f>
        <v>4.5</v>
      </c>
      <c r="S933" s="107" t="s">
        <v>1428</v>
      </c>
      <c r="T933" s="28" t="s">
        <v>97</v>
      </c>
      <c r="U933" s="28" t="s">
        <v>65</v>
      </c>
      <c r="V933" s="28" t="s">
        <v>66</v>
      </c>
      <c r="W933" s="28" t="s">
        <v>67</v>
      </c>
      <c r="X933" s="28" t="s">
        <v>192</v>
      </c>
      <c r="Y933" s="28" t="s">
        <v>69</v>
      </c>
      <c r="Z933" s="108" t="s">
        <v>87</v>
      </c>
      <c r="AA933" s="28" t="s">
        <v>150</v>
      </c>
      <c r="AB933" s="28" t="s">
        <v>150</v>
      </c>
      <c r="AC933" s="28" t="s">
        <v>1404</v>
      </c>
      <c r="AD933" s="28" t="s">
        <v>1405</v>
      </c>
      <c r="AE933" s="28" t="s">
        <v>1406</v>
      </c>
      <c r="AF933" s="28"/>
      <c r="AG933" s="28"/>
    </row>
    <row r="934" s="93" customFormat="1" ht="15" spans="1:33">
      <c r="A934" s="28" t="s">
        <v>148</v>
      </c>
      <c r="B934" s="28" t="s">
        <v>1398</v>
      </c>
      <c r="C934" s="28">
        <v>130123</v>
      </c>
      <c r="D934" s="28" t="s">
        <v>1399</v>
      </c>
      <c r="E934" s="28" t="s">
        <v>1704</v>
      </c>
      <c r="F934" s="28" t="s">
        <v>56</v>
      </c>
      <c r="G934" s="28" t="s">
        <v>1407</v>
      </c>
      <c r="H934" s="28" t="s">
        <v>58</v>
      </c>
      <c r="I934" s="28" t="s">
        <v>59</v>
      </c>
      <c r="J934" s="28" t="s">
        <v>1402</v>
      </c>
      <c r="K934" s="32">
        <v>300110606002</v>
      </c>
      <c r="L934" s="28" t="s">
        <v>876</v>
      </c>
      <c r="M934" s="28" t="s">
        <v>84</v>
      </c>
      <c r="N934" s="28">
        <v>2</v>
      </c>
      <c r="O934" s="33">
        <v>1</v>
      </c>
      <c r="P934" s="33">
        <v>7</v>
      </c>
      <c r="Q934" s="33">
        <f>O934+P934</f>
        <v>8</v>
      </c>
      <c r="R934" s="33">
        <f>Q934/N934</f>
        <v>4</v>
      </c>
      <c r="S934" s="107" t="s">
        <v>1553</v>
      </c>
      <c r="T934" s="28" t="s">
        <v>97</v>
      </c>
      <c r="U934" s="28" t="s">
        <v>65</v>
      </c>
      <c r="V934" s="28" t="s">
        <v>66</v>
      </c>
      <c r="W934" s="28" t="s">
        <v>68</v>
      </c>
      <c r="X934" s="28" t="s">
        <v>68</v>
      </c>
      <c r="Y934" s="28" t="s">
        <v>69</v>
      </c>
      <c r="Z934" s="108" t="s">
        <v>87</v>
      </c>
      <c r="AA934" s="28" t="s">
        <v>150</v>
      </c>
      <c r="AB934" s="28" t="s">
        <v>150</v>
      </c>
      <c r="AC934" s="28" t="s">
        <v>1465</v>
      </c>
      <c r="AD934" s="28" t="s">
        <v>1405</v>
      </c>
      <c r="AE934" s="28" t="s">
        <v>1406</v>
      </c>
      <c r="AF934" s="28"/>
      <c r="AG934" s="28"/>
    </row>
    <row r="935" s="93" customFormat="1" ht="15" spans="1:33">
      <c r="A935" s="28" t="s">
        <v>148</v>
      </c>
      <c r="B935" s="28" t="s">
        <v>1398</v>
      </c>
      <c r="C935" s="28">
        <v>130123</v>
      </c>
      <c r="D935" s="28" t="s">
        <v>1399</v>
      </c>
      <c r="E935" s="28" t="s">
        <v>1704</v>
      </c>
      <c r="F935" s="28" t="s">
        <v>56</v>
      </c>
      <c r="G935" s="28" t="s">
        <v>1410</v>
      </c>
      <c r="H935" s="28" t="s">
        <v>58</v>
      </c>
      <c r="I935" s="28" t="s">
        <v>59</v>
      </c>
      <c r="J935" s="28" t="s">
        <v>1402</v>
      </c>
      <c r="K935" s="32">
        <v>300110606003</v>
      </c>
      <c r="L935" s="28" t="s">
        <v>876</v>
      </c>
      <c r="M935" s="28" t="s">
        <v>84</v>
      </c>
      <c r="N935" s="28">
        <v>2</v>
      </c>
      <c r="O935" s="33">
        <v>3</v>
      </c>
      <c r="P935" s="33">
        <v>15</v>
      </c>
      <c r="Q935" s="33">
        <f>O935+P935</f>
        <v>18</v>
      </c>
      <c r="R935" s="33">
        <f>Q935/N935</f>
        <v>9</v>
      </c>
      <c r="S935" s="107" t="s">
        <v>1553</v>
      </c>
      <c r="T935" s="28" t="s">
        <v>97</v>
      </c>
      <c r="U935" s="28" t="s">
        <v>65</v>
      </c>
      <c r="V935" s="28" t="s">
        <v>66</v>
      </c>
      <c r="W935" s="28" t="s">
        <v>68</v>
      </c>
      <c r="X935" s="28" t="s">
        <v>68</v>
      </c>
      <c r="Y935" s="28" t="s">
        <v>69</v>
      </c>
      <c r="Z935" s="108" t="s">
        <v>87</v>
      </c>
      <c r="AA935" s="28" t="s">
        <v>150</v>
      </c>
      <c r="AB935" s="28" t="s">
        <v>150</v>
      </c>
      <c r="AC935" s="28" t="s">
        <v>1466</v>
      </c>
      <c r="AD935" s="28" t="s">
        <v>1405</v>
      </c>
      <c r="AE935" s="28" t="s">
        <v>1406</v>
      </c>
      <c r="AF935" s="28"/>
      <c r="AG935" s="28"/>
    </row>
    <row r="936" s="93" customFormat="1" ht="15" spans="1:33">
      <c r="A936" s="28" t="s">
        <v>155</v>
      </c>
      <c r="B936" s="28" t="s">
        <v>1398</v>
      </c>
      <c r="C936" s="28">
        <v>130123</v>
      </c>
      <c r="D936" s="28" t="s">
        <v>1399</v>
      </c>
      <c r="E936" s="28" t="s">
        <v>1705</v>
      </c>
      <c r="F936" s="28" t="s">
        <v>56</v>
      </c>
      <c r="G936" s="28" t="s">
        <v>1401</v>
      </c>
      <c r="H936" s="28" t="s">
        <v>58</v>
      </c>
      <c r="I936" s="28" t="s">
        <v>59</v>
      </c>
      <c r="J936" s="28" t="s">
        <v>1402</v>
      </c>
      <c r="K936" s="32">
        <v>300110616001</v>
      </c>
      <c r="L936" s="28" t="s">
        <v>876</v>
      </c>
      <c r="M936" s="28" t="s">
        <v>84</v>
      </c>
      <c r="N936" s="28">
        <v>2</v>
      </c>
      <c r="O936" s="33">
        <v>0</v>
      </c>
      <c r="P936" s="33">
        <v>25</v>
      </c>
      <c r="Q936" s="33">
        <f>O936+P936</f>
        <v>25</v>
      </c>
      <c r="R936" s="33">
        <f>Q936/N936</f>
        <v>12.5</v>
      </c>
      <c r="S936" s="107" t="s">
        <v>1706</v>
      </c>
      <c r="T936" s="28" t="s">
        <v>97</v>
      </c>
      <c r="U936" s="28" t="s">
        <v>65</v>
      </c>
      <c r="V936" s="28" t="s">
        <v>66</v>
      </c>
      <c r="W936" s="28" t="s">
        <v>68</v>
      </c>
      <c r="X936" s="28" t="s">
        <v>68</v>
      </c>
      <c r="Y936" s="28" t="s">
        <v>69</v>
      </c>
      <c r="Z936" s="108" t="s">
        <v>87</v>
      </c>
      <c r="AA936" s="28" t="s">
        <v>156</v>
      </c>
      <c r="AB936" s="28" t="s">
        <v>156</v>
      </c>
      <c r="AC936" s="28" t="s">
        <v>1426</v>
      </c>
      <c r="AD936" s="28" t="s">
        <v>1405</v>
      </c>
      <c r="AE936" s="28" t="s">
        <v>1406</v>
      </c>
      <c r="AF936" s="28"/>
      <c r="AG936" s="28"/>
    </row>
    <row r="937" s="93" customFormat="1" ht="15" spans="1:33">
      <c r="A937" s="28" t="s">
        <v>155</v>
      </c>
      <c r="B937" s="28" t="s">
        <v>1398</v>
      </c>
      <c r="C937" s="28">
        <v>130123</v>
      </c>
      <c r="D937" s="28" t="s">
        <v>1399</v>
      </c>
      <c r="E937" s="28" t="s">
        <v>1705</v>
      </c>
      <c r="F937" s="28" t="s">
        <v>56</v>
      </c>
      <c r="G937" s="28" t="s">
        <v>1407</v>
      </c>
      <c r="H937" s="28" t="s">
        <v>58</v>
      </c>
      <c r="I937" s="28" t="s">
        <v>59</v>
      </c>
      <c r="J937" s="28" t="s">
        <v>1402</v>
      </c>
      <c r="K937" s="32">
        <v>300110616002</v>
      </c>
      <c r="L937" s="28" t="s">
        <v>876</v>
      </c>
      <c r="M937" s="28" t="s">
        <v>84</v>
      </c>
      <c r="N937" s="28">
        <v>2</v>
      </c>
      <c r="O937" s="33">
        <v>27</v>
      </c>
      <c r="P937" s="33">
        <v>19</v>
      </c>
      <c r="Q937" s="33">
        <f>O937+P937</f>
        <v>46</v>
      </c>
      <c r="R937" s="33">
        <f>Q937/N937</f>
        <v>23</v>
      </c>
      <c r="S937" s="107" t="s">
        <v>1416</v>
      </c>
      <c r="T937" s="28" t="s">
        <v>97</v>
      </c>
      <c r="U937" s="28" t="s">
        <v>65</v>
      </c>
      <c r="V937" s="28" t="s">
        <v>66</v>
      </c>
      <c r="W937" s="28" t="s">
        <v>68</v>
      </c>
      <c r="X937" s="28" t="s">
        <v>68</v>
      </c>
      <c r="Y937" s="28" t="s">
        <v>69</v>
      </c>
      <c r="Z937" s="108" t="s">
        <v>87</v>
      </c>
      <c r="AA937" s="28" t="s">
        <v>156</v>
      </c>
      <c r="AB937" s="28" t="s">
        <v>156</v>
      </c>
      <c r="AC937" s="28" t="s">
        <v>1417</v>
      </c>
      <c r="AD937" s="28" t="s">
        <v>1405</v>
      </c>
      <c r="AE937" s="28" t="s">
        <v>1406</v>
      </c>
      <c r="AF937" s="28"/>
      <c r="AG937" s="28"/>
    </row>
    <row r="938" s="93" customFormat="1" ht="15" spans="1:33">
      <c r="A938" s="28" t="s">
        <v>155</v>
      </c>
      <c r="B938" s="28" t="s">
        <v>1398</v>
      </c>
      <c r="C938" s="28">
        <v>130123</v>
      </c>
      <c r="D938" s="28" t="s">
        <v>1399</v>
      </c>
      <c r="E938" s="28" t="s">
        <v>1707</v>
      </c>
      <c r="F938" s="28" t="s">
        <v>56</v>
      </c>
      <c r="G938" s="28" t="s">
        <v>1401</v>
      </c>
      <c r="H938" s="28" t="s">
        <v>58</v>
      </c>
      <c r="I938" s="28" t="s">
        <v>59</v>
      </c>
      <c r="J938" s="28" t="s">
        <v>1402</v>
      </c>
      <c r="K938" s="32">
        <v>300110621001</v>
      </c>
      <c r="L938" s="28" t="s">
        <v>876</v>
      </c>
      <c r="M938" s="28" t="s">
        <v>84</v>
      </c>
      <c r="N938" s="28">
        <v>1</v>
      </c>
      <c r="O938" s="33">
        <v>1</v>
      </c>
      <c r="P938" s="33">
        <v>2</v>
      </c>
      <c r="Q938" s="33">
        <f>O938+P938</f>
        <v>3</v>
      </c>
      <c r="R938" s="33">
        <f>Q938/N938</f>
        <v>3</v>
      </c>
      <c r="S938" s="107" t="s">
        <v>1428</v>
      </c>
      <c r="T938" s="28" t="s">
        <v>97</v>
      </c>
      <c r="U938" s="28" t="s">
        <v>65</v>
      </c>
      <c r="V938" s="28" t="s">
        <v>66</v>
      </c>
      <c r="W938" s="28" t="s">
        <v>67</v>
      </c>
      <c r="X938" s="28" t="s">
        <v>192</v>
      </c>
      <c r="Y938" s="28" t="s">
        <v>69</v>
      </c>
      <c r="Z938" s="108" t="s">
        <v>87</v>
      </c>
      <c r="AA938" s="28" t="s">
        <v>156</v>
      </c>
      <c r="AB938" s="28" t="s">
        <v>156</v>
      </c>
      <c r="AC938" s="28" t="s">
        <v>1404</v>
      </c>
      <c r="AD938" s="28" t="s">
        <v>1405</v>
      </c>
      <c r="AE938" s="28" t="s">
        <v>1406</v>
      </c>
      <c r="AF938" s="28"/>
      <c r="AG938" s="28"/>
    </row>
    <row r="939" s="93" customFormat="1" ht="15" spans="1:33">
      <c r="A939" s="28" t="s">
        <v>155</v>
      </c>
      <c r="B939" s="28" t="s">
        <v>1398</v>
      </c>
      <c r="C939" s="28">
        <v>130123</v>
      </c>
      <c r="D939" s="28" t="s">
        <v>1399</v>
      </c>
      <c r="E939" s="28" t="s">
        <v>1707</v>
      </c>
      <c r="F939" s="28" t="s">
        <v>56</v>
      </c>
      <c r="G939" s="28" t="s">
        <v>1407</v>
      </c>
      <c r="H939" s="28" t="s">
        <v>58</v>
      </c>
      <c r="I939" s="28" t="s">
        <v>59</v>
      </c>
      <c r="J939" s="28" t="s">
        <v>1402</v>
      </c>
      <c r="K939" s="32">
        <v>300110621002</v>
      </c>
      <c r="L939" s="28" t="s">
        <v>876</v>
      </c>
      <c r="M939" s="28" t="s">
        <v>84</v>
      </c>
      <c r="N939" s="28">
        <v>1</v>
      </c>
      <c r="O939" s="33">
        <v>5</v>
      </c>
      <c r="P939" s="33">
        <v>15</v>
      </c>
      <c r="Q939" s="33">
        <f>O939+P939</f>
        <v>20</v>
      </c>
      <c r="R939" s="33">
        <f>Q939/N939</f>
        <v>20</v>
      </c>
      <c r="S939" s="107" t="s">
        <v>1708</v>
      </c>
      <c r="T939" s="28" t="s">
        <v>97</v>
      </c>
      <c r="U939" s="28" t="s">
        <v>65</v>
      </c>
      <c r="V939" s="28" t="s">
        <v>66</v>
      </c>
      <c r="W939" s="28" t="s">
        <v>68</v>
      </c>
      <c r="X939" s="28" t="s">
        <v>68</v>
      </c>
      <c r="Y939" s="28" t="s">
        <v>69</v>
      </c>
      <c r="Z939" s="108" t="s">
        <v>87</v>
      </c>
      <c r="AA939" s="28" t="s">
        <v>156</v>
      </c>
      <c r="AB939" s="28" t="s">
        <v>156</v>
      </c>
      <c r="AC939" s="28" t="s">
        <v>1414</v>
      </c>
      <c r="AD939" s="28" t="s">
        <v>1405</v>
      </c>
      <c r="AE939" s="28" t="s">
        <v>1406</v>
      </c>
      <c r="AF939" s="28"/>
      <c r="AG939" s="28"/>
    </row>
    <row r="940" s="93" customFormat="1" ht="15" spans="1:33">
      <c r="A940" s="28" t="s">
        <v>155</v>
      </c>
      <c r="B940" s="28" t="s">
        <v>1398</v>
      </c>
      <c r="C940" s="28">
        <v>130123</v>
      </c>
      <c r="D940" s="28" t="s">
        <v>1399</v>
      </c>
      <c r="E940" s="28" t="s">
        <v>1709</v>
      </c>
      <c r="F940" s="28" t="s">
        <v>56</v>
      </c>
      <c r="G940" s="28" t="s">
        <v>1401</v>
      </c>
      <c r="H940" s="28" t="s">
        <v>58</v>
      </c>
      <c r="I940" s="28" t="s">
        <v>59</v>
      </c>
      <c r="J940" s="28" t="s">
        <v>1402</v>
      </c>
      <c r="K940" s="32">
        <v>300110626001</v>
      </c>
      <c r="L940" s="28" t="s">
        <v>876</v>
      </c>
      <c r="M940" s="28" t="s">
        <v>84</v>
      </c>
      <c r="N940" s="28">
        <v>1</v>
      </c>
      <c r="O940" s="33">
        <v>1</v>
      </c>
      <c r="P940" s="33">
        <v>0</v>
      </c>
      <c r="Q940" s="33">
        <f>O940+P940</f>
        <v>1</v>
      </c>
      <c r="R940" s="33">
        <f>Q940/N940</f>
        <v>1</v>
      </c>
      <c r="S940" s="107" t="s">
        <v>1428</v>
      </c>
      <c r="T940" s="28" t="s">
        <v>97</v>
      </c>
      <c r="U940" s="28" t="s">
        <v>65</v>
      </c>
      <c r="V940" s="28" t="s">
        <v>66</v>
      </c>
      <c r="W940" s="28" t="s">
        <v>67</v>
      </c>
      <c r="X940" s="28" t="s">
        <v>192</v>
      </c>
      <c r="Y940" s="28" t="s">
        <v>69</v>
      </c>
      <c r="Z940" s="108" t="s">
        <v>87</v>
      </c>
      <c r="AA940" s="28" t="s">
        <v>156</v>
      </c>
      <c r="AB940" s="28" t="s">
        <v>156</v>
      </c>
      <c r="AC940" s="28" t="s">
        <v>1404</v>
      </c>
      <c r="AD940" s="28" t="s">
        <v>1405</v>
      </c>
      <c r="AE940" s="28" t="s">
        <v>1406</v>
      </c>
      <c r="AF940" s="28"/>
      <c r="AG940" s="28"/>
    </row>
    <row r="941" s="93" customFormat="1" ht="15" spans="1:33">
      <c r="A941" s="28" t="s">
        <v>155</v>
      </c>
      <c r="B941" s="28" t="s">
        <v>1398</v>
      </c>
      <c r="C941" s="28">
        <v>130123</v>
      </c>
      <c r="D941" s="28" t="s">
        <v>1399</v>
      </c>
      <c r="E941" s="28" t="s">
        <v>1709</v>
      </c>
      <c r="F941" s="28" t="s">
        <v>56</v>
      </c>
      <c r="G941" s="28" t="s">
        <v>1407</v>
      </c>
      <c r="H941" s="28" t="s">
        <v>58</v>
      </c>
      <c r="I941" s="28" t="s">
        <v>59</v>
      </c>
      <c r="J941" s="28" t="s">
        <v>1402</v>
      </c>
      <c r="K941" s="32">
        <v>300110626002</v>
      </c>
      <c r="L941" s="28" t="s">
        <v>876</v>
      </c>
      <c r="M941" s="28" t="s">
        <v>84</v>
      </c>
      <c r="N941" s="28">
        <v>1</v>
      </c>
      <c r="O941" s="33">
        <v>83</v>
      </c>
      <c r="P941" s="33">
        <v>9</v>
      </c>
      <c r="Q941" s="33">
        <f>O941+P941</f>
        <v>92</v>
      </c>
      <c r="R941" s="33">
        <f>Q941/N941</f>
        <v>92</v>
      </c>
      <c r="S941" s="107" t="s">
        <v>1628</v>
      </c>
      <c r="T941" s="28" t="s">
        <v>97</v>
      </c>
      <c r="U941" s="28" t="s">
        <v>65</v>
      </c>
      <c r="V941" s="28" t="s">
        <v>66</v>
      </c>
      <c r="W941" s="28" t="s">
        <v>68</v>
      </c>
      <c r="X941" s="28" t="s">
        <v>68</v>
      </c>
      <c r="Y941" s="28" t="s">
        <v>69</v>
      </c>
      <c r="Z941" s="108" t="s">
        <v>87</v>
      </c>
      <c r="AA941" s="28" t="s">
        <v>156</v>
      </c>
      <c r="AB941" s="28" t="s">
        <v>156</v>
      </c>
      <c r="AC941" s="28" t="s">
        <v>1404</v>
      </c>
      <c r="AD941" s="28" t="s">
        <v>1405</v>
      </c>
      <c r="AE941" s="28" t="s">
        <v>1406</v>
      </c>
      <c r="AF941" s="28"/>
      <c r="AG941" s="28"/>
    </row>
    <row r="942" s="93" customFormat="1" ht="15" spans="1:33">
      <c r="A942" s="28" t="s">
        <v>155</v>
      </c>
      <c r="B942" s="28" t="s">
        <v>1398</v>
      </c>
      <c r="C942" s="28">
        <v>130123</v>
      </c>
      <c r="D942" s="28" t="s">
        <v>1399</v>
      </c>
      <c r="E942" s="28" t="s">
        <v>1709</v>
      </c>
      <c r="F942" s="28" t="s">
        <v>56</v>
      </c>
      <c r="G942" s="28" t="s">
        <v>1410</v>
      </c>
      <c r="H942" s="28" t="s">
        <v>58</v>
      </c>
      <c r="I942" s="28" t="s">
        <v>59</v>
      </c>
      <c r="J942" s="28" t="s">
        <v>1402</v>
      </c>
      <c r="K942" s="32">
        <v>300110626003</v>
      </c>
      <c r="L942" s="28" t="s">
        <v>876</v>
      </c>
      <c r="M942" s="28" t="s">
        <v>84</v>
      </c>
      <c r="N942" s="28">
        <v>3</v>
      </c>
      <c r="O942" s="33">
        <v>11</v>
      </c>
      <c r="P942" s="33">
        <v>60</v>
      </c>
      <c r="Q942" s="33">
        <f>O942+P942</f>
        <v>71</v>
      </c>
      <c r="R942" s="33">
        <f>Q942/N942</f>
        <v>23.6666666666667</v>
      </c>
      <c r="S942" s="107" t="s">
        <v>1710</v>
      </c>
      <c r="T942" s="28" t="s">
        <v>97</v>
      </c>
      <c r="U942" s="28" t="s">
        <v>65</v>
      </c>
      <c r="V942" s="28" t="s">
        <v>66</v>
      </c>
      <c r="W942" s="28" t="s">
        <v>68</v>
      </c>
      <c r="X942" s="28" t="s">
        <v>68</v>
      </c>
      <c r="Y942" s="28" t="s">
        <v>69</v>
      </c>
      <c r="Z942" s="108" t="s">
        <v>87</v>
      </c>
      <c r="AA942" s="28" t="s">
        <v>156</v>
      </c>
      <c r="AB942" s="28" t="s">
        <v>156</v>
      </c>
      <c r="AC942" s="28" t="s">
        <v>1465</v>
      </c>
      <c r="AD942" s="28" t="s">
        <v>1405</v>
      </c>
      <c r="AE942" s="28" t="s">
        <v>1406</v>
      </c>
      <c r="AF942" s="28"/>
      <c r="AG942" s="28"/>
    </row>
    <row r="943" s="93" customFormat="1" ht="15" spans="1:33">
      <c r="A943" s="28" t="s">
        <v>155</v>
      </c>
      <c r="B943" s="28" t="s">
        <v>1398</v>
      </c>
      <c r="C943" s="28">
        <v>130123</v>
      </c>
      <c r="D943" s="28" t="s">
        <v>1399</v>
      </c>
      <c r="E943" s="28" t="s">
        <v>1709</v>
      </c>
      <c r="F943" s="28" t="s">
        <v>56</v>
      </c>
      <c r="G943" s="28" t="s">
        <v>1412</v>
      </c>
      <c r="H943" s="28" t="s">
        <v>58</v>
      </c>
      <c r="I943" s="28" t="s">
        <v>59</v>
      </c>
      <c r="J943" s="28" t="s">
        <v>1402</v>
      </c>
      <c r="K943" s="32">
        <v>300110626004</v>
      </c>
      <c r="L943" s="28" t="s">
        <v>876</v>
      </c>
      <c r="M943" s="28" t="s">
        <v>84</v>
      </c>
      <c r="N943" s="28">
        <v>3</v>
      </c>
      <c r="O943" s="33">
        <v>3</v>
      </c>
      <c r="P943" s="33">
        <v>29</v>
      </c>
      <c r="Q943" s="33">
        <f>O943+P943</f>
        <v>32</v>
      </c>
      <c r="R943" s="33">
        <f>Q943/N943</f>
        <v>10.6666666666667</v>
      </c>
      <c r="S943" s="107" t="s">
        <v>1710</v>
      </c>
      <c r="T943" s="28" t="s">
        <v>97</v>
      </c>
      <c r="U943" s="28" t="s">
        <v>65</v>
      </c>
      <c r="V943" s="28" t="s">
        <v>66</v>
      </c>
      <c r="W943" s="28" t="s">
        <v>68</v>
      </c>
      <c r="X943" s="28" t="s">
        <v>68</v>
      </c>
      <c r="Y943" s="28" t="s">
        <v>69</v>
      </c>
      <c r="Z943" s="108" t="s">
        <v>87</v>
      </c>
      <c r="AA943" s="28" t="s">
        <v>156</v>
      </c>
      <c r="AB943" s="28" t="s">
        <v>156</v>
      </c>
      <c r="AC943" s="28" t="s">
        <v>1466</v>
      </c>
      <c r="AD943" s="28" t="s">
        <v>1405</v>
      </c>
      <c r="AE943" s="28" t="s">
        <v>1406</v>
      </c>
      <c r="AF943" s="28"/>
      <c r="AG943" s="28"/>
    </row>
    <row r="944" s="93" customFormat="1" ht="15" spans="1:33">
      <c r="A944" s="28" t="s">
        <v>155</v>
      </c>
      <c r="B944" s="28" t="s">
        <v>1398</v>
      </c>
      <c r="C944" s="28">
        <v>130123</v>
      </c>
      <c r="D944" s="28" t="s">
        <v>1399</v>
      </c>
      <c r="E944" s="28" t="s">
        <v>1711</v>
      </c>
      <c r="F944" s="28" t="s">
        <v>56</v>
      </c>
      <c r="G944" s="28" t="s">
        <v>1401</v>
      </c>
      <c r="H944" s="28" t="s">
        <v>58</v>
      </c>
      <c r="I944" s="28" t="s">
        <v>59</v>
      </c>
      <c r="J944" s="28" t="s">
        <v>1402</v>
      </c>
      <c r="K944" s="32">
        <v>300110631001</v>
      </c>
      <c r="L944" s="28" t="s">
        <v>876</v>
      </c>
      <c r="M944" s="28" t="s">
        <v>84</v>
      </c>
      <c r="N944" s="28">
        <v>3</v>
      </c>
      <c r="O944" s="33">
        <v>1</v>
      </c>
      <c r="P944" s="33">
        <v>42</v>
      </c>
      <c r="Q944" s="33">
        <f>O944+P944</f>
        <v>43</v>
      </c>
      <c r="R944" s="33">
        <f>Q944/N944</f>
        <v>14.3333333333333</v>
      </c>
      <c r="S944" s="107" t="s">
        <v>1712</v>
      </c>
      <c r="T944" s="28" t="s">
        <v>97</v>
      </c>
      <c r="U944" s="28" t="s">
        <v>65</v>
      </c>
      <c r="V944" s="28" t="s">
        <v>66</v>
      </c>
      <c r="W944" s="28" t="s">
        <v>68</v>
      </c>
      <c r="X944" s="28" t="s">
        <v>68</v>
      </c>
      <c r="Y944" s="28" t="s">
        <v>69</v>
      </c>
      <c r="Z944" s="108" t="s">
        <v>87</v>
      </c>
      <c r="AA944" s="28" t="s">
        <v>156</v>
      </c>
      <c r="AB944" s="28" t="s">
        <v>156</v>
      </c>
      <c r="AC944" s="28" t="s">
        <v>1409</v>
      </c>
      <c r="AD944" s="28" t="s">
        <v>1405</v>
      </c>
      <c r="AE944" s="28" t="s">
        <v>1406</v>
      </c>
      <c r="AF944" s="28"/>
      <c r="AG944" s="28"/>
    </row>
    <row r="945" s="93" customFormat="1" ht="15" spans="1:33">
      <c r="A945" s="28" t="s">
        <v>155</v>
      </c>
      <c r="B945" s="28" t="s">
        <v>1398</v>
      </c>
      <c r="C945" s="28">
        <v>130123</v>
      </c>
      <c r="D945" s="28" t="s">
        <v>1399</v>
      </c>
      <c r="E945" s="28" t="s">
        <v>1711</v>
      </c>
      <c r="F945" s="28" t="s">
        <v>56</v>
      </c>
      <c r="G945" s="28" t="s">
        <v>1407</v>
      </c>
      <c r="H945" s="28" t="s">
        <v>58</v>
      </c>
      <c r="I945" s="28" t="s">
        <v>59</v>
      </c>
      <c r="J945" s="28" t="s">
        <v>1402</v>
      </c>
      <c r="K945" s="32">
        <v>300110631002</v>
      </c>
      <c r="L945" s="28" t="s">
        <v>876</v>
      </c>
      <c r="M945" s="28" t="s">
        <v>84</v>
      </c>
      <c r="N945" s="28">
        <v>3</v>
      </c>
      <c r="O945" s="33">
        <v>3</v>
      </c>
      <c r="P945" s="33">
        <v>29</v>
      </c>
      <c r="Q945" s="33">
        <f>O945+P945</f>
        <v>32</v>
      </c>
      <c r="R945" s="33">
        <f>Q945/N945</f>
        <v>10.6666666666667</v>
      </c>
      <c r="S945" s="107" t="s">
        <v>1712</v>
      </c>
      <c r="T945" s="28" t="s">
        <v>97</v>
      </c>
      <c r="U945" s="28" t="s">
        <v>65</v>
      </c>
      <c r="V945" s="28" t="s">
        <v>66</v>
      </c>
      <c r="W945" s="28" t="s">
        <v>68</v>
      </c>
      <c r="X945" s="28" t="s">
        <v>68</v>
      </c>
      <c r="Y945" s="28" t="s">
        <v>69</v>
      </c>
      <c r="Z945" s="108" t="s">
        <v>87</v>
      </c>
      <c r="AA945" s="28" t="s">
        <v>156</v>
      </c>
      <c r="AB945" s="28" t="s">
        <v>156</v>
      </c>
      <c r="AC945" s="28" t="s">
        <v>1411</v>
      </c>
      <c r="AD945" s="28" t="s">
        <v>1405</v>
      </c>
      <c r="AE945" s="28" t="s">
        <v>1406</v>
      </c>
      <c r="AF945" s="28"/>
      <c r="AG945" s="28"/>
    </row>
    <row r="946" s="93" customFormat="1" ht="15" spans="1:33">
      <c r="A946" s="28" t="s">
        <v>155</v>
      </c>
      <c r="B946" s="28" t="s">
        <v>1398</v>
      </c>
      <c r="C946" s="28">
        <v>130123</v>
      </c>
      <c r="D946" s="28" t="s">
        <v>1399</v>
      </c>
      <c r="E946" s="28" t="s">
        <v>1713</v>
      </c>
      <c r="F946" s="28" t="s">
        <v>56</v>
      </c>
      <c r="G946" s="28" t="s">
        <v>1401</v>
      </c>
      <c r="H946" s="28" t="s">
        <v>58</v>
      </c>
      <c r="I946" s="28" t="s">
        <v>59</v>
      </c>
      <c r="J946" s="28" t="s">
        <v>1402</v>
      </c>
      <c r="K946" s="32">
        <v>300110636001</v>
      </c>
      <c r="L946" s="28" t="s">
        <v>876</v>
      </c>
      <c r="M946" s="28" t="s">
        <v>84</v>
      </c>
      <c r="N946" s="28">
        <v>1</v>
      </c>
      <c r="O946" s="33">
        <v>0</v>
      </c>
      <c r="P946" s="33">
        <v>1</v>
      </c>
      <c r="Q946" s="33">
        <f>O946+P946</f>
        <v>1</v>
      </c>
      <c r="R946" s="33">
        <f>Q946/N946</f>
        <v>1</v>
      </c>
      <c r="S946" s="107" t="s">
        <v>1428</v>
      </c>
      <c r="T946" s="28" t="s">
        <v>97</v>
      </c>
      <c r="U946" s="28" t="s">
        <v>65</v>
      </c>
      <c r="V946" s="28" t="s">
        <v>66</v>
      </c>
      <c r="W946" s="28" t="s">
        <v>67</v>
      </c>
      <c r="X946" s="28" t="s">
        <v>192</v>
      </c>
      <c r="Y946" s="28" t="s">
        <v>69</v>
      </c>
      <c r="Z946" s="108" t="s">
        <v>87</v>
      </c>
      <c r="AA946" s="28" t="s">
        <v>156</v>
      </c>
      <c r="AB946" s="28" t="s">
        <v>156</v>
      </c>
      <c r="AC946" s="28" t="s">
        <v>1404</v>
      </c>
      <c r="AD946" s="28" t="s">
        <v>1405</v>
      </c>
      <c r="AE946" s="28" t="s">
        <v>1406</v>
      </c>
      <c r="AF946" s="28"/>
      <c r="AG946" s="28"/>
    </row>
    <row r="947" s="93" customFormat="1" ht="15" spans="1:33">
      <c r="A947" s="28" t="s">
        <v>155</v>
      </c>
      <c r="B947" s="28" t="s">
        <v>1398</v>
      </c>
      <c r="C947" s="28">
        <v>130123</v>
      </c>
      <c r="D947" s="28" t="s">
        <v>1399</v>
      </c>
      <c r="E947" s="28" t="s">
        <v>1713</v>
      </c>
      <c r="F947" s="28" t="s">
        <v>56</v>
      </c>
      <c r="G947" s="28" t="s">
        <v>1407</v>
      </c>
      <c r="H947" s="28" t="s">
        <v>58</v>
      </c>
      <c r="I947" s="28" t="s">
        <v>59</v>
      </c>
      <c r="J947" s="28" t="s">
        <v>1402</v>
      </c>
      <c r="K947" s="32">
        <v>300110636002</v>
      </c>
      <c r="L947" s="28" t="s">
        <v>876</v>
      </c>
      <c r="M947" s="28" t="s">
        <v>84</v>
      </c>
      <c r="N947" s="28">
        <v>2</v>
      </c>
      <c r="O947" s="33">
        <v>22</v>
      </c>
      <c r="P947" s="33">
        <v>5</v>
      </c>
      <c r="Q947" s="33">
        <f>O947+P947</f>
        <v>27</v>
      </c>
      <c r="R947" s="33">
        <f>Q947/N947</f>
        <v>13.5</v>
      </c>
      <c r="S947" s="107" t="s">
        <v>1714</v>
      </c>
      <c r="T947" s="28" t="s">
        <v>97</v>
      </c>
      <c r="U947" s="28" t="s">
        <v>65</v>
      </c>
      <c r="V947" s="28" t="s">
        <v>66</v>
      </c>
      <c r="W947" s="28" t="s">
        <v>68</v>
      </c>
      <c r="X947" s="28" t="s">
        <v>68</v>
      </c>
      <c r="Y947" s="28" t="s">
        <v>69</v>
      </c>
      <c r="Z947" s="108" t="s">
        <v>87</v>
      </c>
      <c r="AA947" s="28" t="s">
        <v>156</v>
      </c>
      <c r="AB947" s="28" t="s">
        <v>156</v>
      </c>
      <c r="AC947" s="28" t="s">
        <v>1426</v>
      </c>
      <c r="AD947" s="28" t="s">
        <v>1405</v>
      </c>
      <c r="AE947" s="28" t="s">
        <v>1406</v>
      </c>
      <c r="AF947" s="28"/>
      <c r="AG947" s="28"/>
    </row>
    <row r="948" s="93" customFormat="1" ht="15" spans="1:33">
      <c r="A948" s="28" t="s">
        <v>155</v>
      </c>
      <c r="B948" s="28" t="s">
        <v>1398</v>
      </c>
      <c r="C948" s="28">
        <v>130123</v>
      </c>
      <c r="D948" s="28" t="s">
        <v>1399</v>
      </c>
      <c r="E948" s="28" t="s">
        <v>1713</v>
      </c>
      <c r="F948" s="28" t="s">
        <v>56</v>
      </c>
      <c r="G948" s="28" t="s">
        <v>1410</v>
      </c>
      <c r="H948" s="28" t="s">
        <v>58</v>
      </c>
      <c r="I948" s="28" t="s">
        <v>59</v>
      </c>
      <c r="J948" s="28" t="s">
        <v>1402</v>
      </c>
      <c r="K948" s="32">
        <v>300110636003</v>
      </c>
      <c r="L948" s="28" t="s">
        <v>876</v>
      </c>
      <c r="M948" s="28" t="s">
        <v>84</v>
      </c>
      <c r="N948" s="28">
        <v>4</v>
      </c>
      <c r="O948" s="33">
        <v>30</v>
      </c>
      <c r="P948" s="33">
        <v>5</v>
      </c>
      <c r="Q948" s="33">
        <f>O948+P948</f>
        <v>35</v>
      </c>
      <c r="R948" s="33">
        <f>Q948/N948</f>
        <v>8.75</v>
      </c>
      <c r="S948" s="107" t="s">
        <v>1715</v>
      </c>
      <c r="T948" s="28" t="s">
        <v>97</v>
      </c>
      <c r="U948" s="28" t="s">
        <v>65</v>
      </c>
      <c r="V948" s="28" t="s">
        <v>66</v>
      </c>
      <c r="W948" s="28" t="s">
        <v>68</v>
      </c>
      <c r="X948" s="28" t="s">
        <v>68</v>
      </c>
      <c r="Y948" s="28" t="s">
        <v>69</v>
      </c>
      <c r="Z948" s="108" t="s">
        <v>87</v>
      </c>
      <c r="AA948" s="28" t="s">
        <v>156</v>
      </c>
      <c r="AB948" s="28" t="s">
        <v>156</v>
      </c>
      <c r="AC948" s="28" t="s">
        <v>1465</v>
      </c>
      <c r="AD948" s="28" t="s">
        <v>1405</v>
      </c>
      <c r="AE948" s="28" t="s">
        <v>1406</v>
      </c>
      <c r="AF948" s="28"/>
      <c r="AG948" s="28"/>
    </row>
    <row r="949" s="93" customFormat="1" ht="15" spans="1:33">
      <c r="A949" s="28" t="s">
        <v>155</v>
      </c>
      <c r="B949" s="28" t="s">
        <v>1398</v>
      </c>
      <c r="C949" s="28">
        <v>130123</v>
      </c>
      <c r="D949" s="28" t="s">
        <v>1399</v>
      </c>
      <c r="E949" s="28" t="s">
        <v>1713</v>
      </c>
      <c r="F949" s="28" t="s">
        <v>56</v>
      </c>
      <c r="G949" s="28" t="s">
        <v>1412</v>
      </c>
      <c r="H949" s="28" t="s">
        <v>58</v>
      </c>
      <c r="I949" s="28" t="s">
        <v>59</v>
      </c>
      <c r="J949" s="28" t="s">
        <v>1402</v>
      </c>
      <c r="K949" s="32">
        <v>300110636004</v>
      </c>
      <c r="L949" s="28" t="s">
        <v>876</v>
      </c>
      <c r="M949" s="28" t="s">
        <v>84</v>
      </c>
      <c r="N949" s="28">
        <v>4</v>
      </c>
      <c r="O949" s="33">
        <v>24</v>
      </c>
      <c r="P949" s="33">
        <v>14</v>
      </c>
      <c r="Q949" s="33">
        <f>O949+P949</f>
        <v>38</v>
      </c>
      <c r="R949" s="33">
        <f>Q949/N949</f>
        <v>9.5</v>
      </c>
      <c r="S949" s="107" t="s">
        <v>1715</v>
      </c>
      <c r="T949" s="28" t="s">
        <v>97</v>
      </c>
      <c r="U949" s="28" t="s">
        <v>65</v>
      </c>
      <c r="V949" s="28" t="s">
        <v>66</v>
      </c>
      <c r="W949" s="28" t="s">
        <v>68</v>
      </c>
      <c r="X949" s="28" t="s">
        <v>68</v>
      </c>
      <c r="Y949" s="28" t="s">
        <v>69</v>
      </c>
      <c r="Z949" s="108" t="s">
        <v>87</v>
      </c>
      <c r="AA949" s="28" t="s">
        <v>156</v>
      </c>
      <c r="AB949" s="28" t="s">
        <v>156</v>
      </c>
      <c r="AC949" s="28" t="s">
        <v>1466</v>
      </c>
      <c r="AD949" s="28" t="s">
        <v>1405</v>
      </c>
      <c r="AE949" s="28" t="s">
        <v>1406</v>
      </c>
      <c r="AF949" s="28"/>
      <c r="AG949" s="28"/>
    </row>
    <row r="950" s="93" customFormat="1" ht="15" spans="1:33">
      <c r="A950" s="28" t="s">
        <v>155</v>
      </c>
      <c r="B950" s="28" t="s">
        <v>1398</v>
      </c>
      <c r="C950" s="28">
        <v>130123</v>
      </c>
      <c r="D950" s="28" t="s">
        <v>1399</v>
      </c>
      <c r="E950" s="28" t="s">
        <v>1716</v>
      </c>
      <c r="F950" s="28" t="s">
        <v>56</v>
      </c>
      <c r="G950" s="28" t="s">
        <v>1458</v>
      </c>
      <c r="H950" s="28" t="s">
        <v>58</v>
      </c>
      <c r="I950" s="28" t="s">
        <v>59</v>
      </c>
      <c r="J950" s="28" t="s">
        <v>1402</v>
      </c>
      <c r="K950" s="32">
        <v>300110641001</v>
      </c>
      <c r="L950" s="28" t="s">
        <v>876</v>
      </c>
      <c r="M950" s="28" t="s">
        <v>84</v>
      </c>
      <c r="N950" s="28">
        <v>2</v>
      </c>
      <c r="O950" s="33">
        <v>102</v>
      </c>
      <c r="P950" s="33">
        <v>17</v>
      </c>
      <c r="Q950" s="33">
        <f>O950+P950</f>
        <v>119</v>
      </c>
      <c r="R950" s="33">
        <f>Q950/N950</f>
        <v>59.5</v>
      </c>
      <c r="S950" s="107" t="s">
        <v>1717</v>
      </c>
      <c r="T950" s="28" t="s">
        <v>97</v>
      </c>
      <c r="U950" s="28" t="s">
        <v>65</v>
      </c>
      <c r="V950" s="28" t="s">
        <v>66</v>
      </c>
      <c r="W950" s="28" t="s">
        <v>68</v>
      </c>
      <c r="X950" s="28" t="s">
        <v>68</v>
      </c>
      <c r="Y950" s="28" t="s">
        <v>69</v>
      </c>
      <c r="Z950" s="108" t="s">
        <v>87</v>
      </c>
      <c r="AA950" s="28" t="s">
        <v>156</v>
      </c>
      <c r="AB950" s="28" t="s">
        <v>156</v>
      </c>
      <c r="AC950" s="28" t="s">
        <v>1404</v>
      </c>
      <c r="AD950" s="28" t="s">
        <v>1405</v>
      </c>
      <c r="AE950" s="28" t="s">
        <v>1406</v>
      </c>
      <c r="AF950" s="28"/>
      <c r="AG950" s="28"/>
    </row>
    <row r="951" s="93" customFormat="1" ht="15" spans="1:33">
      <c r="A951" s="28" t="s">
        <v>155</v>
      </c>
      <c r="B951" s="28" t="s">
        <v>1398</v>
      </c>
      <c r="C951" s="28">
        <v>130123</v>
      </c>
      <c r="D951" s="28" t="s">
        <v>1399</v>
      </c>
      <c r="E951" s="28" t="s">
        <v>1718</v>
      </c>
      <c r="F951" s="28" t="s">
        <v>56</v>
      </c>
      <c r="G951" s="28" t="s">
        <v>1458</v>
      </c>
      <c r="H951" s="28" t="s">
        <v>58</v>
      </c>
      <c r="I951" s="28" t="s">
        <v>59</v>
      </c>
      <c r="J951" s="28" t="s">
        <v>1402</v>
      </c>
      <c r="K951" s="32">
        <v>300110646001</v>
      </c>
      <c r="L951" s="28" t="s">
        <v>876</v>
      </c>
      <c r="M951" s="28" t="s">
        <v>84</v>
      </c>
      <c r="N951" s="28">
        <v>2</v>
      </c>
      <c r="O951" s="33">
        <v>175</v>
      </c>
      <c r="P951" s="33">
        <v>38</v>
      </c>
      <c r="Q951" s="33">
        <f>O951+P951</f>
        <v>213</v>
      </c>
      <c r="R951" s="33">
        <f>Q951/N951</f>
        <v>106.5</v>
      </c>
      <c r="S951" s="107" t="s">
        <v>1628</v>
      </c>
      <c r="T951" s="28" t="s">
        <v>97</v>
      </c>
      <c r="U951" s="28" t="s">
        <v>65</v>
      </c>
      <c r="V951" s="28" t="s">
        <v>66</v>
      </c>
      <c r="W951" s="28" t="s">
        <v>68</v>
      </c>
      <c r="X951" s="28" t="s">
        <v>68</v>
      </c>
      <c r="Y951" s="28" t="s">
        <v>69</v>
      </c>
      <c r="Z951" s="108" t="s">
        <v>87</v>
      </c>
      <c r="AA951" s="28" t="s">
        <v>156</v>
      </c>
      <c r="AB951" s="28" t="s">
        <v>156</v>
      </c>
      <c r="AC951" s="28" t="s">
        <v>1404</v>
      </c>
      <c r="AD951" s="28" t="s">
        <v>1405</v>
      </c>
      <c r="AE951" s="28" t="s">
        <v>1406</v>
      </c>
      <c r="AF951" s="28"/>
      <c r="AG951" s="28"/>
    </row>
    <row r="952" s="93" customFormat="1" ht="15" spans="1:33">
      <c r="A952" s="28" t="s">
        <v>162</v>
      </c>
      <c r="B952" s="28" t="s">
        <v>1398</v>
      </c>
      <c r="C952" s="28">
        <v>130123</v>
      </c>
      <c r="D952" s="28" t="s">
        <v>1399</v>
      </c>
      <c r="E952" s="28" t="s">
        <v>1719</v>
      </c>
      <c r="F952" s="28" t="s">
        <v>56</v>
      </c>
      <c r="G952" s="28" t="s">
        <v>1401</v>
      </c>
      <c r="H952" s="28" t="s">
        <v>58</v>
      </c>
      <c r="I952" s="28" t="s">
        <v>59</v>
      </c>
      <c r="J952" s="28" t="s">
        <v>1402</v>
      </c>
      <c r="K952" s="32">
        <v>300110651001</v>
      </c>
      <c r="L952" s="28" t="s">
        <v>876</v>
      </c>
      <c r="M952" s="28" t="s">
        <v>84</v>
      </c>
      <c r="N952" s="28">
        <v>2</v>
      </c>
      <c r="O952" s="33">
        <v>0</v>
      </c>
      <c r="P952" s="33">
        <v>16</v>
      </c>
      <c r="Q952" s="33">
        <f>O952+P952</f>
        <v>16</v>
      </c>
      <c r="R952" s="33">
        <f>Q952/N952</f>
        <v>8</v>
      </c>
      <c r="S952" s="107" t="s">
        <v>1720</v>
      </c>
      <c r="T952" s="28" t="s">
        <v>97</v>
      </c>
      <c r="U952" s="28" t="s">
        <v>65</v>
      </c>
      <c r="V952" s="28" t="s">
        <v>66</v>
      </c>
      <c r="W952" s="28" t="s">
        <v>68</v>
      </c>
      <c r="X952" s="28" t="s">
        <v>68</v>
      </c>
      <c r="Y952" s="28" t="s">
        <v>69</v>
      </c>
      <c r="Z952" s="108" t="s">
        <v>87</v>
      </c>
      <c r="AA952" s="28" t="s">
        <v>163</v>
      </c>
      <c r="AB952" s="28" t="s">
        <v>163</v>
      </c>
      <c r="AC952" s="28" t="s">
        <v>1409</v>
      </c>
      <c r="AD952" s="28" t="s">
        <v>1405</v>
      </c>
      <c r="AE952" s="28" t="s">
        <v>1406</v>
      </c>
      <c r="AF952" s="28"/>
      <c r="AG952" s="28"/>
    </row>
    <row r="953" s="93" customFormat="1" ht="15" spans="1:33">
      <c r="A953" s="28" t="s">
        <v>162</v>
      </c>
      <c r="B953" s="28" t="s">
        <v>1398</v>
      </c>
      <c r="C953" s="28">
        <v>130123</v>
      </c>
      <c r="D953" s="28" t="s">
        <v>1399</v>
      </c>
      <c r="E953" s="28" t="s">
        <v>1719</v>
      </c>
      <c r="F953" s="28" t="s">
        <v>56</v>
      </c>
      <c r="G953" s="28" t="s">
        <v>1407</v>
      </c>
      <c r="H953" s="28" t="s">
        <v>58</v>
      </c>
      <c r="I953" s="28" t="s">
        <v>59</v>
      </c>
      <c r="J953" s="28" t="s">
        <v>1402</v>
      </c>
      <c r="K953" s="32">
        <v>300110651002</v>
      </c>
      <c r="L953" s="28" t="s">
        <v>876</v>
      </c>
      <c r="M953" s="28" t="s">
        <v>84</v>
      </c>
      <c r="N953" s="28">
        <v>2</v>
      </c>
      <c r="O953" s="33">
        <v>0</v>
      </c>
      <c r="P953" s="33">
        <v>12</v>
      </c>
      <c r="Q953" s="33">
        <f>O953+P953</f>
        <v>12</v>
      </c>
      <c r="R953" s="33">
        <f>Q953/N953</f>
        <v>6</v>
      </c>
      <c r="S953" s="107" t="s">
        <v>1720</v>
      </c>
      <c r="T953" s="28" t="s">
        <v>97</v>
      </c>
      <c r="U953" s="28" t="s">
        <v>65</v>
      </c>
      <c r="V953" s="28" t="s">
        <v>66</v>
      </c>
      <c r="W953" s="28" t="s">
        <v>68</v>
      </c>
      <c r="X953" s="28" t="s">
        <v>68</v>
      </c>
      <c r="Y953" s="28" t="s">
        <v>69</v>
      </c>
      <c r="Z953" s="108" t="s">
        <v>87</v>
      </c>
      <c r="AA953" s="28" t="s">
        <v>163</v>
      </c>
      <c r="AB953" s="28" t="s">
        <v>163</v>
      </c>
      <c r="AC953" s="28" t="s">
        <v>1411</v>
      </c>
      <c r="AD953" s="28" t="s">
        <v>1405</v>
      </c>
      <c r="AE953" s="28" t="s">
        <v>1406</v>
      </c>
      <c r="AF953" s="28"/>
      <c r="AG953" s="28"/>
    </row>
    <row r="954" s="93" customFormat="1" ht="15" spans="1:33">
      <c r="A954" s="28" t="s">
        <v>162</v>
      </c>
      <c r="B954" s="28" t="s">
        <v>1398</v>
      </c>
      <c r="C954" s="28">
        <v>130123</v>
      </c>
      <c r="D954" s="28" t="s">
        <v>1399</v>
      </c>
      <c r="E954" s="28" t="s">
        <v>1719</v>
      </c>
      <c r="F954" s="28" t="s">
        <v>56</v>
      </c>
      <c r="G954" s="28" t="s">
        <v>1410</v>
      </c>
      <c r="H954" s="28" t="s">
        <v>58</v>
      </c>
      <c r="I954" s="28" t="s">
        <v>59</v>
      </c>
      <c r="J954" s="28" t="s">
        <v>1402</v>
      </c>
      <c r="K954" s="32">
        <v>300110651003</v>
      </c>
      <c r="L954" s="28" t="s">
        <v>876</v>
      </c>
      <c r="M954" s="28" t="s">
        <v>84</v>
      </c>
      <c r="N954" s="28">
        <v>1</v>
      </c>
      <c r="O954" s="33">
        <v>0</v>
      </c>
      <c r="P954" s="33">
        <v>8</v>
      </c>
      <c r="Q954" s="33">
        <f>O954+P954</f>
        <v>8</v>
      </c>
      <c r="R954" s="33">
        <f>Q954/N954</f>
        <v>8</v>
      </c>
      <c r="S954" s="107" t="s">
        <v>1428</v>
      </c>
      <c r="T954" s="28" t="s">
        <v>97</v>
      </c>
      <c r="U954" s="28" t="s">
        <v>65</v>
      </c>
      <c r="V954" s="28" t="s">
        <v>66</v>
      </c>
      <c r="W954" s="28" t="s">
        <v>67</v>
      </c>
      <c r="X954" s="28" t="s">
        <v>192</v>
      </c>
      <c r="Y954" s="28" t="s">
        <v>69</v>
      </c>
      <c r="Z954" s="108" t="s">
        <v>87</v>
      </c>
      <c r="AA954" s="28" t="s">
        <v>163</v>
      </c>
      <c r="AB954" s="28" t="s">
        <v>163</v>
      </c>
      <c r="AC954" s="28" t="s">
        <v>1404</v>
      </c>
      <c r="AD954" s="28" t="s">
        <v>1405</v>
      </c>
      <c r="AE954" s="28" t="s">
        <v>1406</v>
      </c>
      <c r="AF954" s="28"/>
      <c r="AG954" s="28"/>
    </row>
    <row r="955" s="93" customFormat="1" ht="15" spans="1:33">
      <c r="A955" s="28" t="s">
        <v>162</v>
      </c>
      <c r="B955" s="28" t="s">
        <v>1398</v>
      </c>
      <c r="C955" s="28">
        <v>130123</v>
      </c>
      <c r="D955" s="28" t="s">
        <v>1399</v>
      </c>
      <c r="E955" s="28" t="s">
        <v>1721</v>
      </c>
      <c r="F955" s="28" t="s">
        <v>56</v>
      </c>
      <c r="G955" s="28" t="s">
        <v>1401</v>
      </c>
      <c r="H955" s="28" t="s">
        <v>58</v>
      </c>
      <c r="I955" s="28" t="s">
        <v>59</v>
      </c>
      <c r="J955" s="28" t="s">
        <v>1402</v>
      </c>
      <c r="K955" s="32">
        <v>300110656001</v>
      </c>
      <c r="L955" s="28" t="s">
        <v>876</v>
      </c>
      <c r="M955" s="28" t="s">
        <v>84</v>
      </c>
      <c r="N955" s="28">
        <v>4</v>
      </c>
      <c r="O955" s="33">
        <v>0</v>
      </c>
      <c r="P955" s="33">
        <v>19</v>
      </c>
      <c r="Q955" s="33">
        <f>O955+P955</f>
        <v>19</v>
      </c>
      <c r="R955" s="33">
        <f>Q955/N955</f>
        <v>4.75</v>
      </c>
      <c r="S955" s="107" t="s">
        <v>1722</v>
      </c>
      <c r="T955" s="28" t="s">
        <v>97</v>
      </c>
      <c r="U955" s="28" t="s">
        <v>65</v>
      </c>
      <c r="V955" s="28" t="s">
        <v>66</v>
      </c>
      <c r="W955" s="28" t="s">
        <v>68</v>
      </c>
      <c r="X955" s="28" t="s">
        <v>68</v>
      </c>
      <c r="Y955" s="28" t="s">
        <v>69</v>
      </c>
      <c r="Z955" s="108" t="s">
        <v>87</v>
      </c>
      <c r="AA955" s="28" t="s">
        <v>163</v>
      </c>
      <c r="AB955" s="28" t="s">
        <v>163</v>
      </c>
      <c r="AC955" s="28" t="s">
        <v>1465</v>
      </c>
      <c r="AD955" s="28" t="s">
        <v>1405</v>
      </c>
      <c r="AE955" s="28" t="s">
        <v>1406</v>
      </c>
      <c r="AF955" s="28"/>
      <c r="AG955" s="28"/>
    </row>
    <row r="956" s="93" customFormat="1" ht="15" spans="1:33">
      <c r="A956" s="28" t="s">
        <v>162</v>
      </c>
      <c r="B956" s="28" t="s">
        <v>1398</v>
      </c>
      <c r="C956" s="28">
        <v>130123</v>
      </c>
      <c r="D956" s="28" t="s">
        <v>1399</v>
      </c>
      <c r="E956" s="28" t="s">
        <v>1721</v>
      </c>
      <c r="F956" s="28" t="s">
        <v>56</v>
      </c>
      <c r="G956" s="28" t="s">
        <v>1407</v>
      </c>
      <c r="H956" s="28" t="s">
        <v>58</v>
      </c>
      <c r="I956" s="28" t="s">
        <v>59</v>
      </c>
      <c r="J956" s="28" t="s">
        <v>1402</v>
      </c>
      <c r="K956" s="32">
        <v>300110656002</v>
      </c>
      <c r="L956" s="28" t="s">
        <v>876</v>
      </c>
      <c r="M956" s="28" t="s">
        <v>84</v>
      </c>
      <c r="N956" s="28">
        <v>4</v>
      </c>
      <c r="O956" s="33">
        <v>0</v>
      </c>
      <c r="P956" s="33">
        <v>21</v>
      </c>
      <c r="Q956" s="33">
        <f>O956+P956</f>
        <v>21</v>
      </c>
      <c r="R956" s="33">
        <f>Q956/N956</f>
        <v>5.25</v>
      </c>
      <c r="S956" s="107" t="s">
        <v>1722</v>
      </c>
      <c r="T956" s="28" t="s">
        <v>97</v>
      </c>
      <c r="U956" s="28" t="s">
        <v>65</v>
      </c>
      <c r="V956" s="28" t="s">
        <v>66</v>
      </c>
      <c r="W956" s="28" t="s">
        <v>68</v>
      </c>
      <c r="X956" s="28" t="s">
        <v>68</v>
      </c>
      <c r="Y956" s="28" t="s">
        <v>69</v>
      </c>
      <c r="Z956" s="108" t="s">
        <v>87</v>
      </c>
      <c r="AA956" s="28" t="s">
        <v>163</v>
      </c>
      <c r="AB956" s="28" t="s">
        <v>163</v>
      </c>
      <c r="AC956" s="28" t="s">
        <v>1466</v>
      </c>
      <c r="AD956" s="28" t="s">
        <v>1405</v>
      </c>
      <c r="AE956" s="28" t="s">
        <v>1406</v>
      </c>
      <c r="AF956" s="28"/>
      <c r="AG956" s="28"/>
    </row>
    <row r="957" s="93" customFormat="1" ht="15" spans="1:33">
      <c r="A957" s="28" t="s">
        <v>162</v>
      </c>
      <c r="B957" s="28" t="s">
        <v>1398</v>
      </c>
      <c r="C957" s="28">
        <v>130123</v>
      </c>
      <c r="D957" s="28" t="s">
        <v>1399</v>
      </c>
      <c r="E957" s="28" t="s">
        <v>1723</v>
      </c>
      <c r="F957" s="28" t="s">
        <v>56</v>
      </c>
      <c r="G957" s="28" t="s">
        <v>1401</v>
      </c>
      <c r="H957" s="28" t="s">
        <v>58</v>
      </c>
      <c r="I957" s="28" t="s">
        <v>59</v>
      </c>
      <c r="J957" s="28" t="s">
        <v>1402</v>
      </c>
      <c r="K957" s="32">
        <v>300110661001</v>
      </c>
      <c r="L957" s="28" t="s">
        <v>876</v>
      </c>
      <c r="M957" s="28" t="s">
        <v>84</v>
      </c>
      <c r="N957" s="28">
        <v>1</v>
      </c>
      <c r="O957" s="33">
        <v>0</v>
      </c>
      <c r="P957" s="33">
        <v>4</v>
      </c>
      <c r="Q957" s="33">
        <f>O957+P957</f>
        <v>4</v>
      </c>
      <c r="R957" s="33">
        <f>Q957/N957</f>
        <v>4</v>
      </c>
      <c r="S957" s="107" t="s">
        <v>1428</v>
      </c>
      <c r="T957" s="28" t="s">
        <v>97</v>
      </c>
      <c r="U957" s="28" t="s">
        <v>65</v>
      </c>
      <c r="V957" s="28" t="s">
        <v>66</v>
      </c>
      <c r="W957" s="28" t="s">
        <v>67</v>
      </c>
      <c r="X957" s="28" t="s">
        <v>192</v>
      </c>
      <c r="Y957" s="28" t="s">
        <v>69</v>
      </c>
      <c r="Z957" s="108" t="s">
        <v>87</v>
      </c>
      <c r="AA957" s="28" t="s">
        <v>163</v>
      </c>
      <c r="AB957" s="28" t="s">
        <v>163</v>
      </c>
      <c r="AC957" s="28" t="s">
        <v>1404</v>
      </c>
      <c r="AD957" s="28" t="s">
        <v>1405</v>
      </c>
      <c r="AE957" s="28" t="s">
        <v>1406</v>
      </c>
      <c r="AF957" s="28"/>
      <c r="AG957" s="28"/>
    </row>
    <row r="958" s="93" customFormat="1" ht="15" spans="1:33">
      <c r="A958" s="28" t="s">
        <v>162</v>
      </c>
      <c r="B958" s="28" t="s">
        <v>1398</v>
      </c>
      <c r="C958" s="28">
        <v>130123</v>
      </c>
      <c r="D958" s="28" t="s">
        <v>1399</v>
      </c>
      <c r="E958" s="28" t="s">
        <v>1723</v>
      </c>
      <c r="F958" s="28" t="s">
        <v>56</v>
      </c>
      <c r="G958" s="28" t="s">
        <v>1407</v>
      </c>
      <c r="H958" s="28" t="s">
        <v>58</v>
      </c>
      <c r="I958" s="28" t="s">
        <v>59</v>
      </c>
      <c r="J958" s="28" t="s">
        <v>1402</v>
      </c>
      <c r="K958" s="32">
        <v>300110661002</v>
      </c>
      <c r="L958" s="28" t="s">
        <v>876</v>
      </c>
      <c r="M958" s="28" t="s">
        <v>84</v>
      </c>
      <c r="N958" s="28">
        <v>2</v>
      </c>
      <c r="O958" s="33">
        <v>0</v>
      </c>
      <c r="P958" s="33">
        <v>14</v>
      </c>
      <c r="Q958" s="33">
        <f>O958+P958</f>
        <v>14</v>
      </c>
      <c r="R958" s="33">
        <f>Q958/N958</f>
        <v>7</v>
      </c>
      <c r="S958" s="107" t="s">
        <v>1611</v>
      </c>
      <c r="T958" s="28" t="s">
        <v>97</v>
      </c>
      <c r="U958" s="28" t="s">
        <v>65</v>
      </c>
      <c r="V958" s="28" t="s">
        <v>66</v>
      </c>
      <c r="W958" s="28" t="s">
        <v>68</v>
      </c>
      <c r="X958" s="28" t="s">
        <v>68</v>
      </c>
      <c r="Y958" s="28" t="s">
        <v>69</v>
      </c>
      <c r="Z958" s="108" t="s">
        <v>87</v>
      </c>
      <c r="AA958" s="28" t="s">
        <v>163</v>
      </c>
      <c r="AB958" s="28" t="s">
        <v>163</v>
      </c>
      <c r="AC958" s="28" t="s">
        <v>1465</v>
      </c>
      <c r="AD958" s="28" t="s">
        <v>1405</v>
      </c>
      <c r="AE958" s="28" t="s">
        <v>1406</v>
      </c>
      <c r="AF958" s="28"/>
      <c r="AG958" s="28"/>
    </row>
    <row r="959" s="93" customFormat="1" ht="15" spans="1:33">
      <c r="A959" s="28" t="s">
        <v>162</v>
      </c>
      <c r="B959" s="28" t="s">
        <v>1398</v>
      </c>
      <c r="C959" s="28">
        <v>130123</v>
      </c>
      <c r="D959" s="28" t="s">
        <v>1399</v>
      </c>
      <c r="E959" s="28" t="s">
        <v>1723</v>
      </c>
      <c r="F959" s="28" t="s">
        <v>56</v>
      </c>
      <c r="G959" s="28" t="s">
        <v>1410</v>
      </c>
      <c r="H959" s="28" t="s">
        <v>58</v>
      </c>
      <c r="I959" s="28" t="s">
        <v>59</v>
      </c>
      <c r="J959" s="28" t="s">
        <v>1402</v>
      </c>
      <c r="K959" s="32">
        <v>300110661003</v>
      </c>
      <c r="L959" s="28" t="s">
        <v>876</v>
      </c>
      <c r="M959" s="28" t="s">
        <v>84</v>
      </c>
      <c r="N959" s="28">
        <v>2</v>
      </c>
      <c r="O959" s="33">
        <v>2</v>
      </c>
      <c r="P959" s="33">
        <v>10</v>
      </c>
      <c r="Q959" s="33">
        <f>O959+P959</f>
        <v>12</v>
      </c>
      <c r="R959" s="33">
        <f>Q959/N959</f>
        <v>6</v>
      </c>
      <c r="S959" s="107" t="s">
        <v>1611</v>
      </c>
      <c r="T959" s="28" t="s">
        <v>97</v>
      </c>
      <c r="U959" s="28" t="s">
        <v>65</v>
      </c>
      <c r="V959" s="28" t="s">
        <v>66</v>
      </c>
      <c r="W959" s="28" t="s">
        <v>68</v>
      </c>
      <c r="X959" s="28" t="s">
        <v>68</v>
      </c>
      <c r="Y959" s="28" t="s">
        <v>69</v>
      </c>
      <c r="Z959" s="108" t="s">
        <v>87</v>
      </c>
      <c r="AA959" s="28" t="s">
        <v>163</v>
      </c>
      <c r="AB959" s="28" t="s">
        <v>163</v>
      </c>
      <c r="AC959" s="28" t="s">
        <v>1466</v>
      </c>
      <c r="AD959" s="28" t="s">
        <v>1405</v>
      </c>
      <c r="AE959" s="28" t="s">
        <v>1406</v>
      </c>
      <c r="AF959" s="28"/>
      <c r="AG959" s="28"/>
    </row>
    <row r="960" s="93" customFormat="1" ht="15" spans="1:33">
      <c r="A960" s="28" t="s">
        <v>162</v>
      </c>
      <c r="B960" s="28" t="s">
        <v>1398</v>
      </c>
      <c r="C960" s="28">
        <v>130123</v>
      </c>
      <c r="D960" s="28" t="s">
        <v>1399</v>
      </c>
      <c r="E960" s="28" t="s">
        <v>1724</v>
      </c>
      <c r="F960" s="28" t="s">
        <v>56</v>
      </c>
      <c r="G960" s="28" t="s">
        <v>1401</v>
      </c>
      <c r="H960" s="28" t="s">
        <v>58</v>
      </c>
      <c r="I960" s="28" t="s">
        <v>59</v>
      </c>
      <c r="J960" s="28" t="s">
        <v>1402</v>
      </c>
      <c r="K960" s="32">
        <v>300110666001</v>
      </c>
      <c r="L960" s="28" t="s">
        <v>876</v>
      </c>
      <c r="M960" s="28" t="s">
        <v>84</v>
      </c>
      <c r="N960" s="28">
        <v>3</v>
      </c>
      <c r="O960" s="33">
        <v>54</v>
      </c>
      <c r="P960" s="33">
        <v>7</v>
      </c>
      <c r="Q960" s="33">
        <f>O960+P960</f>
        <v>61</v>
      </c>
      <c r="R960" s="33">
        <f>Q960/N960</f>
        <v>20.3333333333333</v>
      </c>
      <c r="S960" s="107" t="s">
        <v>1725</v>
      </c>
      <c r="T960" s="28" t="s">
        <v>97</v>
      </c>
      <c r="U960" s="28" t="s">
        <v>65</v>
      </c>
      <c r="V960" s="28" t="s">
        <v>66</v>
      </c>
      <c r="W960" s="28" t="s">
        <v>68</v>
      </c>
      <c r="X960" s="28" t="s">
        <v>68</v>
      </c>
      <c r="Y960" s="28" t="s">
        <v>69</v>
      </c>
      <c r="Z960" s="108" t="s">
        <v>87</v>
      </c>
      <c r="AA960" s="28" t="s">
        <v>163</v>
      </c>
      <c r="AB960" s="28" t="s">
        <v>163</v>
      </c>
      <c r="AC960" s="28" t="s">
        <v>1465</v>
      </c>
      <c r="AD960" s="28" t="s">
        <v>1405</v>
      </c>
      <c r="AE960" s="28" t="s">
        <v>1406</v>
      </c>
      <c r="AF960" s="28"/>
      <c r="AG960" s="28"/>
    </row>
    <row r="961" s="93" customFormat="1" ht="15" spans="1:33">
      <c r="A961" s="28" t="s">
        <v>162</v>
      </c>
      <c r="B961" s="28" t="s">
        <v>1398</v>
      </c>
      <c r="C961" s="28">
        <v>130123</v>
      </c>
      <c r="D961" s="28" t="s">
        <v>1399</v>
      </c>
      <c r="E961" s="28" t="s">
        <v>1724</v>
      </c>
      <c r="F961" s="28" t="s">
        <v>56</v>
      </c>
      <c r="G961" s="28" t="s">
        <v>1407</v>
      </c>
      <c r="H961" s="28" t="s">
        <v>58</v>
      </c>
      <c r="I961" s="28" t="s">
        <v>59</v>
      </c>
      <c r="J961" s="28" t="s">
        <v>1402</v>
      </c>
      <c r="K961" s="32">
        <v>300110666002</v>
      </c>
      <c r="L961" s="28" t="s">
        <v>876</v>
      </c>
      <c r="M961" s="28" t="s">
        <v>84</v>
      </c>
      <c r="N961" s="28">
        <v>3</v>
      </c>
      <c r="O961" s="33">
        <v>11</v>
      </c>
      <c r="P961" s="33">
        <v>6</v>
      </c>
      <c r="Q961" s="33">
        <f>O961+P961</f>
        <v>17</v>
      </c>
      <c r="R961" s="33">
        <f>Q961/N961</f>
        <v>5.66666666666667</v>
      </c>
      <c r="S961" s="107" t="s">
        <v>1725</v>
      </c>
      <c r="T961" s="28" t="s">
        <v>97</v>
      </c>
      <c r="U961" s="28" t="s">
        <v>65</v>
      </c>
      <c r="V961" s="28" t="s">
        <v>66</v>
      </c>
      <c r="W961" s="28" t="s">
        <v>68</v>
      </c>
      <c r="X961" s="28" t="s">
        <v>68</v>
      </c>
      <c r="Y961" s="28" t="s">
        <v>69</v>
      </c>
      <c r="Z961" s="108" t="s">
        <v>87</v>
      </c>
      <c r="AA961" s="28" t="s">
        <v>163</v>
      </c>
      <c r="AB961" s="28" t="s">
        <v>163</v>
      </c>
      <c r="AC961" s="28" t="s">
        <v>1466</v>
      </c>
      <c r="AD961" s="28" t="s">
        <v>1405</v>
      </c>
      <c r="AE961" s="28" t="s">
        <v>1406</v>
      </c>
      <c r="AF961" s="28"/>
      <c r="AG961" s="28"/>
    </row>
    <row r="962" s="93" customFormat="1" ht="15" spans="1:33">
      <c r="A962" s="28" t="s">
        <v>162</v>
      </c>
      <c r="B962" s="28" t="s">
        <v>1398</v>
      </c>
      <c r="C962" s="28">
        <v>130123</v>
      </c>
      <c r="D962" s="28" t="s">
        <v>1399</v>
      </c>
      <c r="E962" s="28" t="s">
        <v>1726</v>
      </c>
      <c r="F962" s="28" t="s">
        <v>56</v>
      </c>
      <c r="G962" s="28" t="s">
        <v>1401</v>
      </c>
      <c r="H962" s="28" t="s">
        <v>58</v>
      </c>
      <c r="I962" s="28" t="s">
        <v>59</v>
      </c>
      <c r="J962" s="28" t="s">
        <v>1402</v>
      </c>
      <c r="K962" s="32">
        <v>300110671001</v>
      </c>
      <c r="L962" s="28" t="s">
        <v>876</v>
      </c>
      <c r="M962" s="28" t="s">
        <v>84</v>
      </c>
      <c r="N962" s="28">
        <v>3</v>
      </c>
      <c r="O962" s="33">
        <v>105</v>
      </c>
      <c r="P962" s="33">
        <v>7</v>
      </c>
      <c r="Q962" s="33">
        <f>O962+P962</f>
        <v>112</v>
      </c>
      <c r="R962" s="33">
        <f>Q962/N962</f>
        <v>37.3333333333333</v>
      </c>
      <c r="S962" s="107" t="s">
        <v>1727</v>
      </c>
      <c r="T962" s="28" t="s">
        <v>97</v>
      </c>
      <c r="U962" s="28" t="s">
        <v>65</v>
      </c>
      <c r="V962" s="28" t="s">
        <v>66</v>
      </c>
      <c r="W962" s="28" t="s">
        <v>68</v>
      </c>
      <c r="X962" s="28" t="s">
        <v>68</v>
      </c>
      <c r="Y962" s="28" t="s">
        <v>69</v>
      </c>
      <c r="Z962" s="108" t="s">
        <v>87</v>
      </c>
      <c r="AA962" s="28" t="s">
        <v>163</v>
      </c>
      <c r="AB962" s="28" t="s">
        <v>163</v>
      </c>
      <c r="AC962" s="28" t="s">
        <v>1492</v>
      </c>
      <c r="AD962" s="28" t="s">
        <v>1405</v>
      </c>
      <c r="AE962" s="28" t="s">
        <v>1406</v>
      </c>
      <c r="AF962" s="28"/>
      <c r="AG962" s="28"/>
    </row>
    <row r="963" s="93" customFormat="1" ht="15" spans="1:33">
      <c r="A963" s="28" t="s">
        <v>162</v>
      </c>
      <c r="B963" s="28" t="s">
        <v>1398</v>
      </c>
      <c r="C963" s="28">
        <v>130123</v>
      </c>
      <c r="D963" s="28" t="s">
        <v>1399</v>
      </c>
      <c r="E963" s="28" t="s">
        <v>1726</v>
      </c>
      <c r="F963" s="28" t="s">
        <v>56</v>
      </c>
      <c r="G963" s="28" t="s">
        <v>1407</v>
      </c>
      <c r="H963" s="28" t="s">
        <v>58</v>
      </c>
      <c r="I963" s="28" t="s">
        <v>59</v>
      </c>
      <c r="J963" s="28" t="s">
        <v>1402</v>
      </c>
      <c r="K963" s="32">
        <v>300110671002</v>
      </c>
      <c r="L963" s="28" t="s">
        <v>876</v>
      </c>
      <c r="M963" s="28" t="s">
        <v>84</v>
      </c>
      <c r="N963" s="28">
        <v>3</v>
      </c>
      <c r="O963" s="33">
        <v>99</v>
      </c>
      <c r="P963" s="33">
        <v>3</v>
      </c>
      <c r="Q963" s="33">
        <f>O963+P963</f>
        <v>102</v>
      </c>
      <c r="R963" s="33">
        <f>Q963/N963</f>
        <v>34</v>
      </c>
      <c r="S963" s="107" t="s">
        <v>1727</v>
      </c>
      <c r="T963" s="28" t="s">
        <v>97</v>
      </c>
      <c r="U963" s="28" t="s">
        <v>65</v>
      </c>
      <c r="V963" s="28" t="s">
        <v>66</v>
      </c>
      <c r="W963" s="28" t="s">
        <v>68</v>
      </c>
      <c r="X963" s="28" t="s">
        <v>68</v>
      </c>
      <c r="Y963" s="28" t="s">
        <v>69</v>
      </c>
      <c r="Z963" s="108" t="s">
        <v>87</v>
      </c>
      <c r="AA963" s="28" t="s">
        <v>163</v>
      </c>
      <c r="AB963" s="28" t="s">
        <v>163</v>
      </c>
      <c r="AC963" s="28" t="s">
        <v>1493</v>
      </c>
      <c r="AD963" s="28" t="s">
        <v>1405</v>
      </c>
      <c r="AE963" s="28" t="s">
        <v>1406</v>
      </c>
      <c r="AF963" s="28"/>
      <c r="AG963" s="28"/>
    </row>
    <row r="964" s="93" customFormat="1" ht="15" spans="1:33">
      <c r="A964" s="28" t="s">
        <v>106</v>
      </c>
      <c r="B964" s="28" t="s">
        <v>1398</v>
      </c>
      <c r="C964" s="28">
        <v>130123</v>
      </c>
      <c r="D964" s="28" t="s">
        <v>1399</v>
      </c>
      <c r="E964" s="28" t="s">
        <v>1728</v>
      </c>
      <c r="F964" s="28" t="s">
        <v>56</v>
      </c>
      <c r="G964" s="28" t="s">
        <v>1401</v>
      </c>
      <c r="H964" s="28" t="s">
        <v>58</v>
      </c>
      <c r="I964" s="28" t="s">
        <v>59</v>
      </c>
      <c r="J964" s="28" t="s">
        <v>1402</v>
      </c>
      <c r="K964" s="32">
        <v>300110676002</v>
      </c>
      <c r="L964" s="28" t="s">
        <v>83</v>
      </c>
      <c r="M964" s="28" t="s">
        <v>84</v>
      </c>
      <c r="N964" s="28">
        <v>2</v>
      </c>
      <c r="O964" s="33">
        <v>18</v>
      </c>
      <c r="P964" s="33">
        <v>0</v>
      </c>
      <c r="Q964" s="33">
        <f>O964+P964</f>
        <v>18</v>
      </c>
      <c r="R964" s="33">
        <f>Q964/N964</f>
        <v>9</v>
      </c>
      <c r="S964" s="107" t="s">
        <v>1729</v>
      </c>
      <c r="T964" s="28" t="s">
        <v>97</v>
      </c>
      <c r="U964" s="28" t="s">
        <v>65</v>
      </c>
      <c r="V964" s="28" t="s">
        <v>66</v>
      </c>
      <c r="W964" s="28" t="s">
        <v>68</v>
      </c>
      <c r="X964" s="28" t="s">
        <v>68</v>
      </c>
      <c r="Y964" s="28" t="s">
        <v>69</v>
      </c>
      <c r="Z964" s="108" t="s">
        <v>87</v>
      </c>
      <c r="AA964" s="28" t="s">
        <v>107</v>
      </c>
      <c r="AB964" s="28" t="s">
        <v>107</v>
      </c>
      <c r="AC964" s="28" t="s">
        <v>1730</v>
      </c>
      <c r="AD964" s="28" t="s">
        <v>1405</v>
      </c>
      <c r="AE964" s="28" t="s">
        <v>1406</v>
      </c>
      <c r="AF964" s="28"/>
      <c r="AG964" s="28"/>
    </row>
    <row r="965" s="93" customFormat="1" ht="15" spans="1:33">
      <c r="A965" s="28" t="s">
        <v>106</v>
      </c>
      <c r="B965" s="28" t="s">
        <v>1398</v>
      </c>
      <c r="C965" s="28">
        <v>130123</v>
      </c>
      <c r="D965" s="28" t="s">
        <v>1399</v>
      </c>
      <c r="E965" s="28" t="s">
        <v>1728</v>
      </c>
      <c r="F965" s="28" t="s">
        <v>56</v>
      </c>
      <c r="G965" s="28" t="s">
        <v>1407</v>
      </c>
      <c r="H965" s="28" t="s">
        <v>58</v>
      </c>
      <c r="I965" s="28" t="s">
        <v>59</v>
      </c>
      <c r="J965" s="28" t="s">
        <v>1402</v>
      </c>
      <c r="K965" s="32">
        <v>300110676003</v>
      </c>
      <c r="L965" s="28" t="s">
        <v>83</v>
      </c>
      <c r="M965" s="28" t="s">
        <v>84</v>
      </c>
      <c r="N965" s="28">
        <v>2</v>
      </c>
      <c r="O965" s="33">
        <v>29</v>
      </c>
      <c r="P965" s="33">
        <v>1</v>
      </c>
      <c r="Q965" s="33">
        <f>O965+P965</f>
        <v>30</v>
      </c>
      <c r="R965" s="33">
        <f>Q965/N965</f>
        <v>15</v>
      </c>
      <c r="S965" s="107" t="s">
        <v>1731</v>
      </c>
      <c r="T965" s="28" t="s">
        <v>97</v>
      </c>
      <c r="U965" s="28" t="s">
        <v>65</v>
      </c>
      <c r="V965" s="28" t="s">
        <v>66</v>
      </c>
      <c r="W965" s="28" t="s">
        <v>68</v>
      </c>
      <c r="X965" s="28" t="s">
        <v>68</v>
      </c>
      <c r="Y965" s="28" t="s">
        <v>69</v>
      </c>
      <c r="Z965" s="108" t="s">
        <v>87</v>
      </c>
      <c r="AA965" s="28" t="s">
        <v>107</v>
      </c>
      <c r="AB965" s="28" t="s">
        <v>107</v>
      </c>
      <c r="AC965" s="28" t="s">
        <v>1435</v>
      </c>
      <c r="AD965" s="28" t="s">
        <v>1405</v>
      </c>
      <c r="AE965" s="28" t="s">
        <v>1406</v>
      </c>
      <c r="AF965" s="28"/>
      <c r="AG965" s="28"/>
    </row>
    <row r="966" s="93" customFormat="1" ht="15" spans="1:33">
      <c r="A966" s="28" t="s">
        <v>106</v>
      </c>
      <c r="B966" s="28" t="s">
        <v>1398</v>
      </c>
      <c r="C966" s="28">
        <v>130123</v>
      </c>
      <c r="D966" s="28" t="s">
        <v>1399</v>
      </c>
      <c r="E966" s="28" t="s">
        <v>1728</v>
      </c>
      <c r="F966" s="28" t="s">
        <v>56</v>
      </c>
      <c r="G966" s="28" t="s">
        <v>1410</v>
      </c>
      <c r="H966" s="28" t="s">
        <v>58</v>
      </c>
      <c r="I966" s="28" t="s">
        <v>59</v>
      </c>
      <c r="J966" s="28" t="s">
        <v>1402</v>
      </c>
      <c r="K966" s="32">
        <v>300110676004</v>
      </c>
      <c r="L966" s="28" t="s">
        <v>83</v>
      </c>
      <c r="M966" s="28" t="s">
        <v>84</v>
      </c>
      <c r="N966" s="28">
        <v>3</v>
      </c>
      <c r="O966" s="33">
        <v>31</v>
      </c>
      <c r="P966" s="33">
        <v>0</v>
      </c>
      <c r="Q966" s="33">
        <f>O966+P966</f>
        <v>31</v>
      </c>
      <c r="R966" s="33">
        <f>Q966/N966</f>
        <v>10.3333333333333</v>
      </c>
      <c r="S966" s="107" t="s">
        <v>1731</v>
      </c>
      <c r="T966" s="28" t="s">
        <v>97</v>
      </c>
      <c r="U966" s="28" t="s">
        <v>65</v>
      </c>
      <c r="V966" s="28" t="s">
        <v>66</v>
      </c>
      <c r="W966" s="28" t="s">
        <v>68</v>
      </c>
      <c r="X966" s="28" t="s">
        <v>68</v>
      </c>
      <c r="Y966" s="28" t="s">
        <v>69</v>
      </c>
      <c r="Z966" s="108" t="s">
        <v>87</v>
      </c>
      <c r="AA966" s="28" t="s">
        <v>107</v>
      </c>
      <c r="AB966" s="28" t="s">
        <v>107</v>
      </c>
      <c r="AC966" s="28" t="s">
        <v>1426</v>
      </c>
      <c r="AD966" s="28" t="s">
        <v>1405</v>
      </c>
      <c r="AE966" s="28" t="s">
        <v>1406</v>
      </c>
      <c r="AF966" s="28"/>
      <c r="AG966" s="28"/>
    </row>
    <row r="967" s="93" customFormat="1" ht="15" spans="1:33">
      <c r="A967" s="28" t="s">
        <v>131</v>
      </c>
      <c r="B967" s="28" t="s">
        <v>1398</v>
      </c>
      <c r="C967" s="28">
        <v>130123</v>
      </c>
      <c r="D967" s="28" t="s">
        <v>1399</v>
      </c>
      <c r="E967" s="28" t="s">
        <v>1619</v>
      </c>
      <c r="F967" s="28" t="s">
        <v>56</v>
      </c>
      <c r="G967" s="28" t="s">
        <v>1418</v>
      </c>
      <c r="H967" s="28" t="s">
        <v>986</v>
      </c>
      <c r="I967" s="28" t="s">
        <v>59</v>
      </c>
      <c r="J967" s="28" t="s">
        <v>1402</v>
      </c>
      <c r="K967" s="32">
        <v>300129356002</v>
      </c>
      <c r="L967" s="28" t="s">
        <v>876</v>
      </c>
      <c r="M967" s="28" t="s">
        <v>84</v>
      </c>
      <c r="N967" s="28">
        <v>3</v>
      </c>
      <c r="O967" s="33">
        <v>107</v>
      </c>
      <c r="P967" s="33">
        <v>50</v>
      </c>
      <c r="Q967" s="33">
        <f>O967+P967</f>
        <v>157</v>
      </c>
      <c r="R967" s="33">
        <f>Q967/N967</f>
        <v>52.3333333333333</v>
      </c>
      <c r="S967" s="107" t="s">
        <v>1732</v>
      </c>
      <c r="T967" s="28" t="s">
        <v>97</v>
      </c>
      <c r="U967" s="28" t="s">
        <v>65</v>
      </c>
      <c r="V967" s="28" t="s">
        <v>66</v>
      </c>
      <c r="W967" s="28" t="s">
        <v>68</v>
      </c>
      <c r="X967" s="28" t="s">
        <v>68</v>
      </c>
      <c r="Y967" s="28" t="s">
        <v>69</v>
      </c>
      <c r="Z967" s="108" t="s">
        <v>87</v>
      </c>
      <c r="AA967" s="28" t="s">
        <v>133</v>
      </c>
      <c r="AB967" s="28" t="s">
        <v>133</v>
      </c>
      <c r="AC967" s="28" t="s">
        <v>1404</v>
      </c>
      <c r="AD967" s="28" t="s">
        <v>1405</v>
      </c>
      <c r="AE967" s="28" t="s">
        <v>1406</v>
      </c>
      <c r="AF967" s="28"/>
      <c r="AG967" s="28"/>
    </row>
    <row r="968" s="93" customFormat="1" ht="15" spans="1:33">
      <c r="A968" s="28" t="s">
        <v>178</v>
      </c>
      <c r="B968" s="28" t="s">
        <v>1398</v>
      </c>
      <c r="C968" s="28">
        <v>130123</v>
      </c>
      <c r="D968" s="28" t="s">
        <v>1399</v>
      </c>
      <c r="E968" s="28" t="s">
        <v>1684</v>
      </c>
      <c r="F968" s="28" t="s">
        <v>56</v>
      </c>
      <c r="G968" s="28" t="s">
        <v>1407</v>
      </c>
      <c r="H968" s="28" t="s">
        <v>986</v>
      </c>
      <c r="I968" s="28" t="s">
        <v>59</v>
      </c>
      <c r="J968" s="28" t="s">
        <v>1402</v>
      </c>
      <c r="K968" s="32">
        <v>300129541001</v>
      </c>
      <c r="L968" s="28" t="s">
        <v>876</v>
      </c>
      <c r="M968" s="28" t="s">
        <v>84</v>
      </c>
      <c r="N968" s="28">
        <v>3</v>
      </c>
      <c r="O968" s="33">
        <v>119</v>
      </c>
      <c r="P968" s="33">
        <v>10</v>
      </c>
      <c r="Q968" s="33">
        <f>O968+P968</f>
        <v>129</v>
      </c>
      <c r="R968" s="33">
        <f>Q968/N968</f>
        <v>43</v>
      </c>
      <c r="S968" s="107" t="s">
        <v>1732</v>
      </c>
      <c r="T968" s="28" t="s">
        <v>97</v>
      </c>
      <c r="U968" s="28" t="s">
        <v>65</v>
      </c>
      <c r="V968" s="28" t="s">
        <v>66</v>
      </c>
      <c r="W968" s="28" t="s">
        <v>68</v>
      </c>
      <c r="X968" s="28" t="s">
        <v>68</v>
      </c>
      <c r="Y968" s="28" t="s">
        <v>69</v>
      </c>
      <c r="Z968" s="108" t="s">
        <v>87</v>
      </c>
      <c r="AA968" s="28" t="s">
        <v>179</v>
      </c>
      <c r="AB968" s="28" t="s">
        <v>179</v>
      </c>
      <c r="AC968" s="28" t="s">
        <v>1404</v>
      </c>
      <c r="AD968" s="28" t="s">
        <v>1405</v>
      </c>
      <c r="AE968" s="28" t="s">
        <v>1406</v>
      </c>
      <c r="AF968" s="28"/>
      <c r="AG968" s="28"/>
    </row>
    <row r="969" s="93" customFormat="1" ht="15" spans="1:33">
      <c r="A969" s="28" t="s">
        <v>76</v>
      </c>
      <c r="B969" s="28" t="s">
        <v>1398</v>
      </c>
      <c r="C969" s="28">
        <v>130124</v>
      </c>
      <c r="D969" s="28" t="s">
        <v>1733</v>
      </c>
      <c r="E969" s="28" t="s">
        <v>1734</v>
      </c>
      <c r="F969" s="28" t="s">
        <v>56</v>
      </c>
      <c r="G969" s="28" t="s">
        <v>1401</v>
      </c>
      <c r="H969" s="28" t="s">
        <v>58</v>
      </c>
      <c r="I969" s="28" t="s">
        <v>59</v>
      </c>
      <c r="J969" s="28" t="s">
        <v>1735</v>
      </c>
      <c r="K969" s="32">
        <v>300110001001</v>
      </c>
      <c r="L969" s="28" t="s">
        <v>876</v>
      </c>
      <c r="M969" s="28" t="s">
        <v>84</v>
      </c>
      <c r="N969" s="28">
        <v>2</v>
      </c>
      <c r="O969" s="33">
        <v>0</v>
      </c>
      <c r="P969" s="33">
        <v>8</v>
      </c>
      <c r="Q969" s="33">
        <f>O969+P969</f>
        <v>8</v>
      </c>
      <c r="R969" s="33">
        <f>Q969/N969</f>
        <v>4</v>
      </c>
      <c r="S969" s="107" t="s">
        <v>1736</v>
      </c>
      <c r="T969" s="28" t="s">
        <v>97</v>
      </c>
      <c r="U969" s="28" t="s">
        <v>65</v>
      </c>
      <c r="V969" s="28" t="s">
        <v>66</v>
      </c>
      <c r="W969" s="28" t="s">
        <v>67</v>
      </c>
      <c r="X969" s="28" t="s">
        <v>192</v>
      </c>
      <c r="Y969" s="28" t="s">
        <v>69</v>
      </c>
      <c r="Z969" s="108" t="s">
        <v>87</v>
      </c>
      <c r="AA969" s="28" t="s">
        <v>88</v>
      </c>
      <c r="AB969" s="28" t="s">
        <v>88</v>
      </c>
      <c r="AC969" s="28" t="s">
        <v>1404</v>
      </c>
      <c r="AD969" s="28" t="s">
        <v>1737</v>
      </c>
      <c r="AE969" s="28" t="s">
        <v>1738</v>
      </c>
      <c r="AF969" s="28"/>
      <c r="AG969" s="28"/>
    </row>
    <row r="970" s="93" customFormat="1" ht="15" spans="1:33">
      <c r="A970" s="28" t="s">
        <v>76</v>
      </c>
      <c r="B970" s="28" t="s">
        <v>1398</v>
      </c>
      <c r="C970" s="28">
        <v>130124</v>
      </c>
      <c r="D970" s="28" t="s">
        <v>1733</v>
      </c>
      <c r="E970" s="28" t="s">
        <v>1734</v>
      </c>
      <c r="F970" s="28" t="s">
        <v>56</v>
      </c>
      <c r="G970" s="28" t="s">
        <v>1407</v>
      </c>
      <c r="H970" s="28" t="s">
        <v>58</v>
      </c>
      <c r="I970" s="28" t="s">
        <v>59</v>
      </c>
      <c r="J970" s="28" t="s">
        <v>1735</v>
      </c>
      <c r="K970" s="32">
        <v>300110001002</v>
      </c>
      <c r="L970" s="28" t="s">
        <v>876</v>
      </c>
      <c r="M970" s="28" t="s">
        <v>84</v>
      </c>
      <c r="N970" s="28">
        <v>1</v>
      </c>
      <c r="O970" s="33">
        <v>0</v>
      </c>
      <c r="P970" s="33">
        <v>1</v>
      </c>
      <c r="Q970" s="33">
        <f>O970+P970</f>
        <v>1</v>
      </c>
      <c r="R970" s="33">
        <f>Q970/N970</f>
        <v>1</v>
      </c>
      <c r="S970" s="107" t="s">
        <v>1416</v>
      </c>
      <c r="T970" s="28" t="s">
        <v>64</v>
      </c>
      <c r="U970" s="28" t="s">
        <v>65</v>
      </c>
      <c r="V970" s="28" t="s">
        <v>86</v>
      </c>
      <c r="W970" s="28" t="s">
        <v>68</v>
      </c>
      <c r="X970" s="28" t="s">
        <v>68</v>
      </c>
      <c r="Y970" s="28" t="s">
        <v>69</v>
      </c>
      <c r="Z970" s="108" t="s">
        <v>87</v>
      </c>
      <c r="AA970" s="28" t="s">
        <v>88</v>
      </c>
      <c r="AB970" s="28" t="s">
        <v>88</v>
      </c>
      <c r="AC970" s="28" t="s">
        <v>1739</v>
      </c>
      <c r="AD970" s="28" t="s">
        <v>1737</v>
      </c>
      <c r="AE970" s="28" t="s">
        <v>1738</v>
      </c>
      <c r="AF970" s="28"/>
      <c r="AG970" s="28"/>
    </row>
    <row r="971" s="93" customFormat="1" ht="15" spans="1:33">
      <c r="A971" s="28" t="s">
        <v>76</v>
      </c>
      <c r="B971" s="28" t="s">
        <v>1398</v>
      </c>
      <c r="C971" s="28">
        <v>130124</v>
      </c>
      <c r="D971" s="28" t="s">
        <v>1733</v>
      </c>
      <c r="E971" s="28" t="s">
        <v>1734</v>
      </c>
      <c r="F971" s="28" t="s">
        <v>56</v>
      </c>
      <c r="G971" s="28" t="s">
        <v>1410</v>
      </c>
      <c r="H971" s="28" t="s">
        <v>58</v>
      </c>
      <c r="I971" s="28" t="s">
        <v>59</v>
      </c>
      <c r="J971" s="28" t="s">
        <v>1735</v>
      </c>
      <c r="K971" s="32">
        <v>300110001003</v>
      </c>
      <c r="L971" s="28" t="s">
        <v>876</v>
      </c>
      <c r="M971" s="28" t="s">
        <v>84</v>
      </c>
      <c r="N971" s="28">
        <v>2</v>
      </c>
      <c r="O971" s="33">
        <v>0</v>
      </c>
      <c r="P971" s="33">
        <v>8</v>
      </c>
      <c r="Q971" s="33">
        <f>O971+P971</f>
        <v>8</v>
      </c>
      <c r="R971" s="33">
        <f>Q971/N971</f>
        <v>4</v>
      </c>
      <c r="S971" s="107" t="s">
        <v>1736</v>
      </c>
      <c r="T971" s="28" t="s">
        <v>97</v>
      </c>
      <c r="U971" s="28" t="s">
        <v>65</v>
      </c>
      <c r="V971" s="28" t="s">
        <v>66</v>
      </c>
      <c r="W971" s="28" t="s">
        <v>68</v>
      </c>
      <c r="X971" s="28" t="s">
        <v>68</v>
      </c>
      <c r="Y971" s="28" t="s">
        <v>69</v>
      </c>
      <c r="Z971" s="108" t="s">
        <v>87</v>
      </c>
      <c r="AA971" s="28" t="s">
        <v>88</v>
      </c>
      <c r="AB971" s="28" t="s">
        <v>88</v>
      </c>
      <c r="AC971" s="28" t="s">
        <v>1740</v>
      </c>
      <c r="AD971" s="28" t="s">
        <v>1737</v>
      </c>
      <c r="AE971" s="28" t="s">
        <v>1738</v>
      </c>
      <c r="AF971" s="28"/>
      <c r="AG971" s="28"/>
    </row>
    <row r="972" s="93" customFormat="1" ht="15" spans="1:33">
      <c r="A972" s="28" t="s">
        <v>76</v>
      </c>
      <c r="B972" s="28" t="s">
        <v>1398</v>
      </c>
      <c r="C972" s="28">
        <v>130124</v>
      </c>
      <c r="D972" s="28" t="s">
        <v>1733</v>
      </c>
      <c r="E972" s="28" t="s">
        <v>1734</v>
      </c>
      <c r="F972" s="28" t="s">
        <v>56</v>
      </c>
      <c r="G972" s="28" t="s">
        <v>1412</v>
      </c>
      <c r="H972" s="28" t="s">
        <v>58</v>
      </c>
      <c r="I972" s="28" t="s">
        <v>59</v>
      </c>
      <c r="J972" s="28" t="s">
        <v>1735</v>
      </c>
      <c r="K972" s="32">
        <v>300110001004</v>
      </c>
      <c r="L972" s="28" t="s">
        <v>876</v>
      </c>
      <c r="M972" s="28" t="s">
        <v>84</v>
      </c>
      <c r="N972" s="28">
        <v>3</v>
      </c>
      <c r="O972" s="33">
        <v>0</v>
      </c>
      <c r="P972" s="33">
        <v>5</v>
      </c>
      <c r="Q972" s="33">
        <f>O972+P972</f>
        <v>5</v>
      </c>
      <c r="R972" s="33">
        <f>Q972/N972</f>
        <v>1.66666666666667</v>
      </c>
      <c r="S972" s="107" t="s">
        <v>1741</v>
      </c>
      <c r="T972" s="28" t="s">
        <v>97</v>
      </c>
      <c r="U972" s="28" t="s">
        <v>65</v>
      </c>
      <c r="V972" s="28" t="s">
        <v>66</v>
      </c>
      <c r="W972" s="28" t="s">
        <v>68</v>
      </c>
      <c r="X972" s="28" t="s">
        <v>68</v>
      </c>
      <c r="Y972" s="28" t="s">
        <v>69</v>
      </c>
      <c r="Z972" s="108" t="s">
        <v>87</v>
      </c>
      <c r="AA972" s="28" t="s">
        <v>88</v>
      </c>
      <c r="AB972" s="28" t="s">
        <v>88</v>
      </c>
      <c r="AC972" s="28" t="s">
        <v>1742</v>
      </c>
      <c r="AD972" s="28" t="s">
        <v>1737</v>
      </c>
      <c r="AE972" s="28" t="s">
        <v>1738</v>
      </c>
      <c r="AF972" s="28"/>
      <c r="AG972" s="28"/>
    </row>
    <row r="973" s="93" customFormat="1" ht="15" spans="1:33">
      <c r="A973" s="28" t="s">
        <v>76</v>
      </c>
      <c r="B973" s="28" t="s">
        <v>1398</v>
      </c>
      <c r="C973" s="28">
        <v>130124</v>
      </c>
      <c r="D973" s="28" t="s">
        <v>1733</v>
      </c>
      <c r="E973" s="28" t="s">
        <v>1734</v>
      </c>
      <c r="F973" s="28" t="s">
        <v>56</v>
      </c>
      <c r="G973" s="28" t="s">
        <v>1415</v>
      </c>
      <c r="H973" s="28" t="s">
        <v>58</v>
      </c>
      <c r="I973" s="28" t="s">
        <v>59</v>
      </c>
      <c r="J973" s="28" t="s">
        <v>1735</v>
      </c>
      <c r="K973" s="32">
        <v>300110001005</v>
      </c>
      <c r="L973" s="28" t="s">
        <v>876</v>
      </c>
      <c r="M973" s="28" t="s">
        <v>84</v>
      </c>
      <c r="N973" s="28">
        <v>3</v>
      </c>
      <c r="O973" s="33">
        <v>0</v>
      </c>
      <c r="P973" s="33">
        <v>5</v>
      </c>
      <c r="Q973" s="33">
        <f>O973+P973</f>
        <v>5</v>
      </c>
      <c r="R973" s="33">
        <f>Q973/N973</f>
        <v>1.66666666666667</v>
      </c>
      <c r="S973" s="107" t="s">
        <v>1741</v>
      </c>
      <c r="T973" s="28" t="s">
        <v>97</v>
      </c>
      <c r="U973" s="28" t="s">
        <v>65</v>
      </c>
      <c r="V973" s="28" t="s">
        <v>66</v>
      </c>
      <c r="W973" s="28" t="s">
        <v>68</v>
      </c>
      <c r="X973" s="28" t="s">
        <v>68</v>
      </c>
      <c r="Y973" s="28" t="s">
        <v>69</v>
      </c>
      <c r="Z973" s="108" t="s">
        <v>87</v>
      </c>
      <c r="AA973" s="28" t="s">
        <v>88</v>
      </c>
      <c r="AB973" s="28" t="s">
        <v>88</v>
      </c>
      <c r="AC973" s="28" t="s">
        <v>1743</v>
      </c>
      <c r="AD973" s="28" t="s">
        <v>1737</v>
      </c>
      <c r="AE973" s="28" t="s">
        <v>1738</v>
      </c>
      <c r="AF973" s="28"/>
      <c r="AG973" s="28"/>
    </row>
    <row r="974" s="93" customFormat="1" ht="15" spans="1:33">
      <c r="A974" s="28" t="s">
        <v>76</v>
      </c>
      <c r="B974" s="28" t="s">
        <v>1398</v>
      </c>
      <c r="C974" s="28">
        <v>130124</v>
      </c>
      <c r="D974" s="28" t="s">
        <v>1733</v>
      </c>
      <c r="E974" s="28" t="s">
        <v>1734</v>
      </c>
      <c r="F974" s="28" t="s">
        <v>56</v>
      </c>
      <c r="G974" s="28" t="s">
        <v>1418</v>
      </c>
      <c r="H974" s="28" t="s">
        <v>58</v>
      </c>
      <c r="I974" s="28" t="s">
        <v>59</v>
      </c>
      <c r="J974" s="28" t="s">
        <v>1735</v>
      </c>
      <c r="K974" s="32">
        <v>300110001006</v>
      </c>
      <c r="L974" s="28" t="s">
        <v>876</v>
      </c>
      <c r="M974" s="28" t="s">
        <v>84</v>
      </c>
      <c r="N974" s="28">
        <v>3</v>
      </c>
      <c r="O974" s="33">
        <v>0</v>
      </c>
      <c r="P974" s="33">
        <v>6</v>
      </c>
      <c r="Q974" s="33">
        <f>O974+P974</f>
        <v>6</v>
      </c>
      <c r="R974" s="33">
        <f>Q974/N974</f>
        <v>2</v>
      </c>
      <c r="S974" s="107" t="s">
        <v>1744</v>
      </c>
      <c r="T974" s="28" t="s">
        <v>97</v>
      </c>
      <c r="U974" s="28" t="s">
        <v>65</v>
      </c>
      <c r="V974" s="28" t="s">
        <v>66</v>
      </c>
      <c r="W974" s="28" t="s">
        <v>68</v>
      </c>
      <c r="X974" s="28" t="s">
        <v>68</v>
      </c>
      <c r="Y974" s="28" t="s">
        <v>69</v>
      </c>
      <c r="Z974" s="108" t="s">
        <v>87</v>
      </c>
      <c r="AA974" s="28" t="s">
        <v>88</v>
      </c>
      <c r="AB974" s="28" t="s">
        <v>88</v>
      </c>
      <c r="AC974" s="28" t="s">
        <v>1742</v>
      </c>
      <c r="AD974" s="28" t="s">
        <v>1737</v>
      </c>
      <c r="AE974" s="28" t="s">
        <v>1738</v>
      </c>
      <c r="AF974" s="28"/>
      <c r="AG974" s="28"/>
    </row>
    <row r="975" s="93" customFormat="1" ht="15" spans="1:33">
      <c r="A975" s="28" t="s">
        <v>76</v>
      </c>
      <c r="B975" s="28" t="s">
        <v>1398</v>
      </c>
      <c r="C975" s="28">
        <v>130124</v>
      </c>
      <c r="D975" s="28" t="s">
        <v>1733</v>
      </c>
      <c r="E975" s="28" t="s">
        <v>1734</v>
      </c>
      <c r="F975" s="28" t="s">
        <v>56</v>
      </c>
      <c r="G975" s="28" t="s">
        <v>1420</v>
      </c>
      <c r="H975" s="28" t="s">
        <v>58</v>
      </c>
      <c r="I975" s="28" t="s">
        <v>59</v>
      </c>
      <c r="J975" s="28" t="s">
        <v>1735</v>
      </c>
      <c r="K975" s="32">
        <v>300110001007</v>
      </c>
      <c r="L975" s="28" t="s">
        <v>876</v>
      </c>
      <c r="M975" s="28" t="s">
        <v>84</v>
      </c>
      <c r="N975" s="28">
        <v>3</v>
      </c>
      <c r="O975" s="33">
        <v>1</v>
      </c>
      <c r="P975" s="33">
        <v>6</v>
      </c>
      <c r="Q975" s="33">
        <f>O975+P975</f>
        <v>7</v>
      </c>
      <c r="R975" s="33">
        <f>Q975/N975</f>
        <v>2.33333333333333</v>
      </c>
      <c r="S975" s="107" t="s">
        <v>1744</v>
      </c>
      <c r="T975" s="28" t="s">
        <v>97</v>
      </c>
      <c r="U975" s="28" t="s">
        <v>65</v>
      </c>
      <c r="V975" s="28" t="s">
        <v>66</v>
      </c>
      <c r="W975" s="28" t="s">
        <v>68</v>
      </c>
      <c r="X975" s="28" t="s">
        <v>68</v>
      </c>
      <c r="Y975" s="28" t="s">
        <v>69</v>
      </c>
      <c r="Z975" s="108" t="s">
        <v>87</v>
      </c>
      <c r="AA975" s="28" t="s">
        <v>88</v>
      </c>
      <c r="AB975" s="28" t="s">
        <v>88</v>
      </c>
      <c r="AC975" s="28" t="s">
        <v>1743</v>
      </c>
      <c r="AD975" s="28" t="s">
        <v>1737</v>
      </c>
      <c r="AE975" s="28" t="s">
        <v>1738</v>
      </c>
      <c r="AF975" s="28"/>
      <c r="AG975" s="28"/>
    </row>
    <row r="976" s="93" customFormat="1" ht="15" spans="1:33">
      <c r="A976" s="28" t="s">
        <v>76</v>
      </c>
      <c r="B976" s="28" t="s">
        <v>1398</v>
      </c>
      <c r="C976" s="28">
        <v>130124</v>
      </c>
      <c r="D976" s="28" t="s">
        <v>1733</v>
      </c>
      <c r="E976" s="28" t="s">
        <v>1734</v>
      </c>
      <c r="F976" s="28" t="s">
        <v>56</v>
      </c>
      <c r="G976" s="28" t="s">
        <v>1437</v>
      </c>
      <c r="H976" s="28" t="s">
        <v>58</v>
      </c>
      <c r="I976" s="28" t="s">
        <v>59</v>
      </c>
      <c r="J976" s="28" t="s">
        <v>1735</v>
      </c>
      <c r="K976" s="32">
        <v>300110001008</v>
      </c>
      <c r="L976" s="28" t="s">
        <v>876</v>
      </c>
      <c r="M976" s="28" t="s">
        <v>84</v>
      </c>
      <c r="N976" s="28">
        <v>1</v>
      </c>
      <c r="O976" s="33">
        <v>0</v>
      </c>
      <c r="P976" s="33">
        <v>0</v>
      </c>
      <c r="Q976" s="33">
        <f>O976+P976</f>
        <v>0</v>
      </c>
      <c r="R976" s="33">
        <f>Q976/N976</f>
        <v>0</v>
      </c>
      <c r="S976" s="107" t="s">
        <v>761</v>
      </c>
      <c r="T976" s="28" t="s">
        <v>97</v>
      </c>
      <c r="U976" s="28" t="s">
        <v>65</v>
      </c>
      <c r="V976" s="28" t="s">
        <v>66</v>
      </c>
      <c r="W976" s="28" t="s">
        <v>68</v>
      </c>
      <c r="X976" s="28" t="s">
        <v>68</v>
      </c>
      <c r="Y976" s="28" t="s">
        <v>69</v>
      </c>
      <c r="Z976" s="108" t="s">
        <v>87</v>
      </c>
      <c r="AA976" s="28" t="s">
        <v>88</v>
      </c>
      <c r="AB976" s="28" t="s">
        <v>88</v>
      </c>
      <c r="AC976" s="28" t="s">
        <v>1742</v>
      </c>
      <c r="AD976" s="28" t="s">
        <v>1737</v>
      </c>
      <c r="AE976" s="28" t="s">
        <v>1738</v>
      </c>
      <c r="AF976" s="28"/>
      <c r="AG976" s="28"/>
    </row>
    <row r="977" s="93" customFormat="1" ht="15" spans="1:33">
      <c r="A977" s="28" t="s">
        <v>76</v>
      </c>
      <c r="B977" s="28" t="s">
        <v>1398</v>
      </c>
      <c r="C977" s="28">
        <v>130124</v>
      </c>
      <c r="D977" s="28" t="s">
        <v>1733</v>
      </c>
      <c r="E977" s="28" t="s">
        <v>1734</v>
      </c>
      <c r="F977" s="28" t="s">
        <v>56</v>
      </c>
      <c r="G977" s="28" t="s">
        <v>1438</v>
      </c>
      <c r="H977" s="28" t="s">
        <v>58</v>
      </c>
      <c r="I977" s="28" t="s">
        <v>59</v>
      </c>
      <c r="J977" s="28" t="s">
        <v>1735</v>
      </c>
      <c r="K977" s="32">
        <v>300110001009</v>
      </c>
      <c r="L977" s="28" t="s">
        <v>876</v>
      </c>
      <c r="M977" s="28" t="s">
        <v>84</v>
      </c>
      <c r="N977" s="28">
        <v>1</v>
      </c>
      <c r="O977" s="33">
        <v>1</v>
      </c>
      <c r="P977" s="33">
        <v>5</v>
      </c>
      <c r="Q977" s="33">
        <f>O977+P977</f>
        <v>6</v>
      </c>
      <c r="R977" s="33">
        <f>Q977/N977</f>
        <v>6</v>
      </c>
      <c r="S977" s="107" t="s">
        <v>761</v>
      </c>
      <c r="T977" s="28" t="s">
        <v>97</v>
      </c>
      <c r="U977" s="28" t="s">
        <v>65</v>
      </c>
      <c r="V977" s="28" t="s">
        <v>66</v>
      </c>
      <c r="W977" s="28" t="s">
        <v>68</v>
      </c>
      <c r="X977" s="28" t="s">
        <v>68</v>
      </c>
      <c r="Y977" s="28" t="s">
        <v>69</v>
      </c>
      <c r="Z977" s="108" t="s">
        <v>87</v>
      </c>
      <c r="AA977" s="28" t="s">
        <v>88</v>
      </c>
      <c r="AB977" s="28" t="s">
        <v>88</v>
      </c>
      <c r="AC977" s="28" t="s">
        <v>1743</v>
      </c>
      <c r="AD977" s="28" t="s">
        <v>1737</v>
      </c>
      <c r="AE977" s="28" t="s">
        <v>1738</v>
      </c>
      <c r="AF977" s="28"/>
      <c r="AG977" s="28"/>
    </row>
    <row r="978" s="93" customFormat="1" ht="15" spans="1:33">
      <c r="A978" s="28" t="s">
        <v>76</v>
      </c>
      <c r="B978" s="28" t="s">
        <v>1398</v>
      </c>
      <c r="C978" s="28">
        <v>130124</v>
      </c>
      <c r="D978" s="28" t="s">
        <v>1733</v>
      </c>
      <c r="E978" s="28" t="s">
        <v>1734</v>
      </c>
      <c r="F978" s="28" t="s">
        <v>56</v>
      </c>
      <c r="G978" s="28" t="s">
        <v>1439</v>
      </c>
      <c r="H978" s="28" t="s">
        <v>58</v>
      </c>
      <c r="I978" s="28" t="s">
        <v>59</v>
      </c>
      <c r="J978" s="28" t="s">
        <v>1735</v>
      </c>
      <c r="K978" s="32">
        <v>300110001010</v>
      </c>
      <c r="L978" s="28" t="s">
        <v>876</v>
      </c>
      <c r="M978" s="28" t="s">
        <v>84</v>
      </c>
      <c r="N978" s="28">
        <v>1</v>
      </c>
      <c r="O978" s="33">
        <v>0</v>
      </c>
      <c r="P978" s="33">
        <v>14</v>
      </c>
      <c r="Q978" s="33">
        <f>O978+P978</f>
        <v>14</v>
      </c>
      <c r="R978" s="33">
        <f>Q978/N978</f>
        <v>14</v>
      </c>
      <c r="S978" s="107" t="s">
        <v>1745</v>
      </c>
      <c r="T978" s="28" t="s">
        <v>97</v>
      </c>
      <c r="U978" s="28" t="s">
        <v>65</v>
      </c>
      <c r="V978" s="28" t="s">
        <v>66</v>
      </c>
      <c r="W978" s="28" t="s">
        <v>68</v>
      </c>
      <c r="X978" s="28" t="s">
        <v>68</v>
      </c>
      <c r="Y978" s="28" t="s">
        <v>69</v>
      </c>
      <c r="Z978" s="108" t="s">
        <v>87</v>
      </c>
      <c r="AA978" s="28" t="s">
        <v>88</v>
      </c>
      <c r="AB978" s="28" t="s">
        <v>88</v>
      </c>
      <c r="AC978" s="28" t="s">
        <v>1742</v>
      </c>
      <c r="AD978" s="28" t="s">
        <v>1737</v>
      </c>
      <c r="AE978" s="28" t="s">
        <v>1738</v>
      </c>
      <c r="AF978" s="28"/>
      <c r="AG978" s="28"/>
    </row>
    <row r="979" s="93" customFormat="1" ht="15" spans="1:33">
      <c r="A979" s="28" t="s">
        <v>76</v>
      </c>
      <c r="B979" s="28" t="s">
        <v>1398</v>
      </c>
      <c r="C979" s="28">
        <v>130124</v>
      </c>
      <c r="D979" s="28" t="s">
        <v>1733</v>
      </c>
      <c r="E979" s="28" t="s">
        <v>1734</v>
      </c>
      <c r="F979" s="28" t="s">
        <v>56</v>
      </c>
      <c r="G979" s="28" t="s">
        <v>1440</v>
      </c>
      <c r="H979" s="28" t="s">
        <v>58</v>
      </c>
      <c r="I979" s="28" t="s">
        <v>59</v>
      </c>
      <c r="J979" s="28" t="s">
        <v>1735</v>
      </c>
      <c r="K979" s="32">
        <v>300110001015</v>
      </c>
      <c r="L979" s="28" t="s">
        <v>876</v>
      </c>
      <c r="M979" s="28" t="s">
        <v>84</v>
      </c>
      <c r="N979" s="28">
        <v>1</v>
      </c>
      <c r="O979" s="33">
        <v>2</v>
      </c>
      <c r="P979" s="33">
        <v>44</v>
      </c>
      <c r="Q979" s="33">
        <f>O979+P979</f>
        <v>46</v>
      </c>
      <c r="R979" s="33">
        <f>Q979/N979</f>
        <v>46</v>
      </c>
      <c r="S979" s="107" t="s">
        <v>1745</v>
      </c>
      <c r="T979" s="28" t="s">
        <v>97</v>
      </c>
      <c r="U979" s="28" t="s">
        <v>65</v>
      </c>
      <c r="V979" s="28" t="s">
        <v>66</v>
      </c>
      <c r="W979" s="28" t="s">
        <v>68</v>
      </c>
      <c r="X979" s="28" t="s">
        <v>68</v>
      </c>
      <c r="Y979" s="28" t="s">
        <v>69</v>
      </c>
      <c r="Z979" s="108" t="s">
        <v>87</v>
      </c>
      <c r="AA979" s="28" t="s">
        <v>88</v>
      </c>
      <c r="AB979" s="28" t="s">
        <v>88</v>
      </c>
      <c r="AC979" s="28" t="s">
        <v>1743</v>
      </c>
      <c r="AD979" s="28" t="s">
        <v>1737</v>
      </c>
      <c r="AE979" s="28" t="s">
        <v>1738</v>
      </c>
      <c r="AF979" s="28"/>
      <c r="AG979" s="28"/>
    </row>
    <row r="980" s="93" customFormat="1" ht="15" spans="1:33">
      <c r="A980" s="28" t="s">
        <v>76</v>
      </c>
      <c r="B980" s="28" t="s">
        <v>1398</v>
      </c>
      <c r="C980" s="28">
        <v>130124</v>
      </c>
      <c r="D980" s="28" t="s">
        <v>1733</v>
      </c>
      <c r="E980" s="28" t="s">
        <v>1746</v>
      </c>
      <c r="F980" s="28" t="s">
        <v>56</v>
      </c>
      <c r="G980" s="28" t="s">
        <v>1401</v>
      </c>
      <c r="H980" s="28" t="s">
        <v>58</v>
      </c>
      <c r="I980" s="28" t="s">
        <v>59</v>
      </c>
      <c r="J980" s="28" t="s">
        <v>1735</v>
      </c>
      <c r="K980" s="32">
        <v>300110002011</v>
      </c>
      <c r="L980" s="28" t="s">
        <v>876</v>
      </c>
      <c r="M980" s="28" t="s">
        <v>84</v>
      </c>
      <c r="N980" s="28">
        <v>3</v>
      </c>
      <c r="O980" s="33">
        <v>0</v>
      </c>
      <c r="P980" s="33">
        <v>12</v>
      </c>
      <c r="Q980" s="33">
        <f>O980+P980</f>
        <v>12</v>
      </c>
      <c r="R980" s="33">
        <f>Q980/N980</f>
        <v>4</v>
      </c>
      <c r="S980" s="107" t="s">
        <v>1736</v>
      </c>
      <c r="T980" s="28" t="s">
        <v>97</v>
      </c>
      <c r="U980" s="28" t="s">
        <v>65</v>
      </c>
      <c r="V980" s="28" t="s">
        <v>66</v>
      </c>
      <c r="W980" s="28" t="s">
        <v>67</v>
      </c>
      <c r="X980" s="28" t="s">
        <v>192</v>
      </c>
      <c r="Y980" s="28" t="s">
        <v>69</v>
      </c>
      <c r="Z980" s="108" t="s">
        <v>87</v>
      </c>
      <c r="AA980" s="28" t="s">
        <v>88</v>
      </c>
      <c r="AB980" s="28" t="s">
        <v>88</v>
      </c>
      <c r="AC980" s="28" t="s">
        <v>1404</v>
      </c>
      <c r="AD980" s="28" t="s">
        <v>1737</v>
      </c>
      <c r="AE980" s="28" t="s">
        <v>1738</v>
      </c>
      <c r="AF980" s="28"/>
      <c r="AG980" s="28"/>
    </row>
    <row r="981" s="93" customFormat="1" ht="15" spans="1:33">
      <c r="A981" s="28" t="s">
        <v>76</v>
      </c>
      <c r="B981" s="28" t="s">
        <v>1398</v>
      </c>
      <c r="C981" s="28">
        <v>130124</v>
      </c>
      <c r="D981" s="28" t="s">
        <v>1733</v>
      </c>
      <c r="E981" s="28" t="s">
        <v>1746</v>
      </c>
      <c r="F981" s="28" t="s">
        <v>56</v>
      </c>
      <c r="G981" s="28" t="s">
        <v>1407</v>
      </c>
      <c r="H981" s="28" t="s">
        <v>58</v>
      </c>
      <c r="I981" s="28" t="s">
        <v>59</v>
      </c>
      <c r="J981" s="28" t="s">
        <v>1735</v>
      </c>
      <c r="K981" s="32">
        <v>300110002012</v>
      </c>
      <c r="L981" s="28" t="s">
        <v>876</v>
      </c>
      <c r="M981" s="28" t="s">
        <v>84</v>
      </c>
      <c r="N981" s="28">
        <v>1</v>
      </c>
      <c r="O981" s="33">
        <v>0</v>
      </c>
      <c r="P981" s="33">
        <v>1</v>
      </c>
      <c r="Q981" s="33">
        <f>O981+P981</f>
        <v>1</v>
      </c>
      <c r="R981" s="33">
        <f>Q981/N981</f>
        <v>1</v>
      </c>
      <c r="S981" s="107" t="s">
        <v>1416</v>
      </c>
      <c r="T981" s="28" t="s">
        <v>64</v>
      </c>
      <c r="U981" s="28" t="s">
        <v>65</v>
      </c>
      <c r="V981" s="28" t="s">
        <v>86</v>
      </c>
      <c r="W981" s="28" t="s">
        <v>68</v>
      </c>
      <c r="X981" s="28" t="s">
        <v>68</v>
      </c>
      <c r="Y981" s="28" t="s">
        <v>69</v>
      </c>
      <c r="Z981" s="108" t="s">
        <v>87</v>
      </c>
      <c r="AA981" s="28" t="s">
        <v>88</v>
      </c>
      <c r="AB981" s="28" t="s">
        <v>88</v>
      </c>
      <c r="AC981" s="28" t="s">
        <v>1739</v>
      </c>
      <c r="AD981" s="28" t="s">
        <v>1737</v>
      </c>
      <c r="AE981" s="28" t="s">
        <v>1738</v>
      </c>
      <c r="AF981" s="28"/>
      <c r="AG981" s="28"/>
    </row>
    <row r="982" s="93" customFormat="1" ht="15" spans="1:33">
      <c r="A982" s="28" t="s">
        <v>76</v>
      </c>
      <c r="B982" s="28" t="s">
        <v>1398</v>
      </c>
      <c r="C982" s="28">
        <v>130124</v>
      </c>
      <c r="D982" s="28" t="s">
        <v>1733</v>
      </c>
      <c r="E982" s="28" t="s">
        <v>1746</v>
      </c>
      <c r="F982" s="28" t="s">
        <v>56</v>
      </c>
      <c r="G982" s="28" t="s">
        <v>1412</v>
      </c>
      <c r="H982" s="28" t="s">
        <v>58</v>
      </c>
      <c r="I982" s="28" t="s">
        <v>59</v>
      </c>
      <c r="J982" s="28" t="s">
        <v>1735</v>
      </c>
      <c r="K982" s="32">
        <v>300110002013</v>
      </c>
      <c r="L982" s="28" t="s">
        <v>876</v>
      </c>
      <c r="M982" s="28" t="s">
        <v>84</v>
      </c>
      <c r="N982" s="28">
        <v>3</v>
      </c>
      <c r="O982" s="33">
        <v>0</v>
      </c>
      <c r="P982" s="33">
        <v>23</v>
      </c>
      <c r="Q982" s="33">
        <f>O982+P982</f>
        <v>23</v>
      </c>
      <c r="R982" s="33">
        <f>Q982/N982</f>
        <v>7.66666666666667</v>
      </c>
      <c r="S982" s="107" t="s">
        <v>1736</v>
      </c>
      <c r="T982" s="28" t="s">
        <v>97</v>
      </c>
      <c r="U982" s="28" t="s">
        <v>65</v>
      </c>
      <c r="V982" s="28" t="s">
        <v>66</v>
      </c>
      <c r="W982" s="28" t="s">
        <v>68</v>
      </c>
      <c r="X982" s="28" t="s">
        <v>68</v>
      </c>
      <c r="Y982" s="28" t="s">
        <v>69</v>
      </c>
      <c r="Z982" s="108" t="s">
        <v>87</v>
      </c>
      <c r="AA982" s="28" t="s">
        <v>88</v>
      </c>
      <c r="AB982" s="28" t="s">
        <v>88</v>
      </c>
      <c r="AC982" s="28" t="s">
        <v>1740</v>
      </c>
      <c r="AD982" s="28" t="s">
        <v>1737</v>
      </c>
      <c r="AE982" s="28" t="s">
        <v>1738</v>
      </c>
      <c r="AF982" s="28"/>
      <c r="AG982" s="28"/>
    </row>
    <row r="983" s="93" customFormat="1" ht="15" spans="1:33">
      <c r="A983" s="28" t="s">
        <v>76</v>
      </c>
      <c r="B983" s="28" t="s">
        <v>1398</v>
      </c>
      <c r="C983" s="28">
        <v>130124</v>
      </c>
      <c r="D983" s="28" t="s">
        <v>1733</v>
      </c>
      <c r="E983" s="28" t="s">
        <v>1746</v>
      </c>
      <c r="F983" s="28" t="s">
        <v>56</v>
      </c>
      <c r="G983" s="28" t="s">
        <v>1415</v>
      </c>
      <c r="H983" s="28" t="s">
        <v>58</v>
      </c>
      <c r="I983" s="28" t="s">
        <v>59</v>
      </c>
      <c r="J983" s="28" t="s">
        <v>1735</v>
      </c>
      <c r="K983" s="32">
        <v>300110002014</v>
      </c>
      <c r="L983" s="28" t="s">
        <v>876</v>
      </c>
      <c r="M983" s="28" t="s">
        <v>84</v>
      </c>
      <c r="N983" s="28">
        <v>4</v>
      </c>
      <c r="O983" s="33">
        <v>0</v>
      </c>
      <c r="P983" s="33">
        <v>1</v>
      </c>
      <c r="Q983" s="33">
        <f>O983+P983</f>
        <v>1</v>
      </c>
      <c r="R983" s="33">
        <f>Q983/N983</f>
        <v>0.25</v>
      </c>
      <c r="S983" s="107" t="s">
        <v>1741</v>
      </c>
      <c r="T983" s="28" t="s">
        <v>64</v>
      </c>
      <c r="U983" s="28" t="s">
        <v>65</v>
      </c>
      <c r="V983" s="28" t="s">
        <v>66</v>
      </c>
      <c r="W983" s="28" t="s">
        <v>68</v>
      </c>
      <c r="X983" s="28" t="s">
        <v>68</v>
      </c>
      <c r="Y983" s="28" t="s">
        <v>69</v>
      </c>
      <c r="Z983" s="108" t="s">
        <v>87</v>
      </c>
      <c r="AA983" s="28" t="s">
        <v>88</v>
      </c>
      <c r="AB983" s="28" t="s">
        <v>88</v>
      </c>
      <c r="AC983" s="28" t="s">
        <v>1742</v>
      </c>
      <c r="AD983" s="28" t="s">
        <v>1737</v>
      </c>
      <c r="AE983" s="28" t="s">
        <v>1738</v>
      </c>
      <c r="AF983" s="28"/>
      <c r="AG983" s="28"/>
    </row>
    <row r="984" s="93" customFormat="1" ht="15" spans="1:33">
      <c r="A984" s="28" t="s">
        <v>76</v>
      </c>
      <c r="B984" s="28" t="s">
        <v>1398</v>
      </c>
      <c r="C984" s="28">
        <v>130124</v>
      </c>
      <c r="D984" s="28" t="s">
        <v>1733</v>
      </c>
      <c r="E984" s="28" t="s">
        <v>1746</v>
      </c>
      <c r="F984" s="28" t="s">
        <v>56</v>
      </c>
      <c r="G984" s="28" t="s">
        <v>1418</v>
      </c>
      <c r="H984" s="28" t="s">
        <v>58</v>
      </c>
      <c r="I984" s="28" t="s">
        <v>59</v>
      </c>
      <c r="J984" s="28" t="s">
        <v>1735</v>
      </c>
      <c r="K984" s="32">
        <v>300110002015</v>
      </c>
      <c r="L984" s="28" t="s">
        <v>876</v>
      </c>
      <c r="M984" s="28" t="s">
        <v>84</v>
      </c>
      <c r="N984" s="28">
        <v>4</v>
      </c>
      <c r="O984" s="33">
        <v>0</v>
      </c>
      <c r="P984" s="33">
        <v>4</v>
      </c>
      <c r="Q984" s="33">
        <f>O984+P984</f>
        <v>4</v>
      </c>
      <c r="R984" s="33">
        <f>Q984/N984</f>
        <v>1</v>
      </c>
      <c r="S984" s="107" t="s">
        <v>1741</v>
      </c>
      <c r="T984" s="28" t="s">
        <v>64</v>
      </c>
      <c r="U984" s="28" t="s">
        <v>65</v>
      </c>
      <c r="V984" s="28" t="s">
        <v>66</v>
      </c>
      <c r="W984" s="28" t="s">
        <v>68</v>
      </c>
      <c r="X984" s="28" t="s">
        <v>68</v>
      </c>
      <c r="Y984" s="28" t="s">
        <v>69</v>
      </c>
      <c r="Z984" s="108" t="s">
        <v>87</v>
      </c>
      <c r="AA984" s="28" t="s">
        <v>88</v>
      </c>
      <c r="AB984" s="28" t="s">
        <v>88</v>
      </c>
      <c r="AC984" s="28" t="s">
        <v>1743</v>
      </c>
      <c r="AD984" s="28" t="s">
        <v>1737</v>
      </c>
      <c r="AE984" s="28" t="s">
        <v>1738</v>
      </c>
      <c r="AF984" s="28"/>
      <c r="AG984" s="28"/>
    </row>
    <row r="985" s="93" customFormat="1" ht="15" spans="1:33">
      <c r="A985" s="28" t="s">
        <v>76</v>
      </c>
      <c r="B985" s="28" t="s">
        <v>1398</v>
      </c>
      <c r="C985" s="28">
        <v>130124</v>
      </c>
      <c r="D985" s="28" t="s">
        <v>1733</v>
      </c>
      <c r="E985" s="28" t="s">
        <v>1746</v>
      </c>
      <c r="F985" s="28" t="s">
        <v>56</v>
      </c>
      <c r="G985" s="28" t="s">
        <v>1420</v>
      </c>
      <c r="H985" s="28" t="s">
        <v>58</v>
      </c>
      <c r="I985" s="28" t="s">
        <v>59</v>
      </c>
      <c r="J985" s="28" t="s">
        <v>1735</v>
      </c>
      <c r="K985" s="32">
        <v>300110002016</v>
      </c>
      <c r="L985" s="28" t="s">
        <v>876</v>
      </c>
      <c r="M985" s="28" t="s">
        <v>84</v>
      </c>
      <c r="N985" s="28">
        <v>3</v>
      </c>
      <c r="O985" s="33">
        <v>0</v>
      </c>
      <c r="P985" s="33">
        <v>9</v>
      </c>
      <c r="Q985" s="33">
        <f>O985+P985</f>
        <v>9</v>
      </c>
      <c r="R985" s="33">
        <f>Q985/N985</f>
        <v>3</v>
      </c>
      <c r="S985" s="107" t="s">
        <v>1744</v>
      </c>
      <c r="T985" s="28" t="s">
        <v>97</v>
      </c>
      <c r="U985" s="28" t="s">
        <v>65</v>
      </c>
      <c r="V985" s="28" t="s">
        <v>66</v>
      </c>
      <c r="W985" s="28" t="s">
        <v>68</v>
      </c>
      <c r="X985" s="28" t="s">
        <v>68</v>
      </c>
      <c r="Y985" s="28" t="s">
        <v>69</v>
      </c>
      <c r="Z985" s="108" t="s">
        <v>87</v>
      </c>
      <c r="AA985" s="28" t="s">
        <v>88</v>
      </c>
      <c r="AB985" s="28" t="s">
        <v>88</v>
      </c>
      <c r="AC985" s="28" t="s">
        <v>1742</v>
      </c>
      <c r="AD985" s="28" t="s">
        <v>1737</v>
      </c>
      <c r="AE985" s="28" t="s">
        <v>1738</v>
      </c>
      <c r="AF985" s="28"/>
      <c r="AG985" s="28"/>
    </row>
    <row r="986" s="93" customFormat="1" ht="15" spans="1:33">
      <c r="A986" s="28" t="s">
        <v>76</v>
      </c>
      <c r="B986" s="28" t="s">
        <v>1398</v>
      </c>
      <c r="C986" s="28">
        <v>130124</v>
      </c>
      <c r="D986" s="28" t="s">
        <v>1733</v>
      </c>
      <c r="E986" s="28" t="s">
        <v>1746</v>
      </c>
      <c r="F986" s="28" t="s">
        <v>56</v>
      </c>
      <c r="G986" s="28" t="s">
        <v>1437</v>
      </c>
      <c r="H986" s="28" t="s">
        <v>58</v>
      </c>
      <c r="I986" s="28" t="s">
        <v>59</v>
      </c>
      <c r="J986" s="28" t="s">
        <v>1735</v>
      </c>
      <c r="K986" s="32">
        <v>300110002017</v>
      </c>
      <c r="L986" s="28" t="s">
        <v>876</v>
      </c>
      <c r="M986" s="28" t="s">
        <v>84</v>
      </c>
      <c r="N986" s="28">
        <v>3</v>
      </c>
      <c r="O986" s="33">
        <v>1</v>
      </c>
      <c r="P986" s="33">
        <v>7</v>
      </c>
      <c r="Q986" s="33">
        <f>O986+P986</f>
        <v>8</v>
      </c>
      <c r="R986" s="33">
        <f>Q986/N986</f>
        <v>2.66666666666667</v>
      </c>
      <c r="S986" s="107" t="s">
        <v>1744</v>
      </c>
      <c r="T986" s="28" t="s">
        <v>97</v>
      </c>
      <c r="U986" s="28" t="s">
        <v>65</v>
      </c>
      <c r="V986" s="28" t="s">
        <v>66</v>
      </c>
      <c r="W986" s="28" t="s">
        <v>68</v>
      </c>
      <c r="X986" s="28" t="s">
        <v>68</v>
      </c>
      <c r="Y986" s="28" t="s">
        <v>69</v>
      </c>
      <c r="Z986" s="108" t="s">
        <v>87</v>
      </c>
      <c r="AA986" s="28" t="s">
        <v>88</v>
      </c>
      <c r="AB986" s="28" t="s">
        <v>88</v>
      </c>
      <c r="AC986" s="28" t="s">
        <v>1743</v>
      </c>
      <c r="AD986" s="28" t="s">
        <v>1737</v>
      </c>
      <c r="AE986" s="28" t="s">
        <v>1738</v>
      </c>
      <c r="AF986" s="28"/>
      <c r="AG986" s="28"/>
    </row>
    <row r="987" s="93" customFormat="1" ht="15" spans="1:33">
      <c r="A987" s="28" t="s">
        <v>76</v>
      </c>
      <c r="B987" s="28" t="s">
        <v>1398</v>
      </c>
      <c r="C987" s="28">
        <v>130124</v>
      </c>
      <c r="D987" s="28" t="s">
        <v>1733</v>
      </c>
      <c r="E987" s="28" t="s">
        <v>1746</v>
      </c>
      <c r="F987" s="28" t="s">
        <v>56</v>
      </c>
      <c r="G987" s="28" t="s">
        <v>1438</v>
      </c>
      <c r="H987" s="28" t="s">
        <v>58</v>
      </c>
      <c r="I987" s="28" t="s">
        <v>59</v>
      </c>
      <c r="J987" s="28" t="s">
        <v>1735</v>
      </c>
      <c r="K987" s="32">
        <v>300110002018</v>
      </c>
      <c r="L987" s="28" t="s">
        <v>876</v>
      </c>
      <c r="M987" s="28" t="s">
        <v>84</v>
      </c>
      <c r="N987" s="28">
        <v>2</v>
      </c>
      <c r="O987" s="33">
        <v>0</v>
      </c>
      <c r="P987" s="33">
        <v>4</v>
      </c>
      <c r="Q987" s="33">
        <f>O987+P987</f>
        <v>4</v>
      </c>
      <c r="R987" s="33">
        <f>Q987/N987</f>
        <v>2</v>
      </c>
      <c r="S987" s="107" t="s">
        <v>761</v>
      </c>
      <c r="T987" s="28" t="s">
        <v>97</v>
      </c>
      <c r="U987" s="28" t="s">
        <v>65</v>
      </c>
      <c r="V987" s="28" t="s">
        <v>66</v>
      </c>
      <c r="W987" s="28" t="s">
        <v>68</v>
      </c>
      <c r="X987" s="28" t="s">
        <v>68</v>
      </c>
      <c r="Y987" s="28" t="s">
        <v>69</v>
      </c>
      <c r="Z987" s="108" t="s">
        <v>87</v>
      </c>
      <c r="AA987" s="28" t="s">
        <v>88</v>
      </c>
      <c r="AB987" s="28" t="s">
        <v>88</v>
      </c>
      <c r="AC987" s="28" t="s">
        <v>1742</v>
      </c>
      <c r="AD987" s="28" t="s">
        <v>1737</v>
      </c>
      <c r="AE987" s="28" t="s">
        <v>1738</v>
      </c>
      <c r="AF987" s="28"/>
      <c r="AG987" s="28"/>
    </row>
    <row r="988" s="93" customFormat="1" ht="15" spans="1:33">
      <c r="A988" s="28" t="s">
        <v>76</v>
      </c>
      <c r="B988" s="28" t="s">
        <v>1398</v>
      </c>
      <c r="C988" s="28">
        <v>130124</v>
      </c>
      <c r="D988" s="28" t="s">
        <v>1733</v>
      </c>
      <c r="E988" s="28" t="s">
        <v>1746</v>
      </c>
      <c r="F988" s="28" t="s">
        <v>56</v>
      </c>
      <c r="G988" s="28" t="s">
        <v>1439</v>
      </c>
      <c r="H988" s="28" t="s">
        <v>58</v>
      </c>
      <c r="I988" s="28" t="s">
        <v>59</v>
      </c>
      <c r="J988" s="28" t="s">
        <v>1735</v>
      </c>
      <c r="K988" s="32">
        <v>300110002019</v>
      </c>
      <c r="L988" s="28" t="s">
        <v>876</v>
      </c>
      <c r="M988" s="28" t="s">
        <v>84</v>
      </c>
      <c r="N988" s="28">
        <v>2</v>
      </c>
      <c r="O988" s="33">
        <v>1</v>
      </c>
      <c r="P988" s="33">
        <v>16</v>
      </c>
      <c r="Q988" s="33">
        <f>O988+P988</f>
        <v>17</v>
      </c>
      <c r="R988" s="33">
        <f>Q988/N988</f>
        <v>8.5</v>
      </c>
      <c r="S988" s="107" t="s">
        <v>761</v>
      </c>
      <c r="T988" s="28" t="s">
        <v>97</v>
      </c>
      <c r="U988" s="28" t="s">
        <v>65</v>
      </c>
      <c r="V988" s="28" t="s">
        <v>66</v>
      </c>
      <c r="W988" s="28" t="s">
        <v>68</v>
      </c>
      <c r="X988" s="28" t="s">
        <v>68</v>
      </c>
      <c r="Y988" s="28" t="s">
        <v>69</v>
      </c>
      <c r="Z988" s="108" t="s">
        <v>87</v>
      </c>
      <c r="AA988" s="28" t="s">
        <v>88</v>
      </c>
      <c r="AB988" s="28" t="s">
        <v>88</v>
      </c>
      <c r="AC988" s="28" t="s">
        <v>1743</v>
      </c>
      <c r="AD988" s="28" t="s">
        <v>1737</v>
      </c>
      <c r="AE988" s="28" t="s">
        <v>1738</v>
      </c>
      <c r="AF988" s="28"/>
      <c r="AG988" s="28"/>
    </row>
    <row r="989" s="93" customFormat="1" ht="15" spans="1:33">
      <c r="A989" s="28" t="s">
        <v>76</v>
      </c>
      <c r="B989" s="28" t="s">
        <v>1398</v>
      </c>
      <c r="C989" s="28">
        <v>130124</v>
      </c>
      <c r="D989" s="28" t="s">
        <v>1733</v>
      </c>
      <c r="E989" s="28" t="s">
        <v>1746</v>
      </c>
      <c r="F989" s="28" t="s">
        <v>56</v>
      </c>
      <c r="G989" s="28" t="s">
        <v>1440</v>
      </c>
      <c r="H989" s="28" t="s">
        <v>58</v>
      </c>
      <c r="I989" s="28" t="s">
        <v>59</v>
      </c>
      <c r="J989" s="28" t="s">
        <v>1735</v>
      </c>
      <c r="K989" s="32">
        <v>300110002020</v>
      </c>
      <c r="L989" s="28" t="s">
        <v>876</v>
      </c>
      <c r="M989" s="28" t="s">
        <v>84</v>
      </c>
      <c r="N989" s="28">
        <v>1</v>
      </c>
      <c r="O989" s="33">
        <v>0</v>
      </c>
      <c r="P989" s="33">
        <v>17</v>
      </c>
      <c r="Q989" s="33">
        <f>O989+P989</f>
        <v>17</v>
      </c>
      <c r="R989" s="33">
        <f>Q989/N989</f>
        <v>17</v>
      </c>
      <c r="S989" s="107" t="s">
        <v>1745</v>
      </c>
      <c r="T989" s="28" t="s">
        <v>97</v>
      </c>
      <c r="U989" s="28" t="s">
        <v>65</v>
      </c>
      <c r="V989" s="28" t="s">
        <v>66</v>
      </c>
      <c r="W989" s="28" t="s">
        <v>68</v>
      </c>
      <c r="X989" s="28" t="s">
        <v>68</v>
      </c>
      <c r="Y989" s="28" t="s">
        <v>69</v>
      </c>
      <c r="Z989" s="108" t="s">
        <v>87</v>
      </c>
      <c r="AA989" s="28" t="s">
        <v>88</v>
      </c>
      <c r="AB989" s="28" t="s">
        <v>88</v>
      </c>
      <c r="AC989" s="28" t="s">
        <v>1742</v>
      </c>
      <c r="AD989" s="28" t="s">
        <v>1737</v>
      </c>
      <c r="AE989" s="28" t="s">
        <v>1738</v>
      </c>
      <c r="AF989" s="28"/>
      <c r="AG989" s="28"/>
    </row>
    <row r="990" s="93" customFormat="1" ht="15" spans="1:33">
      <c r="A990" s="28" t="s">
        <v>76</v>
      </c>
      <c r="B990" s="28" t="s">
        <v>1398</v>
      </c>
      <c r="C990" s="28">
        <v>130124</v>
      </c>
      <c r="D990" s="28" t="s">
        <v>1733</v>
      </c>
      <c r="E990" s="28" t="s">
        <v>1746</v>
      </c>
      <c r="F990" s="28" t="s">
        <v>56</v>
      </c>
      <c r="G990" s="28" t="s">
        <v>1441</v>
      </c>
      <c r="H990" s="28" t="s">
        <v>58</v>
      </c>
      <c r="I990" s="28" t="s">
        <v>59</v>
      </c>
      <c r="J990" s="28" t="s">
        <v>1735</v>
      </c>
      <c r="K990" s="32">
        <v>300110002021</v>
      </c>
      <c r="L990" s="28" t="s">
        <v>876</v>
      </c>
      <c r="M990" s="28" t="s">
        <v>84</v>
      </c>
      <c r="N990" s="28">
        <v>1</v>
      </c>
      <c r="O990" s="33">
        <v>1</v>
      </c>
      <c r="P990" s="33">
        <v>54</v>
      </c>
      <c r="Q990" s="33">
        <f>O990+P990</f>
        <v>55</v>
      </c>
      <c r="R990" s="33">
        <f>Q990/N990</f>
        <v>55</v>
      </c>
      <c r="S990" s="107" t="s">
        <v>1745</v>
      </c>
      <c r="T990" s="28" t="s">
        <v>97</v>
      </c>
      <c r="U990" s="28" t="s">
        <v>65</v>
      </c>
      <c r="V990" s="28" t="s">
        <v>66</v>
      </c>
      <c r="W990" s="28" t="s">
        <v>68</v>
      </c>
      <c r="X990" s="28" t="s">
        <v>68</v>
      </c>
      <c r="Y990" s="28" t="s">
        <v>69</v>
      </c>
      <c r="Z990" s="108" t="s">
        <v>87</v>
      </c>
      <c r="AA990" s="28" t="s">
        <v>88</v>
      </c>
      <c r="AB990" s="28" t="s">
        <v>88</v>
      </c>
      <c r="AC990" s="28" t="s">
        <v>1743</v>
      </c>
      <c r="AD990" s="28" t="s">
        <v>1737</v>
      </c>
      <c r="AE990" s="28" t="s">
        <v>1738</v>
      </c>
      <c r="AF990" s="28"/>
      <c r="AG990" s="28"/>
    </row>
    <row r="991" s="93" customFormat="1" ht="15" spans="1:33">
      <c r="A991" s="28" t="s">
        <v>76</v>
      </c>
      <c r="B991" s="28" t="s">
        <v>1398</v>
      </c>
      <c r="C991" s="28">
        <v>130124</v>
      </c>
      <c r="D991" s="28" t="s">
        <v>1733</v>
      </c>
      <c r="E991" s="28" t="s">
        <v>1746</v>
      </c>
      <c r="F991" s="28" t="s">
        <v>56</v>
      </c>
      <c r="G991" s="28" t="s">
        <v>1442</v>
      </c>
      <c r="H991" s="28" t="s">
        <v>58</v>
      </c>
      <c r="I991" s="28" t="s">
        <v>59</v>
      </c>
      <c r="J991" s="28" t="s">
        <v>1735</v>
      </c>
      <c r="K991" s="32">
        <v>300110002022</v>
      </c>
      <c r="L991" s="28" t="s">
        <v>876</v>
      </c>
      <c r="M991" s="28" t="s">
        <v>84</v>
      </c>
      <c r="N991" s="28">
        <v>1</v>
      </c>
      <c r="O991" s="33">
        <v>0</v>
      </c>
      <c r="P991" s="33">
        <v>4</v>
      </c>
      <c r="Q991" s="33">
        <f>O991+P991</f>
        <v>4</v>
      </c>
      <c r="R991" s="33">
        <f>Q991/N991</f>
        <v>4</v>
      </c>
      <c r="S991" s="107" t="s">
        <v>1747</v>
      </c>
      <c r="T991" s="28" t="s">
        <v>97</v>
      </c>
      <c r="U991" s="28" t="s">
        <v>65</v>
      </c>
      <c r="V991" s="28" t="s">
        <v>66</v>
      </c>
      <c r="W991" s="28" t="s">
        <v>68</v>
      </c>
      <c r="X991" s="28" t="s">
        <v>68</v>
      </c>
      <c r="Y991" s="28" t="s">
        <v>69</v>
      </c>
      <c r="Z991" s="108" t="s">
        <v>87</v>
      </c>
      <c r="AA991" s="28" t="s">
        <v>88</v>
      </c>
      <c r="AB991" s="28" t="s">
        <v>88</v>
      </c>
      <c r="AC991" s="28" t="s">
        <v>1742</v>
      </c>
      <c r="AD991" s="28" t="s">
        <v>1737</v>
      </c>
      <c r="AE991" s="28" t="s">
        <v>1738</v>
      </c>
      <c r="AF991" s="28"/>
      <c r="AG991" s="28"/>
    </row>
    <row r="992" s="93" customFormat="1" ht="15" spans="1:33">
      <c r="A992" s="28" t="s">
        <v>76</v>
      </c>
      <c r="B992" s="28" t="s">
        <v>1398</v>
      </c>
      <c r="C992" s="28">
        <v>130124</v>
      </c>
      <c r="D992" s="28" t="s">
        <v>1733</v>
      </c>
      <c r="E992" s="28" t="s">
        <v>1746</v>
      </c>
      <c r="F992" s="28" t="s">
        <v>56</v>
      </c>
      <c r="G992" s="28" t="s">
        <v>1443</v>
      </c>
      <c r="H992" s="28" t="s">
        <v>58</v>
      </c>
      <c r="I992" s="28" t="s">
        <v>59</v>
      </c>
      <c r="J992" s="28" t="s">
        <v>1735</v>
      </c>
      <c r="K992" s="32">
        <v>300110002023</v>
      </c>
      <c r="L992" s="28" t="s">
        <v>876</v>
      </c>
      <c r="M992" s="28" t="s">
        <v>84</v>
      </c>
      <c r="N992" s="28">
        <v>1</v>
      </c>
      <c r="O992" s="33">
        <v>1</v>
      </c>
      <c r="P992" s="33">
        <v>2</v>
      </c>
      <c r="Q992" s="33">
        <f>O992+P992</f>
        <v>3</v>
      </c>
      <c r="R992" s="33">
        <f>Q992/N992</f>
        <v>3</v>
      </c>
      <c r="S992" s="107" t="s">
        <v>1747</v>
      </c>
      <c r="T992" s="28" t="s">
        <v>97</v>
      </c>
      <c r="U992" s="28" t="s">
        <v>65</v>
      </c>
      <c r="V992" s="28" t="s">
        <v>66</v>
      </c>
      <c r="W992" s="28" t="s">
        <v>68</v>
      </c>
      <c r="X992" s="28" t="s">
        <v>68</v>
      </c>
      <c r="Y992" s="28" t="s">
        <v>69</v>
      </c>
      <c r="Z992" s="108" t="s">
        <v>87</v>
      </c>
      <c r="AA992" s="28" t="s">
        <v>88</v>
      </c>
      <c r="AB992" s="28" t="s">
        <v>88</v>
      </c>
      <c r="AC992" s="28" t="s">
        <v>1743</v>
      </c>
      <c r="AD992" s="28" t="s">
        <v>1737</v>
      </c>
      <c r="AE992" s="28" t="s">
        <v>1738</v>
      </c>
      <c r="AF992" s="28"/>
      <c r="AG992" s="28"/>
    </row>
    <row r="993" s="93" customFormat="1" ht="15" spans="1:33">
      <c r="A993" s="28" t="s">
        <v>76</v>
      </c>
      <c r="B993" s="28" t="s">
        <v>1398</v>
      </c>
      <c r="C993" s="28">
        <v>130124</v>
      </c>
      <c r="D993" s="28" t="s">
        <v>1733</v>
      </c>
      <c r="E993" s="28" t="s">
        <v>1748</v>
      </c>
      <c r="F993" s="28" t="s">
        <v>56</v>
      </c>
      <c r="G993" s="28" t="s">
        <v>1401</v>
      </c>
      <c r="H993" s="28" t="s">
        <v>58</v>
      </c>
      <c r="I993" s="28" t="s">
        <v>59</v>
      </c>
      <c r="J993" s="28" t="s">
        <v>1735</v>
      </c>
      <c r="K993" s="32">
        <v>300110003008</v>
      </c>
      <c r="L993" s="28" t="s">
        <v>876</v>
      </c>
      <c r="M993" s="28" t="s">
        <v>84</v>
      </c>
      <c r="N993" s="28">
        <v>4</v>
      </c>
      <c r="O993" s="33">
        <v>3</v>
      </c>
      <c r="P993" s="33">
        <v>15</v>
      </c>
      <c r="Q993" s="33">
        <f>O993+P993</f>
        <v>18</v>
      </c>
      <c r="R993" s="33">
        <f>Q993/N993</f>
        <v>4.5</v>
      </c>
      <c r="S993" s="107" t="s">
        <v>1736</v>
      </c>
      <c r="T993" s="28" t="s">
        <v>97</v>
      </c>
      <c r="U993" s="28" t="s">
        <v>65</v>
      </c>
      <c r="V993" s="28" t="s">
        <v>66</v>
      </c>
      <c r="W993" s="28" t="s">
        <v>67</v>
      </c>
      <c r="X993" s="28" t="s">
        <v>192</v>
      </c>
      <c r="Y993" s="28" t="s">
        <v>69</v>
      </c>
      <c r="Z993" s="108" t="s">
        <v>87</v>
      </c>
      <c r="AA993" s="28" t="s">
        <v>88</v>
      </c>
      <c r="AB993" s="28" t="s">
        <v>88</v>
      </c>
      <c r="AC993" s="28" t="s">
        <v>1404</v>
      </c>
      <c r="AD993" s="28" t="s">
        <v>1737</v>
      </c>
      <c r="AE993" s="28" t="s">
        <v>1738</v>
      </c>
      <c r="AF993" s="28"/>
      <c r="AG993" s="28"/>
    </row>
    <row r="994" s="93" customFormat="1" ht="15" spans="1:33">
      <c r="A994" s="28" t="s">
        <v>76</v>
      </c>
      <c r="B994" s="28" t="s">
        <v>1398</v>
      </c>
      <c r="C994" s="28">
        <v>130124</v>
      </c>
      <c r="D994" s="28" t="s">
        <v>1733</v>
      </c>
      <c r="E994" s="28" t="s">
        <v>1748</v>
      </c>
      <c r="F994" s="28" t="s">
        <v>56</v>
      </c>
      <c r="G994" s="28" t="s">
        <v>1407</v>
      </c>
      <c r="H994" s="28" t="s">
        <v>58</v>
      </c>
      <c r="I994" s="28" t="s">
        <v>59</v>
      </c>
      <c r="J994" s="28" t="s">
        <v>1735</v>
      </c>
      <c r="K994" s="32">
        <v>300110003009</v>
      </c>
      <c r="L994" s="28" t="s">
        <v>876</v>
      </c>
      <c r="M994" s="28" t="s">
        <v>84</v>
      </c>
      <c r="N994" s="28">
        <v>3</v>
      </c>
      <c r="O994" s="33">
        <v>0</v>
      </c>
      <c r="P994" s="33">
        <v>18</v>
      </c>
      <c r="Q994" s="33">
        <f>O994+P994</f>
        <v>18</v>
      </c>
      <c r="R994" s="33">
        <f>Q994/N994</f>
        <v>6</v>
      </c>
      <c r="S994" s="107" t="s">
        <v>1416</v>
      </c>
      <c r="T994" s="28" t="s">
        <v>64</v>
      </c>
      <c r="U994" s="28" t="s">
        <v>65</v>
      </c>
      <c r="V994" s="28" t="s">
        <v>86</v>
      </c>
      <c r="W994" s="28" t="s">
        <v>68</v>
      </c>
      <c r="X994" s="28" t="s">
        <v>68</v>
      </c>
      <c r="Y994" s="28" t="s">
        <v>69</v>
      </c>
      <c r="Z994" s="108" t="s">
        <v>87</v>
      </c>
      <c r="AA994" s="28" t="s">
        <v>88</v>
      </c>
      <c r="AB994" s="28" t="s">
        <v>88</v>
      </c>
      <c r="AC994" s="28" t="s">
        <v>1739</v>
      </c>
      <c r="AD994" s="28" t="s">
        <v>1737</v>
      </c>
      <c r="AE994" s="28" t="s">
        <v>1738</v>
      </c>
      <c r="AF994" s="28"/>
      <c r="AG994" s="28"/>
    </row>
    <row r="995" s="93" customFormat="1" ht="15" spans="1:33">
      <c r="A995" s="28" t="s">
        <v>76</v>
      </c>
      <c r="B995" s="28" t="s">
        <v>1398</v>
      </c>
      <c r="C995" s="28">
        <v>130124</v>
      </c>
      <c r="D995" s="28" t="s">
        <v>1733</v>
      </c>
      <c r="E995" s="28" t="s">
        <v>1748</v>
      </c>
      <c r="F995" s="28" t="s">
        <v>56</v>
      </c>
      <c r="G995" s="28" t="s">
        <v>1410</v>
      </c>
      <c r="H995" s="28" t="s">
        <v>58</v>
      </c>
      <c r="I995" s="28" t="s">
        <v>59</v>
      </c>
      <c r="J995" s="28" t="s">
        <v>1735</v>
      </c>
      <c r="K995" s="32">
        <v>300110003010</v>
      </c>
      <c r="L995" s="28" t="s">
        <v>876</v>
      </c>
      <c r="M995" s="28" t="s">
        <v>84</v>
      </c>
      <c r="N995" s="28">
        <v>2</v>
      </c>
      <c r="O995" s="33">
        <v>11</v>
      </c>
      <c r="P995" s="33">
        <v>72</v>
      </c>
      <c r="Q995" s="33">
        <f>O995+P995</f>
        <v>83</v>
      </c>
      <c r="R995" s="33">
        <f>Q995/N995</f>
        <v>41.5</v>
      </c>
      <c r="S995" s="107" t="s">
        <v>1749</v>
      </c>
      <c r="T995" s="28" t="s">
        <v>97</v>
      </c>
      <c r="U995" s="28" t="s">
        <v>65</v>
      </c>
      <c r="V995" s="28" t="s">
        <v>86</v>
      </c>
      <c r="W995" s="28" t="s">
        <v>68</v>
      </c>
      <c r="X995" s="28" t="s">
        <v>68</v>
      </c>
      <c r="Y995" s="28" t="s">
        <v>69</v>
      </c>
      <c r="Z995" s="108" t="s">
        <v>87</v>
      </c>
      <c r="AA995" s="28" t="s">
        <v>88</v>
      </c>
      <c r="AB995" s="28" t="s">
        <v>88</v>
      </c>
      <c r="AC995" s="28" t="s">
        <v>1750</v>
      </c>
      <c r="AD995" s="28" t="s">
        <v>1737</v>
      </c>
      <c r="AE995" s="28" t="s">
        <v>1738</v>
      </c>
      <c r="AF995" s="28"/>
      <c r="AG995" s="28"/>
    </row>
    <row r="996" s="93" customFormat="1" ht="15" spans="1:33">
      <c r="A996" s="28" t="s">
        <v>76</v>
      </c>
      <c r="B996" s="28" t="s">
        <v>1398</v>
      </c>
      <c r="C996" s="28">
        <v>130124</v>
      </c>
      <c r="D996" s="28" t="s">
        <v>1733</v>
      </c>
      <c r="E996" s="28" t="s">
        <v>1748</v>
      </c>
      <c r="F996" s="28" t="s">
        <v>56</v>
      </c>
      <c r="G996" s="28" t="s">
        <v>1412</v>
      </c>
      <c r="H996" s="28" t="s">
        <v>58</v>
      </c>
      <c r="I996" s="28" t="s">
        <v>59</v>
      </c>
      <c r="J996" s="28" t="s">
        <v>1735</v>
      </c>
      <c r="K996" s="32">
        <v>300110003011</v>
      </c>
      <c r="L996" s="28" t="s">
        <v>876</v>
      </c>
      <c r="M996" s="28" t="s">
        <v>84</v>
      </c>
      <c r="N996" s="28">
        <v>3</v>
      </c>
      <c r="O996" s="33">
        <v>2</v>
      </c>
      <c r="P996" s="33">
        <v>20</v>
      </c>
      <c r="Q996" s="33">
        <f>O996+P996</f>
        <v>22</v>
      </c>
      <c r="R996" s="33">
        <f>Q996/N996</f>
        <v>7.33333333333333</v>
      </c>
      <c r="S996" s="107" t="s">
        <v>1736</v>
      </c>
      <c r="T996" s="28" t="s">
        <v>97</v>
      </c>
      <c r="U996" s="28" t="s">
        <v>65</v>
      </c>
      <c r="V996" s="28" t="s">
        <v>66</v>
      </c>
      <c r="W996" s="28" t="s">
        <v>68</v>
      </c>
      <c r="X996" s="28" t="s">
        <v>68</v>
      </c>
      <c r="Y996" s="28" t="s">
        <v>69</v>
      </c>
      <c r="Z996" s="108" t="s">
        <v>87</v>
      </c>
      <c r="AA996" s="28" t="s">
        <v>88</v>
      </c>
      <c r="AB996" s="28" t="s">
        <v>88</v>
      </c>
      <c r="AC996" s="28" t="s">
        <v>1740</v>
      </c>
      <c r="AD996" s="28" t="s">
        <v>1737</v>
      </c>
      <c r="AE996" s="28" t="s">
        <v>1738</v>
      </c>
      <c r="AF996" s="28"/>
      <c r="AG996" s="28"/>
    </row>
    <row r="997" s="93" customFormat="1" ht="15" spans="1:33">
      <c r="A997" s="28" t="s">
        <v>76</v>
      </c>
      <c r="B997" s="28" t="s">
        <v>1398</v>
      </c>
      <c r="C997" s="28">
        <v>130124</v>
      </c>
      <c r="D997" s="28" t="s">
        <v>1733</v>
      </c>
      <c r="E997" s="28" t="s">
        <v>1748</v>
      </c>
      <c r="F997" s="28" t="s">
        <v>56</v>
      </c>
      <c r="G997" s="28" t="s">
        <v>1415</v>
      </c>
      <c r="H997" s="28" t="s">
        <v>58</v>
      </c>
      <c r="I997" s="28" t="s">
        <v>59</v>
      </c>
      <c r="J997" s="28" t="s">
        <v>1735</v>
      </c>
      <c r="K997" s="32">
        <v>300110003012</v>
      </c>
      <c r="L997" s="28" t="s">
        <v>876</v>
      </c>
      <c r="M997" s="28" t="s">
        <v>84</v>
      </c>
      <c r="N997" s="28">
        <v>2</v>
      </c>
      <c r="O997" s="33">
        <v>0</v>
      </c>
      <c r="P997" s="33">
        <v>7</v>
      </c>
      <c r="Q997" s="33">
        <f>O997+P997</f>
        <v>7</v>
      </c>
      <c r="R997" s="33">
        <f>Q997/N997</f>
        <v>3.5</v>
      </c>
      <c r="S997" s="107" t="s">
        <v>1736</v>
      </c>
      <c r="T997" s="28" t="s">
        <v>97</v>
      </c>
      <c r="U997" s="28" t="s">
        <v>65</v>
      </c>
      <c r="V997" s="28" t="s">
        <v>66</v>
      </c>
      <c r="W997" s="28" t="s">
        <v>68</v>
      </c>
      <c r="X997" s="28" t="s">
        <v>68</v>
      </c>
      <c r="Y997" s="28" t="s">
        <v>69</v>
      </c>
      <c r="Z997" s="108" t="s">
        <v>87</v>
      </c>
      <c r="AA997" s="28" t="s">
        <v>88</v>
      </c>
      <c r="AB997" s="28" t="s">
        <v>88</v>
      </c>
      <c r="AC997" s="28" t="s">
        <v>1751</v>
      </c>
      <c r="AD997" s="28" t="s">
        <v>1737</v>
      </c>
      <c r="AE997" s="28" t="s">
        <v>1738</v>
      </c>
      <c r="AF997" s="28"/>
      <c r="AG997" s="28"/>
    </row>
    <row r="998" s="93" customFormat="1" ht="15" spans="1:33">
      <c r="A998" s="28" t="s">
        <v>76</v>
      </c>
      <c r="B998" s="28" t="s">
        <v>1398</v>
      </c>
      <c r="C998" s="28">
        <v>130124</v>
      </c>
      <c r="D998" s="28" t="s">
        <v>1733</v>
      </c>
      <c r="E998" s="28" t="s">
        <v>1748</v>
      </c>
      <c r="F998" s="28" t="s">
        <v>56</v>
      </c>
      <c r="G998" s="28" t="s">
        <v>1418</v>
      </c>
      <c r="H998" s="28" t="s">
        <v>58</v>
      </c>
      <c r="I998" s="28" t="s">
        <v>59</v>
      </c>
      <c r="J998" s="28" t="s">
        <v>1735</v>
      </c>
      <c r="K998" s="32">
        <v>300110003013</v>
      </c>
      <c r="L998" s="28" t="s">
        <v>876</v>
      </c>
      <c r="M998" s="28" t="s">
        <v>84</v>
      </c>
      <c r="N998" s="28">
        <v>4</v>
      </c>
      <c r="O998" s="33">
        <v>0</v>
      </c>
      <c r="P998" s="33">
        <v>1</v>
      </c>
      <c r="Q998" s="33">
        <f>O998+P998</f>
        <v>1</v>
      </c>
      <c r="R998" s="33">
        <f>Q998/N998</f>
        <v>0.25</v>
      </c>
      <c r="S998" s="107" t="s">
        <v>1741</v>
      </c>
      <c r="T998" s="28" t="s">
        <v>64</v>
      </c>
      <c r="U998" s="28" t="s">
        <v>65</v>
      </c>
      <c r="V998" s="28" t="s">
        <v>66</v>
      </c>
      <c r="W998" s="28" t="s">
        <v>68</v>
      </c>
      <c r="X998" s="28" t="s">
        <v>68</v>
      </c>
      <c r="Y998" s="28" t="s">
        <v>69</v>
      </c>
      <c r="Z998" s="108" t="s">
        <v>87</v>
      </c>
      <c r="AA998" s="28" t="s">
        <v>88</v>
      </c>
      <c r="AB998" s="28" t="s">
        <v>88</v>
      </c>
      <c r="AC998" s="28" t="s">
        <v>1742</v>
      </c>
      <c r="AD998" s="28" t="s">
        <v>1737</v>
      </c>
      <c r="AE998" s="28" t="s">
        <v>1738</v>
      </c>
      <c r="AF998" s="28"/>
      <c r="AG998" s="28"/>
    </row>
    <row r="999" s="93" customFormat="1" ht="15" spans="1:33">
      <c r="A999" s="28" t="s">
        <v>76</v>
      </c>
      <c r="B999" s="28" t="s">
        <v>1398</v>
      </c>
      <c r="C999" s="28">
        <v>130124</v>
      </c>
      <c r="D999" s="28" t="s">
        <v>1733</v>
      </c>
      <c r="E999" s="28" t="s">
        <v>1748</v>
      </c>
      <c r="F999" s="28" t="s">
        <v>56</v>
      </c>
      <c r="G999" s="28" t="s">
        <v>1420</v>
      </c>
      <c r="H999" s="28" t="s">
        <v>58</v>
      </c>
      <c r="I999" s="28" t="s">
        <v>59</v>
      </c>
      <c r="J999" s="28" t="s">
        <v>1735</v>
      </c>
      <c r="K999" s="32">
        <v>300110003014</v>
      </c>
      <c r="L999" s="28" t="s">
        <v>876</v>
      </c>
      <c r="M999" s="28" t="s">
        <v>84</v>
      </c>
      <c r="N999" s="28">
        <v>4</v>
      </c>
      <c r="O999" s="33">
        <v>0</v>
      </c>
      <c r="P999" s="33">
        <v>4</v>
      </c>
      <c r="Q999" s="33">
        <f>O999+P999</f>
        <v>4</v>
      </c>
      <c r="R999" s="33">
        <f>Q999/N999</f>
        <v>1</v>
      </c>
      <c r="S999" s="107" t="s">
        <v>1741</v>
      </c>
      <c r="T999" s="28" t="s">
        <v>64</v>
      </c>
      <c r="U999" s="28" t="s">
        <v>65</v>
      </c>
      <c r="V999" s="28" t="s">
        <v>66</v>
      </c>
      <c r="W999" s="28" t="s">
        <v>68</v>
      </c>
      <c r="X999" s="28" t="s">
        <v>68</v>
      </c>
      <c r="Y999" s="28" t="s">
        <v>69</v>
      </c>
      <c r="Z999" s="108" t="s">
        <v>87</v>
      </c>
      <c r="AA999" s="28" t="s">
        <v>88</v>
      </c>
      <c r="AB999" s="28" t="s">
        <v>88</v>
      </c>
      <c r="AC999" s="28" t="s">
        <v>1743</v>
      </c>
      <c r="AD999" s="28" t="s">
        <v>1737</v>
      </c>
      <c r="AE999" s="28" t="s">
        <v>1738</v>
      </c>
      <c r="AF999" s="28"/>
      <c r="AG999" s="28"/>
    </row>
    <row r="1000" s="93" customFormat="1" ht="15" spans="1:33">
      <c r="A1000" s="28" t="s">
        <v>76</v>
      </c>
      <c r="B1000" s="28" t="s">
        <v>1398</v>
      </c>
      <c r="C1000" s="28">
        <v>130124</v>
      </c>
      <c r="D1000" s="28" t="s">
        <v>1733</v>
      </c>
      <c r="E1000" s="28" t="s">
        <v>1748</v>
      </c>
      <c r="F1000" s="28" t="s">
        <v>56</v>
      </c>
      <c r="G1000" s="28" t="s">
        <v>1437</v>
      </c>
      <c r="H1000" s="28" t="s">
        <v>58</v>
      </c>
      <c r="I1000" s="28" t="s">
        <v>59</v>
      </c>
      <c r="J1000" s="28" t="s">
        <v>1735</v>
      </c>
      <c r="K1000" s="32">
        <v>300110003015</v>
      </c>
      <c r="L1000" s="28" t="s">
        <v>876</v>
      </c>
      <c r="M1000" s="28" t="s">
        <v>84</v>
      </c>
      <c r="N1000" s="28">
        <v>3</v>
      </c>
      <c r="O1000" s="33">
        <v>1</v>
      </c>
      <c r="P1000" s="33">
        <v>6</v>
      </c>
      <c r="Q1000" s="33">
        <f>O1000+P1000</f>
        <v>7</v>
      </c>
      <c r="R1000" s="33">
        <f>Q1000/N1000</f>
        <v>2.33333333333333</v>
      </c>
      <c r="S1000" s="107" t="s">
        <v>1744</v>
      </c>
      <c r="T1000" s="28" t="s">
        <v>97</v>
      </c>
      <c r="U1000" s="28" t="s">
        <v>65</v>
      </c>
      <c r="V1000" s="28" t="s">
        <v>66</v>
      </c>
      <c r="W1000" s="28" t="s">
        <v>68</v>
      </c>
      <c r="X1000" s="28" t="s">
        <v>68</v>
      </c>
      <c r="Y1000" s="28" t="s">
        <v>69</v>
      </c>
      <c r="Z1000" s="108" t="s">
        <v>87</v>
      </c>
      <c r="AA1000" s="28" t="s">
        <v>88</v>
      </c>
      <c r="AB1000" s="28" t="s">
        <v>88</v>
      </c>
      <c r="AC1000" s="28" t="s">
        <v>1742</v>
      </c>
      <c r="AD1000" s="28" t="s">
        <v>1737</v>
      </c>
      <c r="AE1000" s="28" t="s">
        <v>1738</v>
      </c>
      <c r="AF1000" s="28"/>
      <c r="AG1000" s="28"/>
    </row>
    <row r="1001" s="93" customFormat="1" ht="15" spans="1:33">
      <c r="A1001" s="28" t="s">
        <v>76</v>
      </c>
      <c r="B1001" s="28" t="s">
        <v>1398</v>
      </c>
      <c r="C1001" s="28">
        <v>130124</v>
      </c>
      <c r="D1001" s="28" t="s">
        <v>1733</v>
      </c>
      <c r="E1001" s="28" t="s">
        <v>1748</v>
      </c>
      <c r="F1001" s="28" t="s">
        <v>56</v>
      </c>
      <c r="G1001" s="28" t="s">
        <v>1438</v>
      </c>
      <c r="H1001" s="28" t="s">
        <v>58</v>
      </c>
      <c r="I1001" s="28" t="s">
        <v>59</v>
      </c>
      <c r="J1001" s="28" t="s">
        <v>1735</v>
      </c>
      <c r="K1001" s="32">
        <v>300110003016</v>
      </c>
      <c r="L1001" s="28" t="s">
        <v>876</v>
      </c>
      <c r="M1001" s="28" t="s">
        <v>84</v>
      </c>
      <c r="N1001" s="28">
        <v>3</v>
      </c>
      <c r="O1001" s="33">
        <v>0</v>
      </c>
      <c r="P1001" s="33">
        <v>8</v>
      </c>
      <c r="Q1001" s="33">
        <f>O1001+P1001</f>
        <v>8</v>
      </c>
      <c r="R1001" s="33">
        <f>Q1001/N1001</f>
        <v>2.66666666666667</v>
      </c>
      <c r="S1001" s="107" t="s">
        <v>1744</v>
      </c>
      <c r="T1001" s="28" t="s">
        <v>97</v>
      </c>
      <c r="U1001" s="28" t="s">
        <v>65</v>
      </c>
      <c r="V1001" s="28" t="s">
        <v>66</v>
      </c>
      <c r="W1001" s="28" t="s">
        <v>68</v>
      </c>
      <c r="X1001" s="28" t="s">
        <v>68</v>
      </c>
      <c r="Y1001" s="28" t="s">
        <v>69</v>
      </c>
      <c r="Z1001" s="108" t="s">
        <v>87</v>
      </c>
      <c r="AA1001" s="28" t="s">
        <v>88</v>
      </c>
      <c r="AB1001" s="28" t="s">
        <v>88</v>
      </c>
      <c r="AC1001" s="28" t="s">
        <v>1743</v>
      </c>
      <c r="AD1001" s="28" t="s">
        <v>1737</v>
      </c>
      <c r="AE1001" s="28" t="s">
        <v>1738</v>
      </c>
      <c r="AF1001" s="28"/>
      <c r="AG1001" s="28"/>
    </row>
    <row r="1002" s="93" customFormat="1" ht="15" spans="1:33">
      <c r="A1002" s="28" t="s">
        <v>76</v>
      </c>
      <c r="B1002" s="28" t="s">
        <v>1398</v>
      </c>
      <c r="C1002" s="28">
        <v>130124</v>
      </c>
      <c r="D1002" s="28" t="s">
        <v>1733</v>
      </c>
      <c r="E1002" s="28" t="s">
        <v>1748</v>
      </c>
      <c r="F1002" s="28" t="s">
        <v>56</v>
      </c>
      <c r="G1002" s="28" t="s">
        <v>1439</v>
      </c>
      <c r="H1002" s="28" t="s">
        <v>58</v>
      </c>
      <c r="I1002" s="28" t="s">
        <v>59</v>
      </c>
      <c r="J1002" s="28" t="s">
        <v>1735</v>
      </c>
      <c r="K1002" s="32">
        <v>300110003017</v>
      </c>
      <c r="L1002" s="28" t="s">
        <v>876</v>
      </c>
      <c r="M1002" s="28" t="s">
        <v>84</v>
      </c>
      <c r="N1002" s="28">
        <v>2</v>
      </c>
      <c r="O1002" s="33">
        <v>1</v>
      </c>
      <c r="P1002" s="33">
        <v>3</v>
      </c>
      <c r="Q1002" s="33">
        <f>O1002+P1002</f>
        <v>4</v>
      </c>
      <c r="R1002" s="33">
        <f>Q1002/N1002</f>
        <v>2</v>
      </c>
      <c r="S1002" s="107" t="s">
        <v>761</v>
      </c>
      <c r="T1002" s="28" t="s">
        <v>97</v>
      </c>
      <c r="U1002" s="28" t="s">
        <v>65</v>
      </c>
      <c r="V1002" s="28" t="s">
        <v>66</v>
      </c>
      <c r="W1002" s="28" t="s">
        <v>68</v>
      </c>
      <c r="X1002" s="28" t="s">
        <v>68</v>
      </c>
      <c r="Y1002" s="28" t="s">
        <v>69</v>
      </c>
      <c r="Z1002" s="108" t="s">
        <v>87</v>
      </c>
      <c r="AA1002" s="28" t="s">
        <v>88</v>
      </c>
      <c r="AB1002" s="28" t="s">
        <v>88</v>
      </c>
      <c r="AC1002" s="28" t="s">
        <v>1742</v>
      </c>
      <c r="AD1002" s="28" t="s">
        <v>1737</v>
      </c>
      <c r="AE1002" s="28" t="s">
        <v>1738</v>
      </c>
      <c r="AF1002" s="28"/>
      <c r="AG1002" s="28"/>
    </row>
    <row r="1003" s="93" customFormat="1" ht="15" spans="1:33">
      <c r="A1003" s="28" t="s">
        <v>76</v>
      </c>
      <c r="B1003" s="28" t="s">
        <v>1398</v>
      </c>
      <c r="C1003" s="28">
        <v>130124</v>
      </c>
      <c r="D1003" s="28" t="s">
        <v>1733</v>
      </c>
      <c r="E1003" s="28" t="s">
        <v>1748</v>
      </c>
      <c r="F1003" s="28" t="s">
        <v>56</v>
      </c>
      <c r="G1003" s="28" t="s">
        <v>1440</v>
      </c>
      <c r="H1003" s="28" t="s">
        <v>58</v>
      </c>
      <c r="I1003" s="28" t="s">
        <v>59</v>
      </c>
      <c r="J1003" s="28" t="s">
        <v>1735</v>
      </c>
      <c r="K1003" s="32">
        <v>300110003018</v>
      </c>
      <c r="L1003" s="28" t="s">
        <v>876</v>
      </c>
      <c r="M1003" s="28" t="s">
        <v>84</v>
      </c>
      <c r="N1003" s="28">
        <v>2</v>
      </c>
      <c r="O1003" s="33">
        <v>1</v>
      </c>
      <c r="P1003" s="33">
        <v>19</v>
      </c>
      <c r="Q1003" s="33">
        <f>O1003+P1003</f>
        <v>20</v>
      </c>
      <c r="R1003" s="33">
        <f>Q1003/N1003</f>
        <v>10</v>
      </c>
      <c r="S1003" s="107" t="s">
        <v>761</v>
      </c>
      <c r="T1003" s="28" t="s">
        <v>97</v>
      </c>
      <c r="U1003" s="28" t="s">
        <v>65</v>
      </c>
      <c r="V1003" s="28" t="s">
        <v>66</v>
      </c>
      <c r="W1003" s="28" t="s">
        <v>68</v>
      </c>
      <c r="X1003" s="28" t="s">
        <v>68</v>
      </c>
      <c r="Y1003" s="28" t="s">
        <v>69</v>
      </c>
      <c r="Z1003" s="108" t="s">
        <v>87</v>
      </c>
      <c r="AA1003" s="28" t="s">
        <v>88</v>
      </c>
      <c r="AB1003" s="28" t="s">
        <v>88</v>
      </c>
      <c r="AC1003" s="28" t="s">
        <v>1743</v>
      </c>
      <c r="AD1003" s="28" t="s">
        <v>1737</v>
      </c>
      <c r="AE1003" s="28" t="s">
        <v>1738</v>
      </c>
      <c r="AF1003" s="28"/>
      <c r="AG1003" s="28"/>
    </row>
    <row r="1004" s="93" customFormat="1" ht="15" spans="1:33">
      <c r="A1004" s="28" t="s">
        <v>76</v>
      </c>
      <c r="B1004" s="28" t="s">
        <v>1398</v>
      </c>
      <c r="C1004" s="28">
        <v>130124</v>
      </c>
      <c r="D1004" s="28" t="s">
        <v>1733</v>
      </c>
      <c r="E1004" s="28" t="s">
        <v>1748</v>
      </c>
      <c r="F1004" s="28" t="s">
        <v>56</v>
      </c>
      <c r="G1004" s="28" t="s">
        <v>1441</v>
      </c>
      <c r="H1004" s="28" t="s">
        <v>58</v>
      </c>
      <c r="I1004" s="28" t="s">
        <v>59</v>
      </c>
      <c r="J1004" s="28" t="s">
        <v>1735</v>
      </c>
      <c r="K1004" s="32">
        <v>300110003019</v>
      </c>
      <c r="L1004" s="28" t="s">
        <v>876</v>
      </c>
      <c r="M1004" s="28" t="s">
        <v>84</v>
      </c>
      <c r="N1004" s="28">
        <v>1</v>
      </c>
      <c r="O1004" s="33">
        <v>1</v>
      </c>
      <c r="P1004" s="33">
        <v>0</v>
      </c>
      <c r="Q1004" s="33">
        <f>O1004+P1004</f>
        <v>1</v>
      </c>
      <c r="R1004" s="33">
        <f>Q1004/N1004</f>
        <v>1</v>
      </c>
      <c r="S1004" s="107" t="s">
        <v>1747</v>
      </c>
      <c r="T1004" s="28" t="s">
        <v>97</v>
      </c>
      <c r="U1004" s="28" t="s">
        <v>65</v>
      </c>
      <c r="V1004" s="28" t="s">
        <v>66</v>
      </c>
      <c r="W1004" s="28" t="s">
        <v>68</v>
      </c>
      <c r="X1004" s="28" t="s">
        <v>68</v>
      </c>
      <c r="Y1004" s="28" t="s">
        <v>69</v>
      </c>
      <c r="Z1004" s="108" t="s">
        <v>87</v>
      </c>
      <c r="AA1004" s="28" t="s">
        <v>88</v>
      </c>
      <c r="AB1004" s="28" t="s">
        <v>88</v>
      </c>
      <c r="AC1004" s="28" t="s">
        <v>1742</v>
      </c>
      <c r="AD1004" s="28" t="s">
        <v>1737</v>
      </c>
      <c r="AE1004" s="28" t="s">
        <v>1738</v>
      </c>
      <c r="AF1004" s="28"/>
      <c r="AG1004" s="28"/>
    </row>
    <row r="1005" s="93" customFormat="1" ht="15" spans="1:33">
      <c r="A1005" s="28" t="s">
        <v>76</v>
      </c>
      <c r="B1005" s="28" t="s">
        <v>1398</v>
      </c>
      <c r="C1005" s="28">
        <v>130124</v>
      </c>
      <c r="D1005" s="28" t="s">
        <v>1733</v>
      </c>
      <c r="E1005" s="28" t="s">
        <v>1748</v>
      </c>
      <c r="F1005" s="28" t="s">
        <v>56</v>
      </c>
      <c r="G1005" s="28" t="s">
        <v>1442</v>
      </c>
      <c r="H1005" s="28" t="s">
        <v>58</v>
      </c>
      <c r="I1005" s="28" t="s">
        <v>59</v>
      </c>
      <c r="J1005" s="28" t="s">
        <v>1735</v>
      </c>
      <c r="K1005" s="32">
        <v>300110003020</v>
      </c>
      <c r="L1005" s="28" t="s">
        <v>876</v>
      </c>
      <c r="M1005" s="28" t="s">
        <v>84</v>
      </c>
      <c r="N1005" s="28">
        <v>1</v>
      </c>
      <c r="O1005" s="33">
        <v>0</v>
      </c>
      <c r="P1005" s="33">
        <v>3</v>
      </c>
      <c r="Q1005" s="33">
        <f>O1005+P1005</f>
        <v>3</v>
      </c>
      <c r="R1005" s="33">
        <f>Q1005/N1005</f>
        <v>3</v>
      </c>
      <c r="S1005" s="107" t="s">
        <v>1747</v>
      </c>
      <c r="T1005" s="28" t="s">
        <v>97</v>
      </c>
      <c r="U1005" s="28" t="s">
        <v>65</v>
      </c>
      <c r="V1005" s="28" t="s">
        <v>66</v>
      </c>
      <c r="W1005" s="28" t="s">
        <v>68</v>
      </c>
      <c r="X1005" s="28" t="s">
        <v>68</v>
      </c>
      <c r="Y1005" s="28" t="s">
        <v>69</v>
      </c>
      <c r="Z1005" s="108" t="s">
        <v>87</v>
      </c>
      <c r="AA1005" s="28" t="s">
        <v>88</v>
      </c>
      <c r="AB1005" s="28" t="s">
        <v>88</v>
      </c>
      <c r="AC1005" s="28" t="s">
        <v>1743</v>
      </c>
      <c r="AD1005" s="28" t="s">
        <v>1737</v>
      </c>
      <c r="AE1005" s="28" t="s">
        <v>1738</v>
      </c>
      <c r="AF1005" s="28"/>
      <c r="AG1005" s="28"/>
    </row>
    <row r="1006" s="93" customFormat="1" ht="15" spans="1:33">
      <c r="A1006" s="28" t="s">
        <v>76</v>
      </c>
      <c r="B1006" s="28" t="s">
        <v>1398</v>
      </c>
      <c r="C1006" s="28">
        <v>130124</v>
      </c>
      <c r="D1006" s="28" t="s">
        <v>1733</v>
      </c>
      <c r="E1006" s="28" t="s">
        <v>1748</v>
      </c>
      <c r="F1006" s="28" t="s">
        <v>56</v>
      </c>
      <c r="G1006" s="28" t="s">
        <v>1443</v>
      </c>
      <c r="H1006" s="28" t="s">
        <v>58</v>
      </c>
      <c r="I1006" s="28" t="s">
        <v>59</v>
      </c>
      <c r="J1006" s="28" t="s">
        <v>1735</v>
      </c>
      <c r="K1006" s="32">
        <v>300110003021</v>
      </c>
      <c r="L1006" s="28" t="s">
        <v>876</v>
      </c>
      <c r="M1006" s="28" t="s">
        <v>84</v>
      </c>
      <c r="N1006" s="28">
        <v>1</v>
      </c>
      <c r="O1006" s="33">
        <v>0</v>
      </c>
      <c r="P1006" s="33">
        <v>21</v>
      </c>
      <c r="Q1006" s="33">
        <f>O1006+P1006</f>
        <v>21</v>
      </c>
      <c r="R1006" s="33">
        <f>Q1006/N1006</f>
        <v>21</v>
      </c>
      <c r="S1006" s="107" t="s">
        <v>1745</v>
      </c>
      <c r="T1006" s="28" t="s">
        <v>97</v>
      </c>
      <c r="U1006" s="28" t="s">
        <v>65</v>
      </c>
      <c r="V1006" s="28" t="s">
        <v>66</v>
      </c>
      <c r="W1006" s="28" t="s">
        <v>68</v>
      </c>
      <c r="X1006" s="28" t="s">
        <v>68</v>
      </c>
      <c r="Y1006" s="28" t="s">
        <v>69</v>
      </c>
      <c r="Z1006" s="108" t="s">
        <v>87</v>
      </c>
      <c r="AA1006" s="28" t="s">
        <v>88</v>
      </c>
      <c r="AB1006" s="28" t="s">
        <v>88</v>
      </c>
      <c r="AC1006" s="28" t="s">
        <v>1742</v>
      </c>
      <c r="AD1006" s="28" t="s">
        <v>1737</v>
      </c>
      <c r="AE1006" s="28" t="s">
        <v>1738</v>
      </c>
      <c r="AF1006" s="28"/>
      <c r="AG1006" s="28"/>
    </row>
    <row r="1007" s="93" customFormat="1" ht="15" spans="1:33">
      <c r="A1007" s="28" t="s">
        <v>76</v>
      </c>
      <c r="B1007" s="28" t="s">
        <v>1398</v>
      </c>
      <c r="C1007" s="28">
        <v>130124</v>
      </c>
      <c r="D1007" s="28" t="s">
        <v>1733</v>
      </c>
      <c r="E1007" s="28" t="s">
        <v>1748</v>
      </c>
      <c r="F1007" s="28" t="s">
        <v>56</v>
      </c>
      <c r="G1007" s="28" t="s">
        <v>1752</v>
      </c>
      <c r="H1007" s="28" t="s">
        <v>58</v>
      </c>
      <c r="I1007" s="28" t="s">
        <v>59</v>
      </c>
      <c r="J1007" s="28" t="s">
        <v>1735</v>
      </c>
      <c r="K1007" s="32">
        <v>300110003022</v>
      </c>
      <c r="L1007" s="28" t="s">
        <v>876</v>
      </c>
      <c r="M1007" s="28" t="s">
        <v>84</v>
      </c>
      <c r="N1007" s="28">
        <v>1</v>
      </c>
      <c r="O1007" s="33">
        <v>2</v>
      </c>
      <c r="P1007" s="33">
        <v>52</v>
      </c>
      <c r="Q1007" s="33">
        <f>O1007+P1007</f>
        <v>54</v>
      </c>
      <c r="R1007" s="33">
        <f>Q1007/N1007</f>
        <v>54</v>
      </c>
      <c r="S1007" s="107" t="s">
        <v>1745</v>
      </c>
      <c r="T1007" s="28" t="s">
        <v>97</v>
      </c>
      <c r="U1007" s="28" t="s">
        <v>65</v>
      </c>
      <c r="V1007" s="28" t="s">
        <v>66</v>
      </c>
      <c r="W1007" s="28" t="s">
        <v>68</v>
      </c>
      <c r="X1007" s="28" t="s">
        <v>68</v>
      </c>
      <c r="Y1007" s="28" t="s">
        <v>69</v>
      </c>
      <c r="Z1007" s="108" t="s">
        <v>87</v>
      </c>
      <c r="AA1007" s="28" t="s">
        <v>88</v>
      </c>
      <c r="AB1007" s="28" t="s">
        <v>88</v>
      </c>
      <c r="AC1007" s="28" t="s">
        <v>1743</v>
      </c>
      <c r="AD1007" s="28" t="s">
        <v>1737</v>
      </c>
      <c r="AE1007" s="28" t="s">
        <v>1738</v>
      </c>
      <c r="AF1007" s="28"/>
      <c r="AG1007" s="28"/>
    </row>
    <row r="1008" s="93" customFormat="1" ht="15" spans="1:33">
      <c r="A1008" s="28" t="s">
        <v>76</v>
      </c>
      <c r="B1008" s="28" t="s">
        <v>1398</v>
      </c>
      <c r="C1008" s="28">
        <v>130124</v>
      </c>
      <c r="D1008" s="28" t="s">
        <v>1733</v>
      </c>
      <c r="E1008" s="28" t="s">
        <v>1753</v>
      </c>
      <c r="F1008" s="28" t="s">
        <v>56</v>
      </c>
      <c r="G1008" s="28" t="s">
        <v>1401</v>
      </c>
      <c r="H1008" s="28" t="s">
        <v>58</v>
      </c>
      <c r="I1008" s="28" t="s">
        <v>59</v>
      </c>
      <c r="J1008" s="28" t="s">
        <v>1735</v>
      </c>
      <c r="K1008" s="32">
        <v>300110004002</v>
      </c>
      <c r="L1008" s="28" t="s">
        <v>876</v>
      </c>
      <c r="M1008" s="28" t="s">
        <v>84</v>
      </c>
      <c r="N1008" s="28">
        <v>1</v>
      </c>
      <c r="O1008" s="33">
        <v>0</v>
      </c>
      <c r="P1008" s="33">
        <v>2</v>
      </c>
      <c r="Q1008" s="33">
        <f>O1008+P1008</f>
        <v>2</v>
      </c>
      <c r="R1008" s="33">
        <f>Q1008/N1008</f>
        <v>2</v>
      </c>
      <c r="S1008" s="107" t="s">
        <v>1736</v>
      </c>
      <c r="T1008" s="28" t="s">
        <v>97</v>
      </c>
      <c r="U1008" s="28" t="s">
        <v>65</v>
      </c>
      <c r="V1008" s="28" t="s">
        <v>66</v>
      </c>
      <c r="W1008" s="28" t="s">
        <v>67</v>
      </c>
      <c r="X1008" s="28" t="s">
        <v>192</v>
      </c>
      <c r="Y1008" s="28" t="s">
        <v>69</v>
      </c>
      <c r="Z1008" s="108" t="s">
        <v>87</v>
      </c>
      <c r="AA1008" s="28" t="s">
        <v>88</v>
      </c>
      <c r="AB1008" s="28" t="s">
        <v>88</v>
      </c>
      <c r="AC1008" s="28" t="s">
        <v>1404</v>
      </c>
      <c r="AD1008" s="28" t="s">
        <v>1737</v>
      </c>
      <c r="AE1008" s="28" t="s">
        <v>1738</v>
      </c>
      <c r="AF1008" s="28"/>
      <c r="AG1008" s="28"/>
    </row>
    <row r="1009" s="93" customFormat="1" ht="15" spans="1:33">
      <c r="A1009" s="28" t="s">
        <v>76</v>
      </c>
      <c r="B1009" s="28" t="s">
        <v>1398</v>
      </c>
      <c r="C1009" s="28">
        <v>130124</v>
      </c>
      <c r="D1009" s="28" t="s">
        <v>1733</v>
      </c>
      <c r="E1009" s="28" t="s">
        <v>1753</v>
      </c>
      <c r="F1009" s="28" t="s">
        <v>56</v>
      </c>
      <c r="G1009" s="28" t="s">
        <v>1407</v>
      </c>
      <c r="H1009" s="28" t="s">
        <v>58</v>
      </c>
      <c r="I1009" s="28" t="s">
        <v>59</v>
      </c>
      <c r="J1009" s="28" t="s">
        <v>1735</v>
      </c>
      <c r="K1009" s="32">
        <v>300110004003</v>
      </c>
      <c r="L1009" s="28" t="s">
        <v>876</v>
      </c>
      <c r="M1009" s="28" t="s">
        <v>84</v>
      </c>
      <c r="N1009" s="28">
        <v>2</v>
      </c>
      <c r="O1009" s="33">
        <v>1</v>
      </c>
      <c r="P1009" s="33">
        <v>9</v>
      </c>
      <c r="Q1009" s="33">
        <f>O1009+P1009</f>
        <v>10</v>
      </c>
      <c r="R1009" s="33">
        <f>Q1009/N1009</f>
        <v>5</v>
      </c>
      <c r="S1009" s="107" t="s">
        <v>1736</v>
      </c>
      <c r="T1009" s="28" t="s">
        <v>97</v>
      </c>
      <c r="U1009" s="28" t="s">
        <v>65</v>
      </c>
      <c r="V1009" s="28" t="s">
        <v>66</v>
      </c>
      <c r="W1009" s="28" t="s">
        <v>68</v>
      </c>
      <c r="X1009" s="28" t="s">
        <v>68</v>
      </c>
      <c r="Y1009" s="28" t="s">
        <v>69</v>
      </c>
      <c r="Z1009" s="108" t="s">
        <v>87</v>
      </c>
      <c r="AA1009" s="28" t="s">
        <v>88</v>
      </c>
      <c r="AB1009" s="28" t="s">
        <v>88</v>
      </c>
      <c r="AC1009" s="28" t="s">
        <v>1740</v>
      </c>
      <c r="AD1009" s="28" t="s">
        <v>1737</v>
      </c>
      <c r="AE1009" s="28" t="s">
        <v>1738</v>
      </c>
      <c r="AF1009" s="28"/>
      <c r="AG1009" s="28"/>
    </row>
    <row r="1010" s="93" customFormat="1" ht="15" spans="1:33">
      <c r="A1010" s="28" t="s">
        <v>76</v>
      </c>
      <c r="B1010" s="28" t="s">
        <v>1398</v>
      </c>
      <c r="C1010" s="28">
        <v>130124</v>
      </c>
      <c r="D1010" s="28" t="s">
        <v>1733</v>
      </c>
      <c r="E1010" s="28" t="s">
        <v>1753</v>
      </c>
      <c r="F1010" s="28" t="s">
        <v>56</v>
      </c>
      <c r="G1010" s="28" t="s">
        <v>1410</v>
      </c>
      <c r="H1010" s="28" t="s">
        <v>58</v>
      </c>
      <c r="I1010" s="28" t="s">
        <v>59</v>
      </c>
      <c r="J1010" s="28" t="s">
        <v>1735</v>
      </c>
      <c r="K1010" s="32">
        <v>300110004004</v>
      </c>
      <c r="L1010" s="28" t="s">
        <v>876</v>
      </c>
      <c r="M1010" s="28" t="s">
        <v>84</v>
      </c>
      <c r="N1010" s="28">
        <v>1</v>
      </c>
      <c r="O1010" s="33">
        <v>0</v>
      </c>
      <c r="P1010" s="33">
        <v>0</v>
      </c>
      <c r="Q1010" s="33">
        <f>O1010+P1010</f>
        <v>0</v>
      </c>
      <c r="R1010" s="33">
        <f>Q1010/N1010</f>
        <v>0</v>
      </c>
      <c r="S1010" s="107" t="s">
        <v>761</v>
      </c>
      <c r="T1010" s="28" t="s">
        <v>97</v>
      </c>
      <c r="U1010" s="28" t="s">
        <v>65</v>
      </c>
      <c r="V1010" s="28" t="s">
        <v>66</v>
      </c>
      <c r="W1010" s="28" t="s">
        <v>68</v>
      </c>
      <c r="X1010" s="28" t="s">
        <v>68</v>
      </c>
      <c r="Y1010" s="28" t="s">
        <v>69</v>
      </c>
      <c r="Z1010" s="108" t="s">
        <v>87</v>
      </c>
      <c r="AA1010" s="28" t="s">
        <v>88</v>
      </c>
      <c r="AB1010" s="28" t="s">
        <v>88</v>
      </c>
      <c r="AC1010" s="28" t="s">
        <v>1742</v>
      </c>
      <c r="AD1010" s="28" t="s">
        <v>1737</v>
      </c>
      <c r="AE1010" s="28" t="s">
        <v>1738</v>
      </c>
      <c r="AF1010" s="28"/>
      <c r="AG1010" s="28"/>
    </row>
    <row r="1011" s="93" customFormat="1" ht="15" spans="1:33">
      <c r="A1011" s="28" t="s">
        <v>76</v>
      </c>
      <c r="B1011" s="28" t="s">
        <v>1398</v>
      </c>
      <c r="C1011" s="28">
        <v>130124</v>
      </c>
      <c r="D1011" s="28" t="s">
        <v>1733</v>
      </c>
      <c r="E1011" s="28" t="s">
        <v>1753</v>
      </c>
      <c r="F1011" s="28" t="s">
        <v>56</v>
      </c>
      <c r="G1011" s="28" t="s">
        <v>1412</v>
      </c>
      <c r="H1011" s="28" t="s">
        <v>58</v>
      </c>
      <c r="I1011" s="28" t="s">
        <v>59</v>
      </c>
      <c r="J1011" s="28" t="s">
        <v>1735</v>
      </c>
      <c r="K1011" s="32">
        <v>300110004005</v>
      </c>
      <c r="L1011" s="28" t="s">
        <v>876</v>
      </c>
      <c r="M1011" s="28" t="s">
        <v>84</v>
      </c>
      <c r="N1011" s="28">
        <v>1</v>
      </c>
      <c r="O1011" s="33">
        <v>0</v>
      </c>
      <c r="P1011" s="33">
        <v>4</v>
      </c>
      <c r="Q1011" s="33">
        <f>O1011+P1011</f>
        <v>4</v>
      </c>
      <c r="R1011" s="33">
        <f>Q1011/N1011</f>
        <v>4</v>
      </c>
      <c r="S1011" s="107" t="s">
        <v>761</v>
      </c>
      <c r="T1011" s="28" t="s">
        <v>97</v>
      </c>
      <c r="U1011" s="28" t="s">
        <v>65</v>
      </c>
      <c r="V1011" s="28" t="s">
        <v>66</v>
      </c>
      <c r="W1011" s="28" t="s">
        <v>68</v>
      </c>
      <c r="X1011" s="28" t="s">
        <v>68</v>
      </c>
      <c r="Y1011" s="28" t="s">
        <v>69</v>
      </c>
      <c r="Z1011" s="108" t="s">
        <v>87</v>
      </c>
      <c r="AA1011" s="28" t="s">
        <v>88</v>
      </c>
      <c r="AB1011" s="28" t="s">
        <v>88</v>
      </c>
      <c r="AC1011" s="28" t="s">
        <v>1743</v>
      </c>
      <c r="AD1011" s="28" t="s">
        <v>1737</v>
      </c>
      <c r="AE1011" s="28" t="s">
        <v>1738</v>
      </c>
      <c r="AF1011" s="28"/>
      <c r="AG1011" s="28"/>
    </row>
    <row r="1012" s="93" customFormat="1" ht="15" spans="1:33">
      <c r="A1012" s="28" t="s">
        <v>76</v>
      </c>
      <c r="B1012" s="28" t="s">
        <v>1398</v>
      </c>
      <c r="C1012" s="28">
        <v>130124</v>
      </c>
      <c r="D1012" s="28" t="s">
        <v>1733</v>
      </c>
      <c r="E1012" s="28" t="s">
        <v>1753</v>
      </c>
      <c r="F1012" s="28" t="s">
        <v>56</v>
      </c>
      <c r="G1012" s="28" t="s">
        <v>1415</v>
      </c>
      <c r="H1012" s="28" t="s">
        <v>58</v>
      </c>
      <c r="I1012" s="28" t="s">
        <v>59</v>
      </c>
      <c r="J1012" s="28" t="s">
        <v>1735</v>
      </c>
      <c r="K1012" s="32">
        <v>300110004006</v>
      </c>
      <c r="L1012" s="28" t="s">
        <v>876</v>
      </c>
      <c r="M1012" s="28" t="s">
        <v>84</v>
      </c>
      <c r="N1012" s="28">
        <v>1</v>
      </c>
      <c r="O1012" s="33">
        <v>0</v>
      </c>
      <c r="P1012" s="33">
        <v>0</v>
      </c>
      <c r="Q1012" s="33">
        <f>O1012+P1012</f>
        <v>0</v>
      </c>
      <c r="R1012" s="33">
        <f>Q1012/N1012</f>
        <v>0</v>
      </c>
      <c r="S1012" s="107" t="s">
        <v>1741</v>
      </c>
      <c r="T1012" s="28" t="s">
        <v>97</v>
      </c>
      <c r="U1012" s="28" t="s">
        <v>65</v>
      </c>
      <c r="V1012" s="28" t="s">
        <v>66</v>
      </c>
      <c r="W1012" s="28" t="s">
        <v>68</v>
      </c>
      <c r="X1012" s="28" t="s">
        <v>68</v>
      </c>
      <c r="Y1012" s="28" t="s">
        <v>69</v>
      </c>
      <c r="Z1012" s="108" t="s">
        <v>87</v>
      </c>
      <c r="AA1012" s="28" t="s">
        <v>88</v>
      </c>
      <c r="AB1012" s="28" t="s">
        <v>88</v>
      </c>
      <c r="AC1012" s="28" t="s">
        <v>1742</v>
      </c>
      <c r="AD1012" s="28" t="s">
        <v>1737</v>
      </c>
      <c r="AE1012" s="28" t="s">
        <v>1738</v>
      </c>
      <c r="AF1012" s="28"/>
      <c r="AG1012" s="28"/>
    </row>
    <row r="1013" s="93" customFormat="1" ht="15" spans="1:33">
      <c r="A1013" s="28" t="s">
        <v>76</v>
      </c>
      <c r="B1013" s="28" t="s">
        <v>1398</v>
      </c>
      <c r="C1013" s="28">
        <v>130124</v>
      </c>
      <c r="D1013" s="28" t="s">
        <v>1733</v>
      </c>
      <c r="E1013" s="28" t="s">
        <v>1753</v>
      </c>
      <c r="F1013" s="28" t="s">
        <v>56</v>
      </c>
      <c r="G1013" s="28" t="s">
        <v>1418</v>
      </c>
      <c r="H1013" s="28" t="s">
        <v>58</v>
      </c>
      <c r="I1013" s="28" t="s">
        <v>59</v>
      </c>
      <c r="J1013" s="28" t="s">
        <v>1735</v>
      </c>
      <c r="K1013" s="32">
        <v>300110004007</v>
      </c>
      <c r="L1013" s="28" t="s">
        <v>876</v>
      </c>
      <c r="M1013" s="28" t="s">
        <v>84</v>
      </c>
      <c r="N1013" s="28">
        <v>1</v>
      </c>
      <c r="O1013" s="33">
        <v>0</v>
      </c>
      <c r="P1013" s="33">
        <v>1</v>
      </c>
      <c r="Q1013" s="33">
        <f>O1013+P1013</f>
        <v>1</v>
      </c>
      <c r="R1013" s="33">
        <f>Q1013/N1013</f>
        <v>1</v>
      </c>
      <c r="S1013" s="107" t="s">
        <v>1741</v>
      </c>
      <c r="T1013" s="28" t="s">
        <v>97</v>
      </c>
      <c r="U1013" s="28" t="s">
        <v>65</v>
      </c>
      <c r="V1013" s="28" t="s">
        <v>66</v>
      </c>
      <c r="W1013" s="28" t="s">
        <v>68</v>
      </c>
      <c r="X1013" s="28" t="s">
        <v>68</v>
      </c>
      <c r="Y1013" s="28" t="s">
        <v>69</v>
      </c>
      <c r="Z1013" s="108" t="s">
        <v>87</v>
      </c>
      <c r="AA1013" s="28" t="s">
        <v>88</v>
      </c>
      <c r="AB1013" s="28" t="s">
        <v>88</v>
      </c>
      <c r="AC1013" s="28" t="s">
        <v>1743</v>
      </c>
      <c r="AD1013" s="28" t="s">
        <v>1737</v>
      </c>
      <c r="AE1013" s="28" t="s">
        <v>1738</v>
      </c>
      <c r="AF1013" s="28"/>
      <c r="AG1013" s="28"/>
    </row>
    <row r="1014" s="93" customFormat="1" ht="15" spans="1:33">
      <c r="A1014" s="28" t="s">
        <v>76</v>
      </c>
      <c r="B1014" s="28" t="s">
        <v>1398</v>
      </c>
      <c r="C1014" s="28">
        <v>130124</v>
      </c>
      <c r="D1014" s="28" t="s">
        <v>1733</v>
      </c>
      <c r="E1014" s="28" t="s">
        <v>1754</v>
      </c>
      <c r="F1014" s="28" t="s">
        <v>56</v>
      </c>
      <c r="G1014" s="28" t="s">
        <v>1401</v>
      </c>
      <c r="H1014" s="28" t="s">
        <v>58</v>
      </c>
      <c r="I1014" s="28" t="s">
        <v>59</v>
      </c>
      <c r="J1014" s="28" t="s">
        <v>1735</v>
      </c>
      <c r="K1014" s="32">
        <v>300110005002</v>
      </c>
      <c r="L1014" s="28" t="s">
        <v>876</v>
      </c>
      <c r="M1014" s="28" t="s">
        <v>84</v>
      </c>
      <c r="N1014" s="28">
        <v>4</v>
      </c>
      <c r="O1014" s="33">
        <v>6</v>
      </c>
      <c r="P1014" s="33">
        <v>2</v>
      </c>
      <c r="Q1014" s="33">
        <f>O1014+P1014</f>
        <v>8</v>
      </c>
      <c r="R1014" s="33">
        <f>Q1014/N1014</f>
        <v>2</v>
      </c>
      <c r="S1014" s="107" t="s">
        <v>1736</v>
      </c>
      <c r="T1014" s="28" t="s">
        <v>97</v>
      </c>
      <c r="U1014" s="28" t="s">
        <v>65</v>
      </c>
      <c r="V1014" s="28" t="s">
        <v>66</v>
      </c>
      <c r="W1014" s="28" t="s">
        <v>67</v>
      </c>
      <c r="X1014" s="28" t="s">
        <v>192</v>
      </c>
      <c r="Y1014" s="28" t="s">
        <v>69</v>
      </c>
      <c r="Z1014" s="108" t="s">
        <v>87</v>
      </c>
      <c r="AA1014" s="28" t="s">
        <v>88</v>
      </c>
      <c r="AB1014" s="28" t="s">
        <v>88</v>
      </c>
      <c r="AC1014" s="28" t="s">
        <v>1404</v>
      </c>
      <c r="AD1014" s="28" t="s">
        <v>1737</v>
      </c>
      <c r="AE1014" s="28" t="s">
        <v>1738</v>
      </c>
      <c r="AF1014" s="28"/>
      <c r="AG1014" s="28"/>
    </row>
    <row r="1015" s="93" customFormat="1" ht="15" spans="1:33">
      <c r="A1015" s="28" t="s">
        <v>76</v>
      </c>
      <c r="B1015" s="28" t="s">
        <v>1398</v>
      </c>
      <c r="C1015" s="28">
        <v>130124</v>
      </c>
      <c r="D1015" s="28" t="s">
        <v>1733</v>
      </c>
      <c r="E1015" s="28" t="s">
        <v>1754</v>
      </c>
      <c r="F1015" s="28" t="s">
        <v>56</v>
      </c>
      <c r="G1015" s="28" t="s">
        <v>1407</v>
      </c>
      <c r="H1015" s="28" t="s">
        <v>58</v>
      </c>
      <c r="I1015" s="28" t="s">
        <v>59</v>
      </c>
      <c r="J1015" s="28" t="s">
        <v>1735</v>
      </c>
      <c r="K1015" s="32">
        <v>300110005003</v>
      </c>
      <c r="L1015" s="28" t="s">
        <v>876</v>
      </c>
      <c r="M1015" s="28" t="s">
        <v>84</v>
      </c>
      <c r="N1015" s="28">
        <v>3</v>
      </c>
      <c r="O1015" s="33">
        <v>9</v>
      </c>
      <c r="P1015" s="33">
        <v>4</v>
      </c>
      <c r="Q1015" s="33">
        <f>O1015+P1015</f>
        <v>13</v>
      </c>
      <c r="R1015" s="33">
        <f>Q1015/N1015</f>
        <v>4.33333333333333</v>
      </c>
      <c r="S1015" s="107" t="s">
        <v>1416</v>
      </c>
      <c r="T1015" s="28" t="s">
        <v>64</v>
      </c>
      <c r="U1015" s="28" t="s">
        <v>65</v>
      </c>
      <c r="V1015" s="28" t="s">
        <v>86</v>
      </c>
      <c r="W1015" s="28" t="s">
        <v>68</v>
      </c>
      <c r="X1015" s="28" t="s">
        <v>68</v>
      </c>
      <c r="Y1015" s="28" t="s">
        <v>69</v>
      </c>
      <c r="Z1015" s="108" t="s">
        <v>87</v>
      </c>
      <c r="AA1015" s="28" t="s">
        <v>88</v>
      </c>
      <c r="AB1015" s="28" t="s">
        <v>88</v>
      </c>
      <c r="AC1015" s="28" t="s">
        <v>1739</v>
      </c>
      <c r="AD1015" s="28" t="s">
        <v>1737</v>
      </c>
      <c r="AE1015" s="28" t="s">
        <v>1738</v>
      </c>
      <c r="AF1015" s="28"/>
      <c r="AG1015" s="28"/>
    </row>
    <row r="1016" s="93" customFormat="1" ht="15" spans="1:33">
      <c r="A1016" s="28" t="s">
        <v>76</v>
      </c>
      <c r="B1016" s="28" t="s">
        <v>1398</v>
      </c>
      <c r="C1016" s="28">
        <v>130124</v>
      </c>
      <c r="D1016" s="28" t="s">
        <v>1733</v>
      </c>
      <c r="E1016" s="28" t="s">
        <v>1754</v>
      </c>
      <c r="F1016" s="28" t="s">
        <v>56</v>
      </c>
      <c r="G1016" s="28" t="s">
        <v>1412</v>
      </c>
      <c r="H1016" s="28" t="s">
        <v>58</v>
      </c>
      <c r="I1016" s="28" t="s">
        <v>59</v>
      </c>
      <c r="J1016" s="28" t="s">
        <v>1735</v>
      </c>
      <c r="K1016" s="32">
        <v>300110005004</v>
      </c>
      <c r="L1016" s="28" t="s">
        <v>876</v>
      </c>
      <c r="M1016" s="28" t="s">
        <v>84</v>
      </c>
      <c r="N1016" s="28">
        <v>2</v>
      </c>
      <c r="O1016" s="33">
        <v>1</v>
      </c>
      <c r="P1016" s="33">
        <v>3</v>
      </c>
      <c r="Q1016" s="33">
        <f>O1016+P1016</f>
        <v>4</v>
      </c>
      <c r="R1016" s="33">
        <f>Q1016/N1016</f>
        <v>2</v>
      </c>
      <c r="S1016" s="107" t="s">
        <v>1736</v>
      </c>
      <c r="T1016" s="28" t="s">
        <v>97</v>
      </c>
      <c r="U1016" s="28" t="s">
        <v>65</v>
      </c>
      <c r="V1016" s="28" t="s">
        <v>66</v>
      </c>
      <c r="W1016" s="28" t="s">
        <v>68</v>
      </c>
      <c r="X1016" s="28" t="s">
        <v>68</v>
      </c>
      <c r="Y1016" s="28" t="s">
        <v>69</v>
      </c>
      <c r="Z1016" s="108" t="s">
        <v>87</v>
      </c>
      <c r="AA1016" s="28" t="s">
        <v>88</v>
      </c>
      <c r="AB1016" s="28" t="s">
        <v>88</v>
      </c>
      <c r="AC1016" s="28" t="s">
        <v>1740</v>
      </c>
      <c r="AD1016" s="28" t="s">
        <v>1737</v>
      </c>
      <c r="AE1016" s="28" t="s">
        <v>1738</v>
      </c>
      <c r="AF1016" s="28"/>
      <c r="AG1016" s="28"/>
    </row>
    <row r="1017" s="93" customFormat="1" ht="15" spans="1:33">
      <c r="A1017" s="28" t="s">
        <v>76</v>
      </c>
      <c r="B1017" s="28" t="s">
        <v>1398</v>
      </c>
      <c r="C1017" s="28">
        <v>130124</v>
      </c>
      <c r="D1017" s="28" t="s">
        <v>1733</v>
      </c>
      <c r="E1017" s="28" t="s">
        <v>1754</v>
      </c>
      <c r="F1017" s="28" t="s">
        <v>56</v>
      </c>
      <c r="G1017" s="28" t="s">
        <v>1415</v>
      </c>
      <c r="H1017" s="28" t="s">
        <v>58</v>
      </c>
      <c r="I1017" s="28" t="s">
        <v>59</v>
      </c>
      <c r="J1017" s="28" t="s">
        <v>1735</v>
      </c>
      <c r="K1017" s="32">
        <v>300110005005</v>
      </c>
      <c r="L1017" s="28" t="s">
        <v>876</v>
      </c>
      <c r="M1017" s="28" t="s">
        <v>84</v>
      </c>
      <c r="N1017" s="28">
        <v>4</v>
      </c>
      <c r="O1017" s="33">
        <v>2</v>
      </c>
      <c r="P1017" s="33">
        <v>4</v>
      </c>
      <c r="Q1017" s="33">
        <f>O1017+P1017</f>
        <v>6</v>
      </c>
      <c r="R1017" s="33">
        <f>Q1017/N1017</f>
        <v>1.5</v>
      </c>
      <c r="S1017" s="107" t="s">
        <v>1741</v>
      </c>
      <c r="T1017" s="28" t="s">
        <v>97</v>
      </c>
      <c r="U1017" s="28" t="s">
        <v>65</v>
      </c>
      <c r="V1017" s="28" t="s">
        <v>66</v>
      </c>
      <c r="W1017" s="28" t="s">
        <v>68</v>
      </c>
      <c r="X1017" s="28" t="s">
        <v>68</v>
      </c>
      <c r="Y1017" s="28" t="s">
        <v>69</v>
      </c>
      <c r="Z1017" s="108" t="s">
        <v>87</v>
      </c>
      <c r="AA1017" s="28" t="s">
        <v>88</v>
      </c>
      <c r="AB1017" s="28" t="s">
        <v>88</v>
      </c>
      <c r="AC1017" s="28" t="s">
        <v>1742</v>
      </c>
      <c r="AD1017" s="28" t="s">
        <v>1737</v>
      </c>
      <c r="AE1017" s="28" t="s">
        <v>1738</v>
      </c>
      <c r="AF1017" s="28"/>
      <c r="AG1017" s="28"/>
    </row>
    <row r="1018" s="93" customFormat="1" ht="15" spans="1:33">
      <c r="A1018" s="28" t="s">
        <v>76</v>
      </c>
      <c r="B1018" s="28" t="s">
        <v>1398</v>
      </c>
      <c r="C1018" s="28">
        <v>130124</v>
      </c>
      <c r="D1018" s="28" t="s">
        <v>1733</v>
      </c>
      <c r="E1018" s="28" t="s">
        <v>1754</v>
      </c>
      <c r="F1018" s="28" t="s">
        <v>56</v>
      </c>
      <c r="G1018" s="28" t="s">
        <v>1418</v>
      </c>
      <c r="H1018" s="28" t="s">
        <v>58</v>
      </c>
      <c r="I1018" s="28" t="s">
        <v>59</v>
      </c>
      <c r="J1018" s="28" t="s">
        <v>1735</v>
      </c>
      <c r="K1018" s="32">
        <v>300110005006</v>
      </c>
      <c r="L1018" s="28" t="s">
        <v>876</v>
      </c>
      <c r="M1018" s="28" t="s">
        <v>84</v>
      </c>
      <c r="N1018" s="28">
        <v>4</v>
      </c>
      <c r="O1018" s="33">
        <v>1</v>
      </c>
      <c r="P1018" s="33">
        <v>7</v>
      </c>
      <c r="Q1018" s="33">
        <f>O1018+P1018</f>
        <v>8</v>
      </c>
      <c r="R1018" s="33">
        <f>Q1018/N1018</f>
        <v>2</v>
      </c>
      <c r="S1018" s="107" t="s">
        <v>1741</v>
      </c>
      <c r="T1018" s="28" t="s">
        <v>97</v>
      </c>
      <c r="U1018" s="28" t="s">
        <v>65</v>
      </c>
      <c r="V1018" s="28" t="s">
        <v>66</v>
      </c>
      <c r="W1018" s="28" t="s">
        <v>68</v>
      </c>
      <c r="X1018" s="28" t="s">
        <v>68</v>
      </c>
      <c r="Y1018" s="28" t="s">
        <v>69</v>
      </c>
      <c r="Z1018" s="108" t="s">
        <v>87</v>
      </c>
      <c r="AA1018" s="28" t="s">
        <v>88</v>
      </c>
      <c r="AB1018" s="28" t="s">
        <v>88</v>
      </c>
      <c r="AC1018" s="28" t="s">
        <v>1743</v>
      </c>
      <c r="AD1018" s="28" t="s">
        <v>1737</v>
      </c>
      <c r="AE1018" s="28" t="s">
        <v>1738</v>
      </c>
      <c r="AF1018" s="28"/>
      <c r="AG1018" s="28"/>
    </row>
    <row r="1019" s="93" customFormat="1" ht="15" spans="1:33">
      <c r="A1019" s="28" t="s">
        <v>76</v>
      </c>
      <c r="B1019" s="28" t="s">
        <v>1398</v>
      </c>
      <c r="C1019" s="28">
        <v>130124</v>
      </c>
      <c r="D1019" s="28" t="s">
        <v>1733</v>
      </c>
      <c r="E1019" s="28" t="s">
        <v>1754</v>
      </c>
      <c r="F1019" s="28" t="s">
        <v>56</v>
      </c>
      <c r="G1019" s="28" t="s">
        <v>1420</v>
      </c>
      <c r="H1019" s="28" t="s">
        <v>58</v>
      </c>
      <c r="I1019" s="28" t="s">
        <v>59</v>
      </c>
      <c r="J1019" s="28" t="s">
        <v>1735</v>
      </c>
      <c r="K1019" s="32">
        <v>300110005007</v>
      </c>
      <c r="L1019" s="28" t="s">
        <v>876</v>
      </c>
      <c r="M1019" s="28" t="s">
        <v>84</v>
      </c>
      <c r="N1019" s="28">
        <v>3</v>
      </c>
      <c r="O1019" s="33">
        <v>4</v>
      </c>
      <c r="P1019" s="33">
        <v>12</v>
      </c>
      <c r="Q1019" s="33">
        <f>O1019+P1019</f>
        <v>16</v>
      </c>
      <c r="R1019" s="33">
        <f>Q1019/N1019</f>
        <v>5.33333333333333</v>
      </c>
      <c r="S1019" s="107" t="s">
        <v>1744</v>
      </c>
      <c r="T1019" s="28" t="s">
        <v>64</v>
      </c>
      <c r="U1019" s="28" t="s">
        <v>65</v>
      </c>
      <c r="V1019" s="28" t="s">
        <v>66</v>
      </c>
      <c r="W1019" s="28" t="s">
        <v>68</v>
      </c>
      <c r="X1019" s="28" t="s">
        <v>68</v>
      </c>
      <c r="Y1019" s="28" t="s">
        <v>69</v>
      </c>
      <c r="Z1019" s="108" t="s">
        <v>87</v>
      </c>
      <c r="AA1019" s="28" t="s">
        <v>88</v>
      </c>
      <c r="AB1019" s="28" t="s">
        <v>88</v>
      </c>
      <c r="AC1019" s="28" t="s">
        <v>1742</v>
      </c>
      <c r="AD1019" s="28" t="s">
        <v>1737</v>
      </c>
      <c r="AE1019" s="28" t="s">
        <v>1738</v>
      </c>
      <c r="AF1019" s="28"/>
      <c r="AG1019" s="28"/>
    </row>
    <row r="1020" s="93" customFormat="1" ht="15" spans="1:33">
      <c r="A1020" s="28" t="s">
        <v>76</v>
      </c>
      <c r="B1020" s="28" t="s">
        <v>1398</v>
      </c>
      <c r="C1020" s="28">
        <v>130124</v>
      </c>
      <c r="D1020" s="28" t="s">
        <v>1733</v>
      </c>
      <c r="E1020" s="28" t="s">
        <v>1754</v>
      </c>
      <c r="F1020" s="28" t="s">
        <v>56</v>
      </c>
      <c r="G1020" s="28" t="s">
        <v>1437</v>
      </c>
      <c r="H1020" s="28" t="s">
        <v>58</v>
      </c>
      <c r="I1020" s="28" t="s">
        <v>59</v>
      </c>
      <c r="J1020" s="28" t="s">
        <v>1735</v>
      </c>
      <c r="K1020" s="32">
        <v>300110005008</v>
      </c>
      <c r="L1020" s="28" t="s">
        <v>876</v>
      </c>
      <c r="M1020" s="28" t="s">
        <v>84</v>
      </c>
      <c r="N1020" s="28">
        <v>3</v>
      </c>
      <c r="O1020" s="33">
        <v>3</v>
      </c>
      <c r="P1020" s="33">
        <v>8</v>
      </c>
      <c r="Q1020" s="33">
        <f>O1020+P1020</f>
        <v>11</v>
      </c>
      <c r="R1020" s="33">
        <f>Q1020/N1020</f>
        <v>3.66666666666667</v>
      </c>
      <c r="S1020" s="107" t="s">
        <v>1744</v>
      </c>
      <c r="T1020" s="28" t="s">
        <v>64</v>
      </c>
      <c r="U1020" s="28" t="s">
        <v>65</v>
      </c>
      <c r="V1020" s="28" t="s">
        <v>66</v>
      </c>
      <c r="W1020" s="28" t="s">
        <v>68</v>
      </c>
      <c r="X1020" s="28" t="s">
        <v>68</v>
      </c>
      <c r="Y1020" s="28" t="s">
        <v>69</v>
      </c>
      <c r="Z1020" s="108" t="s">
        <v>87</v>
      </c>
      <c r="AA1020" s="28" t="s">
        <v>88</v>
      </c>
      <c r="AB1020" s="28" t="s">
        <v>88</v>
      </c>
      <c r="AC1020" s="28" t="s">
        <v>1743</v>
      </c>
      <c r="AD1020" s="28" t="s">
        <v>1737</v>
      </c>
      <c r="AE1020" s="28" t="s">
        <v>1738</v>
      </c>
      <c r="AF1020" s="28"/>
      <c r="AG1020" s="28"/>
    </row>
    <row r="1021" s="93" customFormat="1" ht="15" spans="1:33">
      <c r="A1021" s="28" t="s">
        <v>76</v>
      </c>
      <c r="B1021" s="28" t="s">
        <v>1398</v>
      </c>
      <c r="C1021" s="28">
        <v>130124</v>
      </c>
      <c r="D1021" s="28" t="s">
        <v>1733</v>
      </c>
      <c r="E1021" s="28" t="s">
        <v>1754</v>
      </c>
      <c r="F1021" s="28" t="s">
        <v>56</v>
      </c>
      <c r="G1021" s="28" t="s">
        <v>1438</v>
      </c>
      <c r="H1021" s="28" t="s">
        <v>58</v>
      </c>
      <c r="I1021" s="28" t="s">
        <v>59</v>
      </c>
      <c r="J1021" s="28" t="s">
        <v>1735</v>
      </c>
      <c r="K1021" s="32">
        <v>300110005009</v>
      </c>
      <c r="L1021" s="28" t="s">
        <v>876</v>
      </c>
      <c r="M1021" s="28" t="s">
        <v>84</v>
      </c>
      <c r="N1021" s="28">
        <v>1</v>
      </c>
      <c r="O1021" s="33">
        <v>0</v>
      </c>
      <c r="P1021" s="33">
        <v>1</v>
      </c>
      <c r="Q1021" s="33">
        <f>O1021+P1021</f>
        <v>1</v>
      </c>
      <c r="R1021" s="33">
        <f>Q1021/N1021</f>
        <v>1</v>
      </c>
      <c r="S1021" s="107" t="s">
        <v>761</v>
      </c>
      <c r="T1021" s="28" t="s">
        <v>97</v>
      </c>
      <c r="U1021" s="28" t="s">
        <v>65</v>
      </c>
      <c r="V1021" s="28" t="s">
        <v>66</v>
      </c>
      <c r="W1021" s="28" t="s">
        <v>68</v>
      </c>
      <c r="X1021" s="28" t="s">
        <v>68</v>
      </c>
      <c r="Y1021" s="28" t="s">
        <v>69</v>
      </c>
      <c r="Z1021" s="108" t="s">
        <v>87</v>
      </c>
      <c r="AA1021" s="28" t="s">
        <v>88</v>
      </c>
      <c r="AB1021" s="28" t="s">
        <v>88</v>
      </c>
      <c r="AC1021" s="28" t="s">
        <v>1742</v>
      </c>
      <c r="AD1021" s="28" t="s">
        <v>1737</v>
      </c>
      <c r="AE1021" s="28" t="s">
        <v>1738</v>
      </c>
      <c r="AF1021" s="28"/>
      <c r="AG1021" s="28"/>
    </row>
    <row r="1022" s="93" customFormat="1" ht="15" spans="1:33">
      <c r="A1022" s="28" t="s">
        <v>76</v>
      </c>
      <c r="B1022" s="28" t="s">
        <v>1398</v>
      </c>
      <c r="C1022" s="28">
        <v>130124</v>
      </c>
      <c r="D1022" s="28" t="s">
        <v>1733</v>
      </c>
      <c r="E1022" s="28" t="s">
        <v>1754</v>
      </c>
      <c r="F1022" s="28" t="s">
        <v>56</v>
      </c>
      <c r="G1022" s="28" t="s">
        <v>1439</v>
      </c>
      <c r="H1022" s="28" t="s">
        <v>58</v>
      </c>
      <c r="I1022" s="28" t="s">
        <v>59</v>
      </c>
      <c r="J1022" s="28" t="s">
        <v>1735</v>
      </c>
      <c r="K1022" s="32">
        <v>300110005010</v>
      </c>
      <c r="L1022" s="28" t="s">
        <v>876</v>
      </c>
      <c r="M1022" s="28" t="s">
        <v>84</v>
      </c>
      <c r="N1022" s="28">
        <v>1</v>
      </c>
      <c r="O1022" s="33">
        <v>1</v>
      </c>
      <c r="P1022" s="33">
        <v>3</v>
      </c>
      <c r="Q1022" s="33">
        <f>O1022+P1022</f>
        <v>4</v>
      </c>
      <c r="R1022" s="33">
        <f>Q1022/N1022</f>
        <v>4</v>
      </c>
      <c r="S1022" s="107" t="s">
        <v>761</v>
      </c>
      <c r="T1022" s="28" t="s">
        <v>97</v>
      </c>
      <c r="U1022" s="28" t="s">
        <v>65</v>
      </c>
      <c r="V1022" s="28" t="s">
        <v>66</v>
      </c>
      <c r="W1022" s="28" t="s">
        <v>68</v>
      </c>
      <c r="X1022" s="28" t="s">
        <v>68</v>
      </c>
      <c r="Y1022" s="28" t="s">
        <v>69</v>
      </c>
      <c r="Z1022" s="108" t="s">
        <v>87</v>
      </c>
      <c r="AA1022" s="28" t="s">
        <v>88</v>
      </c>
      <c r="AB1022" s="28" t="s">
        <v>88</v>
      </c>
      <c r="AC1022" s="28" t="s">
        <v>1743</v>
      </c>
      <c r="AD1022" s="28" t="s">
        <v>1737</v>
      </c>
      <c r="AE1022" s="28" t="s">
        <v>1738</v>
      </c>
      <c r="AF1022" s="28"/>
      <c r="AG1022" s="28"/>
    </row>
    <row r="1023" s="93" customFormat="1" ht="15" spans="1:33">
      <c r="A1023" s="28" t="s">
        <v>76</v>
      </c>
      <c r="B1023" s="28" t="s">
        <v>1398</v>
      </c>
      <c r="C1023" s="28">
        <v>130124</v>
      </c>
      <c r="D1023" s="28" t="s">
        <v>1733</v>
      </c>
      <c r="E1023" s="28" t="s">
        <v>1754</v>
      </c>
      <c r="F1023" s="28" t="s">
        <v>56</v>
      </c>
      <c r="G1023" s="28" t="s">
        <v>1440</v>
      </c>
      <c r="H1023" s="28" t="s">
        <v>58</v>
      </c>
      <c r="I1023" s="28" t="s">
        <v>59</v>
      </c>
      <c r="J1023" s="28" t="s">
        <v>1735</v>
      </c>
      <c r="K1023" s="32">
        <v>300110005011</v>
      </c>
      <c r="L1023" s="28" t="s">
        <v>876</v>
      </c>
      <c r="M1023" s="28" t="s">
        <v>84</v>
      </c>
      <c r="N1023" s="28">
        <v>1</v>
      </c>
      <c r="O1023" s="33">
        <v>11</v>
      </c>
      <c r="P1023" s="33">
        <v>8</v>
      </c>
      <c r="Q1023" s="33">
        <f>O1023+P1023</f>
        <v>19</v>
      </c>
      <c r="R1023" s="33">
        <f>Q1023/N1023</f>
        <v>19</v>
      </c>
      <c r="S1023" s="107" t="s">
        <v>1745</v>
      </c>
      <c r="T1023" s="28" t="s">
        <v>97</v>
      </c>
      <c r="U1023" s="28" t="s">
        <v>65</v>
      </c>
      <c r="V1023" s="28" t="s">
        <v>66</v>
      </c>
      <c r="W1023" s="28" t="s">
        <v>68</v>
      </c>
      <c r="X1023" s="28" t="s">
        <v>68</v>
      </c>
      <c r="Y1023" s="28" t="s">
        <v>69</v>
      </c>
      <c r="Z1023" s="108" t="s">
        <v>87</v>
      </c>
      <c r="AA1023" s="28" t="s">
        <v>88</v>
      </c>
      <c r="AB1023" s="28" t="s">
        <v>88</v>
      </c>
      <c r="AC1023" s="28" t="s">
        <v>1742</v>
      </c>
      <c r="AD1023" s="28" t="s">
        <v>1737</v>
      </c>
      <c r="AE1023" s="28" t="s">
        <v>1738</v>
      </c>
      <c r="AF1023" s="28"/>
      <c r="AG1023" s="28"/>
    </row>
    <row r="1024" s="93" customFormat="1" ht="15" spans="1:33">
      <c r="A1024" s="28" t="s">
        <v>76</v>
      </c>
      <c r="B1024" s="28" t="s">
        <v>1398</v>
      </c>
      <c r="C1024" s="28">
        <v>130124</v>
      </c>
      <c r="D1024" s="28" t="s">
        <v>1733</v>
      </c>
      <c r="E1024" s="28" t="s">
        <v>1754</v>
      </c>
      <c r="F1024" s="28" t="s">
        <v>56</v>
      </c>
      <c r="G1024" s="28" t="s">
        <v>1441</v>
      </c>
      <c r="H1024" s="28" t="s">
        <v>58</v>
      </c>
      <c r="I1024" s="28" t="s">
        <v>59</v>
      </c>
      <c r="J1024" s="28" t="s">
        <v>1735</v>
      </c>
      <c r="K1024" s="32">
        <v>300110005012</v>
      </c>
      <c r="L1024" s="28" t="s">
        <v>876</v>
      </c>
      <c r="M1024" s="28" t="s">
        <v>84</v>
      </c>
      <c r="N1024" s="28">
        <v>1</v>
      </c>
      <c r="O1024" s="33">
        <v>43</v>
      </c>
      <c r="P1024" s="33">
        <v>17</v>
      </c>
      <c r="Q1024" s="33">
        <f>O1024+P1024</f>
        <v>60</v>
      </c>
      <c r="R1024" s="33">
        <f>Q1024/N1024</f>
        <v>60</v>
      </c>
      <c r="S1024" s="107" t="s">
        <v>1745</v>
      </c>
      <c r="T1024" s="28" t="s">
        <v>97</v>
      </c>
      <c r="U1024" s="28" t="s">
        <v>65</v>
      </c>
      <c r="V1024" s="28" t="s">
        <v>66</v>
      </c>
      <c r="W1024" s="28" t="s">
        <v>68</v>
      </c>
      <c r="X1024" s="28" t="s">
        <v>68</v>
      </c>
      <c r="Y1024" s="28" t="s">
        <v>69</v>
      </c>
      <c r="Z1024" s="108" t="s">
        <v>87</v>
      </c>
      <c r="AA1024" s="28" t="s">
        <v>88</v>
      </c>
      <c r="AB1024" s="28" t="s">
        <v>88</v>
      </c>
      <c r="AC1024" s="28" t="s">
        <v>1743</v>
      </c>
      <c r="AD1024" s="28" t="s">
        <v>1737</v>
      </c>
      <c r="AE1024" s="28" t="s">
        <v>1738</v>
      </c>
      <c r="AF1024" s="28"/>
      <c r="AG1024" s="28"/>
    </row>
    <row r="1025" s="93" customFormat="1" ht="15" spans="1:33">
      <c r="A1025" s="28" t="s">
        <v>76</v>
      </c>
      <c r="B1025" s="28" t="s">
        <v>1398</v>
      </c>
      <c r="C1025" s="28">
        <v>130124</v>
      </c>
      <c r="D1025" s="28" t="s">
        <v>1733</v>
      </c>
      <c r="E1025" s="28" t="s">
        <v>1754</v>
      </c>
      <c r="F1025" s="28" t="s">
        <v>56</v>
      </c>
      <c r="G1025" s="28" t="s">
        <v>1442</v>
      </c>
      <c r="H1025" s="28" t="s">
        <v>58</v>
      </c>
      <c r="I1025" s="28" t="s">
        <v>59</v>
      </c>
      <c r="J1025" s="28" t="s">
        <v>1735</v>
      </c>
      <c r="K1025" s="32">
        <v>300110005013</v>
      </c>
      <c r="L1025" s="28" t="s">
        <v>876</v>
      </c>
      <c r="M1025" s="28" t="s">
        <v>84</v>
      </c>
      <c r="N1025" s="28">
        <v>1</v>
      </c>
      <c r="O1025" s="33">
        <v>0</v>
      </c>
      <c r="P1025" s="33">
        <v>1</v>
      </c>
      <c r="Q1025" s="33">
        <f>O1025+P1025</f>
        <v>1</v>
      </c>
      <c r="R1025" s="33">
        <f>Q1025/N1025</f>
        <v>1</v>
      </c>
      <c r="S1025" s="107" t="s">
        <v>1747</v>
      </c>
      <c r="T1025" s="28" t="s">
        <v>97</v>
      </c>
      <c r="U1025" s="28" t="s">
        <v>65</v>
      </c>
      <c r="V1025" s="28" t="s">
        <v>66</v>
      </c>
      <c r="W1025" s="28" t="s">
        <v>68</v>
      </c>
      <c r="X1025" s="28" t="s">
        <v>68</v>
      </c>
      <c r="Y1025" s="28" t="s">
        <v>69</v>
      </c>
      <c r="Z1025" s="108" t="s">
        <v>87</v>
      </c>
      <c r="AA1025" s="28" t="s">
        <v>88</v>
      </c>
      <c r="AB1025" s="28" t="s">
        <v>88</v>
      </c>
      <c r="AC1025" s="28" t="s">
        <v>1742</v>
      </c>
      <c r="AD1025" s="28" t="s">
        <v>1737</v>
      </c>
      <c r="AE1025" s="28" t="s">
        <v>1738</v>
      </c>
      <c r="AF1025" s="28"/>
      <c r="AG1025" s="28"/>
    </row>
    <row r="1026" s="93" customFormat="1" ht="15" spans="1:33">
      <c r="A1026" s="28" t="s">
        <v>76</v>
      </c>
      <c r="B1026" s="28" t="s">
        <v>1398</v>
      </c>
      <c r="C1026" s="28">
        <v>130124</v>
      </c>
      <c r="D1026" s="28" t="s">
        <v>1733</v>
      </c>
      <c r="E1026" s="28" t="s">
        <v>1754</v>
      </c>
      <c r="F1026" s="28" t="s">
        <v>56</v>
      </c>
      <c r="G1026" s="28" t="s">
        <v>1443</v>
      </c>
      <c r="H1026" s="28" t="s">
        <v>58</v>
      </c>
      <c r="I1026" s="28" t="s">
        <v>59</v>
      </c>
      <c r="J1026" s="28" t="s">
        <v>1735</v>
      </c>
      <c r="K1026" s="32">
        <v>300110005014</v>
      </c>
      <c r="L1026" s="28" t="s">
        <v>876</v>
      </c>
      <c r="M1026" s="28" t="s">
        <v>84</v>
      </c>
      <c r="N1026" s="28">
        <v>1</v>
      </c>
      <c r="O1026" s="33">
        <v>3</v>
      </c>
      <c r="P1026" s="33">
        <v>2</v>
      </c>
      <c r="Q1026" s="33">
        <f>O1026+P1026</f>
        <v>5</v>
      </c>
      <c r="R1026" s="33">
        <f>Q1026/N1026</f>
        <v>5</v>
      </c>
      <c r="S1026" s="107" t="s">
        <v>1747</v>
      </c>
      <c r="T1026" s="28" t="s">
        <v>97</v>
      </c>
      <c r="U1026" s="28" t="s">
        <v>65</v>
      </c>
      <c r="V1026" s="28" t="s">
        <v>66</v>
      </c>
      <c r="W1026" s="28" t="s">
        <v>68</v>
      </c>
      <c r="X1026" s="28" t="s">
        <v>68</v>
      </c>
      <c r="Y1026" s="28" t="s">
        <v>69</v>
      </c>
      <c r="Z1026" s="108" t="s">
        <v>87</v>
      </c>
      <c r="AA1026" s="28" t="s">
        <v>88</v>
      </c>
      <c r="AB1026" s="28" t="s">
        <v>88</v>
      </c>
      <c r="AC1026" s="28" t="s">
        <v>1743</v>
      </c>
      <c r="AD1026" s="28" t="s">
        <v>1737</v>
      </c>
      <c r="AE1026" s="28" t="s">
        <v>1738</v>
      </c>
      <c r="AF1026" s="28"/>
      <c r="AG1026" s="28"/>
    </row>
    <row r="1027" s="93" customFormat="1" ht="15" spans="1:33">
      <c r="A1027" s="28" t="s">
        <v>76</v>
      </c>
      <c r="B1027" s="28" t="s">
        <v>1398</v>
      </c>
      <c r="C1027" s="28">
        <v>130124</v>
      </c>
      <c r="D1027" s="28" t="s">
        <v>1733</v>
      </c>
      <c r="E1027" s="28" t="s">
        <v>1755</v>
      </c>
      <c r="F1027" s="28" t="s">
        <v>56</v>
      </c>
      <c r="G1027" s="28" t="s">
        <v>1401</v>
      </c>
      <c r="H1027" s="28" t="s">
        <v>58</v>
      </c>
      <c r="I1027" s="28" t="s">
        <v>59</v>
      </c>
      <c r="J1027" s="28" t="s">
        <v>1735</v>
      </c>
      <c r="K1027" s="32">
        <v>300110006001</v>
      </c>
      <c r="L1027" s="28" t="s">
        <v>876</v>
      </c>
      <c r="M1027" s="28" t="s">
        <v>84</v>
      </c>
      <c r="N1027" s="28">
        <v>1</v>
      </c>
      <c r="O1027" s="33">
        <v>1</v>
      </c>
      <c r="P1027" s="33">
        <v>0</v>
      </c>
      <c r="Q1027" s="33">
        <f>O1027+P1027</f>
        <v>1</v>
      </c>
      <c r="R1027" s="33">
        <f>Q1027/N1027</f>
        <v>1</v>
      </c>
      <c r="S1027" s="107" t="s">
        <v>1736</v>
      </c>
      <c r="T1027" s="28" t="s">
        <v>97</v>
      </c>
      <c r="U1027" s="28" t="s">
        <v>65</v>
      </c>
      <c r="V1027" s="28" t="s">
        <v>66</v>
      </c>
      <c r="W1027" s="28" t="s">
        <v>67</v>
      </c>
      <c r="X1027" s="28" t="s">
        <v>192</v>
      </c>
      <c r="Y1027" s="28" t="s">
        <v>69</v>
      </c>
      <c r="Z1027" s="108" t="s">
        <v>87</v>
      </c>
      <c r="AA1027" s="28" t="s">
        <v>88</v>
      </c>
      <c r="AB1027" s="28" t="s">
        <v>88</v>
      </c>
      <c r="AC1027" s="28" t="s">
        <v>1404</v>
      </c>
      <c r="AD1027" s="28" t="s">
        <v>1737</v>
      </c>
      <c r="AE1027" s="28" t="s">
        <v>1738</v>
      </c>
      <c r="AF1027" s="28"/>
      <c r="AG1027" s="28"/>
    </row>
    <row r="1028" s="93" customFormat="1" ht="15" spans="1:33">
      <c r="A1028" s="28" t="s">
        <v>76</v>
      </c>
      <c r="B1028" s="28" t="s">
        <v>1398</v>
      </c>
      <c r="C1028" s="28">
        <v>130124</v>
      </c>
      <c r="D1028" s="28" t="s">
        <v>1733</v>
      </c>
      <c r="E1028" s="28" t="s">
        <v>1755</v>
      </c>
      <c r="F1028" s="28" t="s">
        <v>56</v>
      </c>
      <c r="G1028" s="28" t="s">
        <v>1407</v>
      </c>
      <c r="H1028" s="28" t="s">
        <v>58</v>
      </c>
      <c r="I1028" s="28" t="s">
        <v>59</v>
      </c>
      <c r="J1028" s="28" t="s">
        <v>1735</v>
      </c>
      <c r="K1028" s="32">
        <v>300110006002</v>
      </c>
      <c r="L1028" s="28" t="s">
        <v>876</v>
      </c>
      <c r="M1028" s="28" t="s">
        <v>84</v>
      </c>
      <c r="N1028" s="28">
        <v>3</v>
      </c>
      <c r="O1028" s="33">
        <v>2</v>
      </c>
      <c r="P1028" s="33">
        <v>10</v>
      </c>
      <c r="Q1028" s="33">
        <f>O1028+P1028</f>
        <v>12</v>
      </c>
      <c r="R1028" s="33">
        <f>Q1028/N1028</f>
        <v>4</v>
      </c>
      <c r="S1028" s="107" t="s">
        <v>1416</v>
      </c>
      <c r="T1028" s="28" t="s">
        <v>64</v>
      </c>
      <c r="U1028" s="28" t="s">
        <v>65</v>
      </c>
      <c r="V1028" s="28" t="s">
        <v>86</v>
      </c>
      <c r="W1028" s="28" t="s">
        <v>68</v>
      </c>
      <c r="X1028" s="28" t="s">
        <v>68</v>
      </c>
      <c r="Y1028" s="28" t="s">
        <v>69</v>
      </c>
      <c r="Z1028" s="108" t="s">
        <v>87</v>
      </c>
      <c r="AA1028" s="28" t="s">
        <v>88</v>
      </c>
      <c r="AB1028" s="28" t="s">
        <v>88</v>
      </c>
      <c r="AC1028" s="28" t="s">
        <v>1739</v>
      </c>
      <c r="AD1028" s="28" t="s">
        <v>1737</v>
      </c>
      <c r="AE1028" s="28" t="s">
        <v>1738</v>
      </c>
      <c r="AF1028" s="28"/>
      <c r="AG1028" s="28"/>
    </row>
    <row r="1029" s="93" customFormat="1" ht="15" spans="1:33">
      <c r="A1029" s="28" t="s">
        <v>76</v>
      </c>
      <c r="B1029" s="28" t="s">
        <v>1398</v>
      </c>
      <c r="C1029" s="28">
        <v>130124</v>
      </c>
      <c r="D1029" s="28" t="s">
        <v>1733</v>
      </c>
      <c r="E1029" s="28" t="s">
        <v>1755</v>
      </c>
      <c r="F1029" s="28" t="s">
        <v>56</v>
      </c>
      <c r="G1029" s="28" t="s">
        <v>1412</v>
      </c>
      <c r="H1029" s="28" t="s">
        <v>58</v>
      </c>
      <c r="I1029" s="28" t="s">
        <v>59</v>
      </c>
      <c r="J1029" s="28" t="s">
        <v>1735</v>
      </c>
      <c r="K1029" s="32">
        <v>300110006003</v>
      </c>
      <c r="L1029" s="28" t="s">
        <v>876</v>
      </c>
      <c r="M1029" s="28" t="s">
        <v>84</v>
      </c>
      <c r="N1029" s="28">
        <v>3</v>
      </c>
      <c r="O1029" s="33">
        <v>6</v>
      </c>
      <c r="P1029" s="33">
        <v>8</v>
      </c>
      <c r="Q1029" s="33">
        <f>O1029+P1029</f>
        <v>14</v>
      </c>
      <c r="R1029" s="33">
        <f>Q1029/N1029</f>
        <v>4.66666666666667</v>
      </c>
      <c r="S1029" s="107" t="s">
        <v>1756</v>
      </c>
      <c r="T1029" s="28" t="s">
        <v>97</v>
      </c>
      <c r="U1029" s="28" t="s">
        <v>65</v>
      </c>
      <c r="V1029" s="28" t="s">
        <v>66</v>
      </c>
      <c r="W1029" s="28" t="s">
        <v>68</v>
      </c>
      <c r="X1029" s="28" t="s">
        <v>68</v>
      </c>
      <c r="Y1029" s="28" t="s">
        <v>69</v>
      </c>
      <c r="Z1029" s="108" t="s">
        <v>87</v>
      </c>
      <c r="AA1029" s="28" t="s">
        <v>88</v>
      </c>
      <c r="AB1029" s="28" t="s">
        <v>88</v>
      </c>
      <c r="AC1029" s="28" t="s">
        <v>1757</v>
      </c>
      <c r="AD1029" s="28" t="s">
        <v>1737</v>
      </c>
      <c r="AE1029" s="28" t="s">
        <v>1738</v>
      </c>
      <c r="AF1029" s="28"/>
      <c r="AG1029" s="28"/>
    </row>
    <row r="1030" s="93" customFormat="1" ht="15" spans="1:33">
      <c r="A1030" s="28" t="s">
        <v>76</v>
      </c>
      <c r="B1030" s="28" t="s">
        <v>1398</v>
      </c>
      <c r="C1030" s="28">
        <v>130124</v>
      </c>
      <c r="D1030" s="28" t="s">
        <v>1733</v>
      </c>
      <c r="E1030" s="28" t="s">
        <v>1755</v>
      </c>
      <c r="F1030" s="28" t="s">
        <v>56</v>
      </c>
      <c r="G1030" s="28" t="s">
        <v>1415</v>
      </c>
      <c r="H1030" s="28" t="s">
        <v>58</v>
      </c>
      <c r="I1030" s="28" t="s">
        <v>59</v>
      </c>
      <c r="J1030" s="28" t="s">
        <v>1735</v>
      </c>
      <c r="K1030" s="32">
        <v>300110006004</v>
      </c>
      <c r="L1030" s="28" t="s">
        <v>876</v>
      </c>
      <c r="M1030" s="28" t="s">
        <v>84</v>
      </c>
      <c r="N1030" s="28">
        <v>4</v>
      </c>
      <c r="O1030" s="33">
        <v>2</v>
      </c>
      <c r="P1030" s="33">
        <v>4</v>
      </c>
      <c r="Q1030" s="33">
        <f>O1030+P1030</f>
        <v>6</v>
      </c>
      <c r="R1030" s="33">
        <f>Q1030/N1030</f>
        <v>1.5</v>
      </c>
      <c r="S1030" s="107" t="s">
        <v>1741</v>
      </c>
      <c r="T1030" s="28" t="s">
        <v>97</v>
      </c>
      <c r="U1030" s="28" t="s">
        <v>65</v>
      </c>
      <c r="V1030" s="28" t="s">
        <v>66</v>
      </c>
      <c r="W1030" s="28" t="s">
        <v>68</v>
      </c>
      <c r="X1030" s="28" t="s">
        <v>68</v>
      </c>
      <c r="Y1030" s="28" t="s">
        <v>69</v>
      </c>
      <c r="Z1030" s="108" t="s">
        <v>87</v>
      </c>
      <c r="AA1030" s="28" t="s">
        <v>88</v>
      </c>
      <c r="AB1030" s="28" t="s">
        <v>88</v>
      </c>
      <c r="AC1030" s="28" t="s">
        <v>1742</v>
      </c>
      <c r="AD1030" s="28" t="s">
        <v>1737</v>
      </c>
      <c r="AE1030" s="28" t="s">
        <v>1738</v>
      </c>
      <c r="AF1030" s="28"/>
      <c r="AG1030" s="28"/>
    </row>
    <row r="1031" s="93" customFormat="1" ht="15" spans="1:33">
      <c r="A1031" s="28" t="s">
        <v>76</v>
      </c>
      <c r="B1031" s="28" t="s">
        <v>1398</v>
      </c>
      <c r="C1031" s="28">
        <v>130124</v>
      </c>
      <c r="D1031" s="28" t="s">
        <v>1733</v>
      </c>
      <c r="E1031" s="28" t="s">
        <v>1755</v>
      </c>
      <c r="F1031" s="28" t="s">
        <v>56</v>
      </c>
      <c r="G1031" s="28" t="s">
        <v>1418</v>
      </c>
      <c r="H1031" s="28" t="s">
        <v>58</v>
      </c>
      <c r="I1031" s="28" t="s">
        <v>59</v>
      </c>
      <c r="J1031" s="28" t="s">
        <v>1735</v>
      </c>
      <c r="K1031" s="32">
        <v>300110006005</v>
      </c>
      <c r="L1031" s="28" t="s">
        <v>876</v>
      </c>
      <c r="M1031" s="28" t="s">
        <v>84</v>
      </c>
      <c r="N1031" s="28">
        <v>4</v>
      </c>
      <c r="O1031" s="33">
        <v>0</v>
      </c>
      <c r="P1031" s="33">
        <v>13</v>
      </c>
      <c r="Q1031" s="33">
        <f>O1031+P1031</f>
        <v>13</v>
      </c>
      <c r="R1031" s="33">
        <f>Q1031/N1031</f>
        <v>3.25</v>
      </c>
      <c r="S1031" s="107" t="s">
        <v>1741</v>
      </c>
      <c r="T1031" s="28" t="s">
        <v>97</v>
      </c>
      <c r="U1031" s="28" t="s">
        <v>65</v>
      </c>
      <c r="V1031" s="28" t="s">
        <v>66</v>
      </c>
      <c r="W1031" s="28" t="s">
        <v>68</v>
      </c>
      <c r="X1031" s="28" t="s">
        <v>68</v>
      </c>
      <c r="Y1031" s="28" t="s">
        <v>69</v>
      </c>
      <c r="Z1031" s="108" t="s">
        <v>87</v>
      </c>
      <c r="AA1031" s="28" t="s">
        <v>88</v>
      </c>
      <c r="AB1031" s="28" t="s">
        <v>88</v>
      </c>
      <c r="AC1031" s="28" t="s">
        <v>1743</v>
      </c>
      <c r="AD1031" s="28" t="s">
        <v>1737</v>
      </c>
      <c r="AE1031" s="28" t="s">
        <v>1738</v>
      </c>
      <c r="AF1031" s="28"/>
      <c r="AG1031" s="28"/>
    </row>
    <row r="1032" s="93" customFormat="1" ht="15" spans="1:33">
      <c r="A1032" s="28" t="s">
        <v>76</v>
      </c>
      <c r="B1032" s="28" t="s">
        <v>1398</v>
      </c>
      <c r="C1032" s="28">
        <v>130124</v>
      </c>
      <c r="D1032" s="28" t="s">
        <v>1733</v>
      </c>
      <c r="E1032" s="28" t="s">
        <v>1755</v>
      </c>
      <c r="F1032" s="28" t="s">
        <v>56</v>
      </c>
      <c r="G1032" s="28" t="s">
        <v>1420</v>
      </c>
      <c r="H1032" s="28" t="s">
        <v>58</v>
      </c>
      <c r="I1032" s="28" t="s">
        <v>59</v>
      </c>
      <c r="J1032" s="28" t="s">
        <v>1735</v>
      </c>
      <c r="K1032" s="32">
        <v>300110006006</v>
      </c>
      <c r="L1032" s="28" t="s">
        <v>876</v>
      </c>
      <c r="M1032" s="28" t="s">
        <v>84</v>
      </c>
      <c r="N1032" s="28">
        <v>2</v>
      </c>
      <c r="O1032" s="33">
        <v>1</v>
      </c>
      <c r="P1032" s="33">
        <v>4</v>
      </c>
      <c r="Q1032" s="33">
        <f>O1032+P1032</f>
        <v>5</v>
      </c>
      <c r="R1032" s="33">
        <f>Q1032/N1032</f>
        <v>2.5</v>
      </c>
      <c r="S1032" s="107" t="s">
        <v>1744</v>
      </c>
      <c r="T1032" s="28" t="s">
        <v>97</v>
      </c>
      <c r="U1032" s="28" t="s">
        <v>65</v>
      </c>
      <c r="V1032" s="28" t="s">
        <v>66</v>
      </c>
      <c r="W1032" s="28" t="s">
        <v>68</v>
      </c>
      <c r="X1032" s="28" t="s">
        <v>68</v>
      </c>
      <c r="Y1032" s="28" t="s">
        <v>69</v>
      </c>
      <c r="Z1032" s="108" t="s">
        <v>87</v>
      </c>
      <c r="AA1032" s="28" t="s">
        <v>88</v>
      </c>
      <c r="AB1032" s="28" t="s">
        <v>88</v>
      </c>
      <c r="AC1032" s="28" t="s">
        <v>1742</v>
      </c>
      <c r="AD1032" s="28" t="s">
        <v>1737</v>
      </c>
      <c r="AE1032" s="28" t="s">
        <v>1738</v>
      </c>
      <c r="AF1032" s="28"/>
      <c r="AG1032" s="28"/>
    </row>
    <row r="1033" s="93" customFormat="1" ht="15" spans="1:33">
      <c r="A1033" s="28" t="s">
        <v>76</v>
      </c>
      <c r="B1033" s="28" t="s">
        <v>1398</v>
      </c>
      <c r="C1033" s="28">
        <v>130124</v>
      </c>
      <c r="D1033" s="28" t="s">
        <v>1733</v>
      </c>
      <c r="E1033" s="28" t="s">
        <v>1755</v>
      </c>
      <c r="F1033" s="28" t="s">
        <v>56</v>
      </c>
      <c r="G1033" s="28" t="s">
        <v>1437</v>
      </c>
      <c r="H1033" s="28" t="s">
        <v>58</v>
      </c>
      <c r="I1033" s="28" t="s">
        <v>59</v>
      </c>
      <c r="J1033" s="28" t="s">
        <v>1735</v>
      </c>
      <c r="K1033" s="32">
        <v>300110006007</v>
      </c>
      <c r="L1033" s="28" t="s">
        <v>876</v>
      </c>
      <c r="M1033" s="28" t="s">
        <v>84</v>
      </c>
      <c r="N1033" s="28">
        <v>2</v>
      </c>
      <c r="O1033" s="33">
        <v>0</v>
      </c>
      <c r="P1033" s="33">
        <v>6</v>
      </c>
      <c r="Q1033" s="33">
        <f>O1033+P1033</f>
        <v>6</v>
      </c>
      <c r="R1033" s="33">
        <f>Q1033/N1033</f>
        <v>3</v>
      </c>
      <c r="S1033" s="107" t="s">
        <v>1744</v>
      </c>
      <c r="T1033" s="28" t="s">
        <v>97</v>
      </c>
      <c r="U1033" s="28" t="s">
        <v>65</v>
      </c>
      <c r="V1033" s="28" t="s">
        <v>66</v>
      </c>
      <c r="W1033" s="28" t="s">
        <v>68</v>
      </c>
      <c r="X1033" s="28" t="s">
        <v>68</v>
      </c>
      <c r="Y1033" s="28" t="s">
        <v>69</v>
      </c>
      <c r="Z1033" s="108" t="s">
        <v>87</v>
      </c>
      <c r="AA1033" s="28" t="s">
        <v>88</v>
      </c>
      <c r="AB1033" s="28" t="s">
        <v>88</v>
      </c>
      <c r="AC1033" s="28" t="s">
        <v>1743</v>
      </c>
      <c r="AD1033" s="28" t="s">
        <v>1737</v>
      </c>
      <c r="AE1033" s="28" t="s">
        <v>1738</v>
      </c>
      <c r="AF1033" s="28"/>
      <c r="AG1033" s="28"/>
    </row>
    <row r="1034" s="93" customFormat="1" ht="15" spans="1:33">
      <c r="A1034" s="28" t="s">
        <v>76</v>
      </c>
      <c r="B1034" s="28" t="s">
        <v>1398</v>
      </c>
      <c r="C1034" s="28">
        <v>130124</v>
      </c>
      <c r="D1034" s="28" t="s">
        <v>1733</v>
      </c>
      <c r="E1034" s="28" t="s">
        <v>1755</v>
      </c>
      <c r="F1034" s="28" t="s">
        <v>56</v>
      </c>
      <c r="G1034" s="28" t="s">
        <v>1438</v>
      </c>
      <c r="H1034" s="28" t="s">
        <v>58</v>
      </c>
      <c r="I1034" s="28" t="s">
        <v>59</v>
      </c>
      <c r="J1034" s="28" t="s">
        <v>1735</v>
      </c>
      <c r="K1034" s="32">
        <v>300110006008</v>
      </c>
      <c r="L1034" s="28" t="s">
        <v>876</v>
      </c>
      <c r="M1034" s="28" t="s">
        <v>84</v>
      </c>
      <c r="N1034" s="28">
        <v>2</v>
      </c>
      <c r="O1034" s="33">
        <v>1</v>
      </c>
      <c r="P1034" s="33">
        <v>2</v>
      </c>
      <c r="Q1034" s="33">
        <f>O1034+P1034</f>
        <v>3</v>
      </c>
      <c r="R1034" s="33">
        <f>Q1034/N1034</f>
        <v>1.5</v>
      </c>
      <c r="S1034" s="107" t="s">
        <v>1747</v>
      </c>
      <c r="T1034" s="28" t="s">
        <v>97</v>
      </c>
      <c r="U1034" s="28" t="s">
        <v>65</v>
      </c>
      <c r="V1034" s="28" t="s">
        <v>66</v>
      </c>
      <c r="W1034" s="28" t="s">
        <v>68</v>
      </c>
      <c r="X1034" s="28" t="s">
        <v>68</v>
      </c>
      <c r="Y1034" s="28" t="s">
        <v>69</v>
      </c>
      <c r="Z1034" s="108" t="s">
        <v>87</v>
      </c>
      <c r="AA1034" s="28" t="s">
        <v>88</v>
      </c>
      <c r="AB1034" s="28" t="s">
        <v>88</v>
      </c>
      <c r="AC1034" s="28" t="s">
        <v>1742</v>
      </c>
      <c r="AD1034" s="28" t="s">
        <v>1737</v>
      </c>
      <c r="AE1034" s="28" t="s">
        <v>1738</v>
      </c>
      <c r="AF1034" s="28"/>
      <c r="AG1034" s="28"/>
    </row>
    <row r="1035" s="93" customFormat="1" ht="15" spans="1:33">
      <c r="A1035" s="28" t="s">
        <v>76</v>
      </c>
      <c r="B1035" s="28" t="s">
        <v>1398</v>
      </c>
      <c r="C1035" s="28">
        <v>130124</v>
      </c>
      <c r="D1035" s="28" t="s">
        <v>1733</v>
      </c>
      <c r="E1035" s="28" t="s">
        <v>1755</v>
      </c>
      <c r="F1035" s="28" t="s">
        <v>56</v>
      </c>
      <c r="G1035" s="28" t="s">
        <v>1439</v>
      </c>
      <c r="H1035" s="28" t="s">
        <v>58</v>
      </c>
      <c r="I1035" s="28" t="s">
        <v>59</v>
      </c>
      <c r="J1035" s="28" t="s">
        <v>1735</v>
      </c>
      <c r="K1035" s="32">
        <v>300110006009</v>
      </c>
      <c r="L1035" s="28" t="s">
        <v>876</v>
      </c>
      <c r="M1035" s="28" t="s">
        <v>84</v>
      </c>
      <c r="N1035" s="28">
        <v>2</v>
      </c>
      <c r="O1035" s="33">
        <v>1</v>
      </c>
      <c r="P1035" s="33">
        <v>8</v>
      </c>
      <c r="Q1035" s="33">
        <f>O1035+P1035</f>
        <v>9</v>
      </c>
      <c r="R1035" s="33">
        <f>Q1035/N1035</f>
        <v>4.5</v>
      </c>
      <c r="S1035" s="107" t="s">
        <v>1747</v>
      </c>
      <c r="T1035" s="28" t="s">
        <v>97</v>
      </c>
      <c r="U1035" s="28" t="s">
        <v>65</v>
      </c>
      <c r="V1035" s="28" t="s">
        <v>66</v>
      </c>
      <c r="W1035" s="28" t="s">
        <v>68</v>
      </c>
      <c r="X1035" s="28" t="s">
        <v>68</v>
      </c>
      <c r="Y1035" s="28" t="s">
        <v>69</v>
      </c>
      <c r="Z1035" s="108" t="s">
        <v>87</v>
      </c>
      <c r="AA1035" s="28" t="s">
        <v>88</v>
      </c>
      <c r="AB1035" s="28" t="s">
        <v>88</v>
      </c>
      <c r="AC1035" s="28" t="s">
        <v>1743</v>
      </c>
      <c r="AD1035" s="28" t="s">
        <v>1737</v>
      </c>
      <c r="AE1035" s="28" t="s">
        <v>1738</v>
      </c>
      <c r="AF1035" s="28"/>
      <c r="AG1035" s="28"/>
    </row>
    <row r="1036" s="93" customFormat="1" ht="15" spans="1:33">
      <c r="A1036" s="28" t="s">
        <v>76</v>
      </c>
      <c r="B1036" s="28" t="s">
        <v>1398</v>
      </c>
      <c r="C1036" s="28">
        <v>130124</v>
      </c>
      <c r="D1036" s="28" t="s">
        <v>1733</v>
      </c>
      <c r="E1036" s="28" t="s">
        <v>1755</v>
      </c>
      <c r="F1036" s="28" t="s">
        <v>56</v>
      </c>
      <c r="G1036" s="28" t="s">
        <v>1440</v>
      </c>
      <c r="H1036" s="28" t="s">
        <v>58</v>
      </c>
      <c r="I1036" s="28" t="s">
        <v>59</v>
      </c>
      <c r="J1036" s="28" t="s">
        <v>1735</v>
      </c>
      <c r="K1036" s="32">
        <v>300110006010</v>
      </c>
      <c r="L1036" s="28" t="s">
        <v>876</v>
      </c>
      <c r="M1036" s="28" t="s">
        <v>84</v>
      </c>
      <c r="N1036" s="28">
        <v>1</v>
      </c>
      <c r="O1036" s="33">
        <v>0</v>
      </c>
      <c r="P1036" s="33">
        <v>1</v>
      </c>
      <c r="Q1036" s="33">
        <f>O1036+P1036</f>
        <v>1</v>
      </c>
      <c r="R1036" s="33">
        <f>Q1036/N1036</f>
        <v>1</v>
      </c>
      <c r="S1036" s="107" t="s">
        <v>761</v>
      </c>
      <c r="T1036" s="28" t="s">
        <v>97</v>
      </c>
      <c r="U1036" s="28" t="s">
        <v>65</v>
      </c>
      <c r="V1036" s="28" t="s">
        <v>66</v>
      </c>
      <c r="W1036" s="28" t="s">
        <v>68</v>
      </c>
      <c r="X1036" s="28" t="s">
        <v>68</v>
      </c>
      <c r="Y1036" s="28" t="s">
        <v>69</v>
      </c>
      <c r="Z1036" s="108" t="s">
        <v>87</v>
      </c>
      <c r="AA1036" s="28" t="s">
        <v>88</v>
      </c>
      <c r="AB1036" s="28" t="s">
        <v>88</v>
      </c>
      <c r="AC1036" s="28" t="s">
        <v>1742</v>
      </c>
      <c r="AD1036" s="28" t="s">
        <v>1737</v>
      </c>
      <c r="AE1036" s="28" t="s">
        <v>1738</v>
      </c>
      <c r="AF1036" s="28"/>
      <c r="AG1036" s="28"/>
    </row>
    <row r="1037" s="93" customFormat="1" ht="15" spans="1:33">
      <c r="A1037" s="28" t="s">
        <v>76</v>
      </c>
      <c r="B1037" s="28" t="s">
        <v>1398</v>
      </c>
      <c r="C1037" s="28">
        <v>130124</v>
      </c>
      <c r="D1037" s="28" t="s">
        <v>1733</v>
      </c>
      <c r="E1037" s="28" t="s">
        <v>1755</v>
      </c>
      <c r="F1037" s="28" t="s">
        <v>56</v>
      </c>
      <c r="G1037" s="28" t="s">
        <v>1441</v>
      </c>
      <c r="H1037" s="28" t="s">
        <v>58</v>
      </c>
      <c r="I1037" s="28" t="s">
        <v>59</v>
      </c>
      <c r="J1037" s="28" t="s">
        <v>1735</v>
      </c>
      <c r="K1037" s="32">
        <v>300110006011</v>
      </c>
      <c r="L1037" s="28" t="s">
        <v>876</v>
      </c>
      <c r="M1037" s="28" t="s">
        <v>84</v>
      </c>
      <c r="N1037" s="28">
        <v>1</v>
      </c>
      <c r="O1037" s="33">
        <v>0</v>
      </c>
      <c r="P1037" s="33">
        <v>8</v>
      </c>
      <c r="Q1037" s="33">
        <f>O1037+P1037</f>
        <v>8</v>
      </c>
      <c r="R1037" s="33">
        <f>Q1037/N1037</f>
        <v>8</v>
      </c>
      <c r="S1037" s="107" t="s">
        <v>761</v>
      </c>
      <c r="T1037" s="28" t="s">
        <v>97</v>
      </c>
      <c r="U1037" s="28" t="s">
        <v>65</v>
      </c>
      <c r="V1037" s="28" t="s">
        <v>66</v>
      </c>
      <c r="W1037" s="28" t="s">
        <v>68</v>
      </c>
      <c r="X1037" s="28" t="s">
        <v>68</v>
      </c>
      <c r="Y1037" s="28" t="s">
        <v>69</v>
      </c>
      <c r="Z1037" s="108" t="s">
        <v>87</v>
      </c>
      <c r="AA1037" s="28" t="s">
        <v>88</v>
      </c>
      <c r="AB1037" s="28" t="s">
        <v>88</v>
      </c>
      <c r="AC1037" s="28" t="s">
        <v>1743</v>
      </c>
      <c r="AD1037" s="28" t="s">
        <v>1737</v>
      </c>
      <c r="AE1037" s="28" t="s">
        <v>1738</v>
      </c>
      <c r="AF1037" s="28"/>
      <c r="AG1037" s="28"/>
    </row>
    <row r="1038" s="93" customFormat="1" ht="15" spans="1:33">
      <c r="A1038" s="28" t="s">
        <v>76</v>
      </c>
      <c r="B1038" s="28" t="s">
        <v>1398</v>
      </c>
      <c r="C1038" s="28">
        <v>130124</v>
      </c>
      <c r="D1038" s="28" t="s">
        <v>1733</v>
      </c>
      <c r="E1038" s="28" t="s">
        <v>1755</v>
      </c>
      <c r="F1038" s="28" t="s">
        <v>56</v>
      </c>
      <c r="G1038" s="28" t="s">
        <v>1442</v>
      </c>
      <c r="H1038" s="28" t="s">
        <v>58</v>
      </c>
      <c r="I1038" s="28" t="s">
        <v>59</v>
      </c>
      <c r="J1038" s="28" t="s">
        <v>1735</v>
      </c>
      <c r="K1038" s="32">
        <v>300110006012</v>
      </c>
      <c r="L1038" s="28" t="s">
        <v>876</v>
      </c>
      <c r="M1038" s="28" t="s">
        <v>84</v>
      </c>
      <c r="N1038" s="28">
        <v>1</v>
      </c>
      <c r="O1038" s="33">
        <v>2</v>
      </c>
      <c r="P1038" s="33">
        <v>12</v>
      </c>
      <c r="Q1038" s="33">
        <f>O1038+P1038</f>
        <v>14</v>
      </c>
      <c r="R1038" s="33">
        <f>Q1038/N1038</f>
        <v>14</v>
      </c>
      <c r="S1038" s="107" t="s">
        <v>1745</v>
      </c>
      <c r="T1038" s="28" t="s">
        <v>97</v>
      </c>
      <c r="U1038" s="28" t="s">
        <v>65</v>
      </c>
      <c r="V1038" s="28" t="s">
        <v>66</v>
      </c>
      <c r="W1038" s="28" t="s">
        <v>68</v>
      </c>
      <c r="X1038" s="28" t="s">
        <v>68</v>
      </c>
      <c r="Y1038" s="28" t="s">
        <v>69</v>
      </c>
      <c r="Z1038" s="108" t="s">
        <v>87</v>
      </c>
      <c r="AA1038" s="28" t="s">
        <v>88</v>
      </c>
      <c r="AB1038" s="28" t="s">
        <v>88</v>
      </c>
      <c r="AC1038" s="28" t="s">
        <v>1742</v>
      </c>
      <c r="AD1038" s="28" t="s">
        <v>1737</v>
      </c>
      <c r="AE1038" s="28" t="s">
        <v>1738</v>
      </c>
      <c r="AF1038" s="28"/>
      <c r="AG1038" s="28"/>
    </row>
    <row r="1039" s="93" customFormat="1" ht="15" spans="1:33">
      <c r="A1039" s="28" t="s">
        <v>76</v>
      </c>
      <c r="B1039" s="28" t="s">
        <v>1398</v>
      </c>
      <c r="C1039" s="28">
        <v>130124</v>
      </c>
      <c r="D1039" s="28" t="s">
        <v>1733</v>
      </c>
      <c r="E1039" s="28" t="s">
        <v>1755</v>
      </c>
      <c r="F1039" s="28" t="s">
        <v>56</v>
      </c>
      <c r="G1039" s="28" t="s">
        <v>1443</v>
      </c>
      <c r="H1039" s="28" t="s">
        <v>58</v>
      </c>
      <c r="I1039" s="28" t="s">
        <v>59</v>
      </c>
      <c r="J1039" s="28" t="s">
        <v>1735</v>
      </c>
      <c r="K1039" s="32">
        <v>300110006013</v>
      </c>
      <c r="L1039" s="28" t="s">
        <v>876</v>
      </c>
      <c r="M1039" s="28" t="s">
        <v>84</v>
      </c>
      <c r="N1039" s="28">
        <v>1</v>
      </c>
      <c r="O1039" s="33">
        <v>2</v>
      </c>
      <c r="P1039" s="33">
        <v>52</v>
      </c>
      <c r="Q1039" s="33">
        <f>O1039+P1039</f>
        <v>54</v>
      </c>
      <c r="R1039" s="33">
        <f>Q1039/N1039</f>
        <v>54</v>
      </c>
      <c r="S1039" s="107" t="s">
        <v>1745</v>
      </c>
      <c r="T1039" s="28" t="s">
        <v>97</v>
      </c>
      <c r="U1039" s="28" t="s">
        <v>65</v>
      </c>
      <c r="V1039" s="28" t="s">
        <v>66</v>
      </c>
      <c r="W1039" s="28" t="s">
        <v>68</v>
      </c>
      <c r="X1039" s="28" t="s">
        <v>68</v>
      </c>
      <c r="Y1039" s="28" t="s">
        <v>69</v>
      </c>
      <c r="Z1039" s="108" t="s">
        <v>87</v>
      </c>
      <c r="AA1039" s="28" t="s">
        <v>88</v>
      </c>
      <c r="AB1039" s="28" t="s">
        <v>88</v>
      </c>
      <c r="AC1039" s="28" t="s">
        <v>1743</v>
      </c>
      <c r="AD1039" s="28" t="s">
        <v>1737</v>
      </c>
      <c r="AE1039" s="28" t="s">
        <v>1738</v>
      </c>
      <c r="AF1039" s="28"/>
      <c r="AG1039" s="28"/>
    </row>
    <row r="1040" s="93" customFormat="1" ht="15" spans="1:33">
      <c r="A1040" s="28" t="s">
        <v>76</v>
      </c>
      <c r="B1040" s="28" t="s">
        <v>1398</v>
      </c>
      <c r="C1040" s="28">
        <v>130124</v>
      </c>
      <c r="D1040" s="28" t="s">
        <v>1733</v>
      </c>
      <c r="E1040" s="28" t="s">
        <v>1758</v>
      </c>
      <c r="F1040" s="28" t="s">
        <v>56</v>
      </c>
      <c r="G1040" s="28" t="s">
        <v>1401</v>
      </c>
      <c r="H1040" s="28" t="s">
        <v>58</v>
      </c>
      <c r="I1040" s="28" t="s">
        <v>59</v>
      </c>
      <c r="J1040" s="28" t="s">
        <v>1735</v>
      </c>
      <c r="K1040" s="32">
        <v>300110007002</v>
      </c>
      <c r="L1040" s="28" t="s">
        <v>876</v>
      </c>
      <c r="M1040" s="28" t="s">
        <v>84</v>
      </c>
      <c r="N1040" s="28">
        <v>2</v>
      </c>
      <c r="O1040" s="33">
        <v>0</v>
      </c>
      <c r="P1040" s="33">
        <v>4</v>
      </c>
      <c r="Q1040" s="33">
        <f>O1040+P1040</f>
        <v>4</v>
      </c>
      <c r="R1040" s="33">
        <f>Q1040/N1040</f>
        <v>2</v>
      </c>
      <c r="S1040" s="107" t="s">
        <v>1736</v>
      </c>
      <c r="T1040" s="28" t="s">
        <v>97</v>
      </c>
      <c r="U1040" s="28" t="s">
        <v>65</v>
      </c>
      <c r="V1040" s="28" t="s">
        <v>66</v>
      </c>
      <c r="W1040" s="28" t="s">
        <v>67</v>
      </c>
      <c r="X1040" s="28" t="s">
        <v>192</v>
      </c>
      <c r="Y1040" s="28" t="s">
        <v>69</v>
      </c>
      <c r="Z1040" s="108" t="s">
        <v>87</v>
      </c>
      <c r="AA1040" s="28" t="s">
        <v>88</v>
      </c>
      <c r="AB1040" s="28" t="s">
        <v>88</v>
      </c>
      <c r="AC1040" s="28" t="s">
        <v>1404</v>
      </c>
      <c r="AD1040" s="28" t="s">
        <v>1737</v>
      </c>
      <c r="AE1040" s="28" t="s">
        <v>1738</v>
      </c>
      <c r="AF1040" s="28"/>
      <c r="AG1040" s="28"/>
    </row>
    <row r="1041" s="93" customFormat="1" ht="15" spans="1:33">
      <c r="A1041" s="28" t="s">
        <v>76</v>
      </c>
      <c r="B1041" s="28" t="s">
        <v>1398</v>
      </c>
      <c r="C1041" s="28">
        <v>130124</v>
      </c>
      <c r="D1041" s="28" t="s">
        <v>1733</v>
      </c>
      <c r="E1041" s="28" t="s">
        <v>1758</v>
      </c>
      <c r="F1041" s="28" t="s">
        <v>56</v>
      </c>
      <c r="G1041" s="28" t="s">
        <v>1407</v>
      </c>
      <c r="H1041" s="28" t="s">
        <v>58</v>
      </c>
      <c r="I1041" s="28" t="s">
        <v>59</v>
      </c>
      <c r="J1041" s="28" t="s">
        <v>1735</v>
      </c>
      <c r="K1041" s="32">
        <v>300110007010</v>
      </c>
      <c r="L1041" s="28" t="s">
        <v>876</v>
      </c>
      <c r="M1041" s="28" t="s">
        <v>84</v>
      </c>
      <c r="N1041" s="28">
        <v>1</v>
      </c>
      <c r="O1041" s="33">
        <v>1</v>
      </c>
      <c r="P1041" s="33">
        <v>27</v>
      </c>
      <c r="Q1041" s="33">
        <f>O1041+P1041</f>
        <v>28</v>
      </c>
      <c r="R1041" s="33">
        <f>Q1041/N1041</f>
        <v>28</v>
      </c>
      <c r="S1041" s="107" t="s">
        <v>1749</v>
      </c>
      <c r="T1041" s="28" t="s">
        <v>97</v>
      </c>
      <c r="U1041" s="28" t="s">
        <v>65</v>
      </c>
      <c r="V1041" s="28" t="s">
        <v>86</v>
      </c>
      <c r="W1041" s="28" t="s">
        <v>68</v>
      </c>
      <c r="X1041" s="28" t="s">
        <v>68</v>
      </c>
      <c r="Y1041" s="28" t="s">
        <v>69</v>
      </c>
      <c r="Z1041" s="108" t="s">
        <v>87</v>
      </c>
      <c r="AA1041" s="28" t="s">
        <v>88</v>
      </c>
      <c r="AB1041" s="28" t="s">
        <v>88</v>
      </c>
      <c r="AC1041" s="28" t="s">
        <v>1750</v>
      </c>
      <c r="AD1041" s="28" t="s">
        <v>1737</v>
      </c>
      <c r="AE1041" s="28" t="s">
        <v>1738</v>
      </c>
      <c r="AF1041" s="28"/>
      <c r="AG1041" s="28"/>
    </row>
    <row r="1042" s="93" customFormat="1" ht="15" spans="1:33">
      <c r="A1042" s="28" t="s">
        <v>76</v>
      </c>
      <c r="B1042" s="28" t="s">
        <v>1398</v>
      </c>
      <c r="C1042" s="28">
        <v>130124</v>
      </c>
      <c r="D1042" s="28" t="s">
        <v>1733</v>
      </c>
      <c r="E1042" s="28" t="s">
        <v>1758</v>
      </c>
      <c r="F1042" s="28" t="s">
        <v>56</v>
      </c>
      <c r="G1042" s="28" t="s">
        <v>1410</v>
      </c>
      <c r="H1042" s="28" t="s">
        <v>58</v>
      </c>
      <c r="I1042" s="28" t="s">
        <v>59</v>
      </c>
      <c r="J1042" s="28" t="s">
        <v>1735</v>
      </c>
      <c r="K1042" s="32">
        <v>300110007011</v>
      </c>
      <c r="L1042" s="28" t="s">
        <v>876</v>
      </c>
      <c r="M1042" s="28" t="s">
        <v>84</v>
      </c>
      <c r="N1042" s="28">
        <v>3</v>
      </c>
      <c r="O1042" s="33">
        <v>1</v>
      </c>
      <c r="P1042" s="33">
        <v>16</v>
      </c>
      <c r="Q1042" s="33">
        <f>O1042+P1042</f>
        <v>17</v>
      </c>
      <c r="R1042" s="33">
        <f>Q1042/N1042</f>
        <v>5.66666666666667</v>
      </c>
      <c r="S1042" s="107" t="s">
        <v>1736</v>
      </c>
      <c r="T1042" s="28" t="s">
        <v>97</v>
      </c>
      <c r="U1042" s="28" t="s">
        <v>65</v>
      </c>
      <c r="V1042" s="28" t="s">
        <v>66</v>
      </c>
      <c r="W1042" s="28" t="s">
        <v>68</v>
      </c>
      <c r="X1042" s="28" t="s">
        <v>68</v>
      </c>
      <c r="Y1042" s="28" t="s">
        <v>69</v>
      </c>
      <c r="Z1042" s="108" t="s">
        <v>87</v>
      </c>
      <c r="AA1042" s="28" t="s">
        <v>88</v>
      </c>
      <c r="AB1042" s="28" t="s">
        <v>88</v>
      </c>
      <c r="AC1042" s="28" t="s">
        <v>1740</v>
      </c>
      <c r="AD1042" s="28" t="s">
        <v>1737</v>
      </c>
      <c r="AE1042" s="28" t="s">
        <v>1738</v>
      </c>
      <c r="AF1042" s="28"/>
      <c r="AG1042" s="28"/>
    </row>
    <row r="1043" s="93" customFormat="1" ht="15" spans="1:33">
      <c r="A1043" s="28" t="s">
        <v>76</v>
      </c>
      <c r="B1043" s="28" t="s">
        <v>1398</v>
      </c>
      <c r="C1043" s="28">
        <v>130124</v>
      </c>
      <c r="D1043" s="28" t="s">
        <v>1733</v>
      </c>
      <c r="E1043" s="28" t="s">
        <v>1758</v>
      </c>
      <c r="F1043" s="28" t="s">
        <v>56</v>
      </c>
      <c r="G1043" s="28" t="s">
        <v>1412</v>
      </c>
      <c r="H1043" s="28" t="s">
        <v>58</v>
      </c>
      <c r="I1043" s="28" t="s">
        <v>59</v>
      </c>
      <c r="J1043" s="28" t="s">
        <v>1735</v>
      </c>
      <c r="K1043" s="32">
        <v>300110007012</v>
      </c>
      <c r="L1043" s="28" t="s">
        <v>876</v>
      </c>
      <c r="M1043" s="28" t="s">
        <v>84</v>
      </c>
      <c r="N1043" s="28">
        <v>3</v>
      </c>
      <c r="O1043" s="33">
        <v>0</v>
      </c>
      <c r="P1043" s="33">
        <v>2</v>
      </c>
      <c r="Q1043" s="33">
        <f>O1043+P1043</f>
        <v>2</v>
      </c>
      <c r="R1043" s="33">
        <f>Q1043/N1043</f>
        <v>0.666666666666667</v>
      </c>
      <c r="S1043" s="107" t="s">
        <v>1741</v>
      </c>
      <c r="T1043" s="28" t="s">
        <v>97</v>
      </c>
      <c r="U1043" s="28" t="s">
        <v>65</v>
      </c>
      <c r="V1043" s="28" t="s">
        <v>66</v>
      </c>
      <c r="W1043" s="28" t="s">
        <v>68</v>
      </c>
      <c r="X1043" s="28" t="s">
        <v>68</v>
      </c>
      <c r="Y1043" s="28" t="s">
        <v>69</v>
      </c>
      <c r="Z1043" s="108" t="s">
        <v>87</v>
      </c>
      <c r="AA1043" s="28" t="s">
        <v>88</v>
      </c>
      <c r="AB1043" s="28" t="s">
        <v>88</v>
      </c>
      <c r="AC1043" s="28" t="s">
        <v>1742</v>
      </c>
      <c r="AD1043" s="28" t="s">
        <v>1737</v>
      </c>
      <c r="AE1043" s="28" t="s">
        <v>1738</v>
      </c>
      <c r="AF1043" s="28"/>
      <c r="AG1043" s="28"/>
    </row>
    <row r="1044" s="93" customFormat="1" ht="15" spans="1:33">
      <c r="A1044" s="28" t="s">
        <v>76</v>
      </c>
      <c r="B1044" s="28" t="s">
        <v>1398</v>
      </c>
      <c r="C1044" s="28">
        <v>130124</v>
      </c>
      <c r="D1044" s="28" t="s">
        <v>1733</v>
      </c>
      <c r="E1044" s="28" t="s">
        <v>1758</v>
      </c>
      <c r="F1044" s="28" t="s">
        <v>56</v>
      </c>
      <c r="G1044" s="28" t="s">
        <v>1415</v>
      </c>
      <c r="H1044" s="28" t="s">
        <v>58</v>
      </c>
      <c r="I1044" s="28" t="s">
        <v>59</v>
      </c>
      <c r="J1044" s="28" t="s">
        <v>1735</v>
      </c>
      <c r="K1044" s="32">
        <v>300110007013</v>
      </c>
      <c r="L1044" s="28" t="s">
        <v>876</v>
      </c>
      <c r="M1044" s="28" t="s">
        <v>84</v>
      </c>
      <c r="N1044" s="28">
        <v>3</v>
      </c>
      <c r="O1044" s="33">
        <v>0</v>
      </c>
      <c r="P1044" s="33">
        <v>2</v>
      </c>
      <c r="Q1044" s="33">
        <f>O1044+P1044</f>
        <v>2</v>
      </c>
      <c r="R1044" s="33">
        <f>Q1044/N1044</f>
        <v>0.666666666666667</v>
      </c>
      <c r="S1044" s="107" t="s">
        <v>1741</v>
      </c>
      <c r="T1044" s="28" t="s">
        <v>97</v>
      </c>
      <c r="U1044" s="28" t="s">
        <v>65</v>
      </c>
      <c r="V1044" s="28" t="s">
        <v>66</v>
      </c>
      <c r="W1044" s="28" t="s">
        <v>68</v>
      </c>
      <c r="X1044" s="28" t="s">
        <v>68</v>
      </c>
      <c r="Y1044" s="28" t="s">
        <v>69</v>
      </c>
      <c r="Z1044" s="108" t="s">
        <v>87</v>
      </c>
      <c r="AA1044" s="28" t="s">
        <v>88</v>
      </c>
      <c r="AB1044" s="28" t="s">
        <v>88</v>
      </c>
      <c r="AC1044" s="28" t="s">
        <v>1743</v>
      </c>
      <c r="AD1044" s="28" t="s">
        <v>1737</v>
      </c>
      <c r="AE1044" s="28" t="s">
        <v>1738</v>
      </c>
      <c r="AF1044" s="28"/>
      <c r="AG1044" s="28"/>
    </row>
    <row r="1045" s="93" customFormat="1" ht="15" spans="1:33">
      <c r="A1045" s="28" t="s">
        <v>76</v>
      </c>
      <c r="B1045" s="28" t="s">
        <v>1398</v>
      </c>
      <c r="C1045" s="28">
        <v>130124</v>
      </c>
      <c r="D1045" s="28" t="s">
        <v>1733</v>
      </c>
      <c r="E1045" s="28" t="s">
        <v>1758</v>
      </c>
      <c r="F1045" s="28" t="s">
        <v>56</v>
      </c>
      <c r="G1045" s="28" t="s">
        <v>1418</v>
      </c>
      <c r="H1045" s="28" t="s">
        <v>58</v>
      </c>
      <c r="I1045" s="28" t="s">
        <v>59</v>
      </c>
      <c r="J1045" s="28" t="s">
        <v>1735</v>
      </c>
      <c r="K1045" s="32">
        <v>300110007019</v>
      </c>
      <c r="L1045" s="28" t="s">
        <v>876</v>
      </c>
      <c r="M1045" s="28" t="s">
        <v>84</v>
      </c>
      <c r="N1045" s="28">
        <v>3</v>
      </c>
      <c r="O1045" s="33">
        <v>1</v>
      </c>
      <c r="P1045" s="33">
        <v>16</v>
      </c>
      <c r="Q1045" s="33">
        <f>O1045+P1045</f>
        <v>17</v>
      </c>
      <c r="R1045" s="33">
        <f>Q1045/N1045</f>
        <v>5.66666666666667</v>
      </c>
      <c r="S1045" s="107" t="s">
        <v>1744</v>
      </c>
      <c r="T1045" s="28" t="s">
        <v>64</v>
      </c>
      <c r="U1045" s="28" t="s">
        <v>65</v>
      </c>
      <c r="V1045" s="28" t="s">
        <v>66</v>
      </c>
      <c r="W1045" s="28" t="s">
        <v>68</v>
      </c>
      <c r="X1045" s="28" t="s">
        <v>68</v>
      </c>
      <c r="Y1045" s="28" t="s">
        <v>69</v>
      </c>
      <c r="Z1045" s="108" t="s">
        <v>87</v>
      </c>
      <c r="AA1045" s="28" t="s">
        <v>88</v>
      </c>
      <c r="AB1045" s="28" t="s">
        <v>88</v>
      </c>
      <c r="AC1045" s="28" t="s">
        <v>1742</v>
      </c>
      <c r="AD1045" s="28" t="s">
        <v>1737</v>
      </c>
      <c r="AE1045" s="28" t="s">
        <v>1738</v>
      </c>
      <c r="AF1045" s="28"/>
      <c r="AG1045" s="28"/>
    </row>
    <row r="1046" s="93" customFormat="1" ht="15" spans="1:33">
      <c r="A1046" s="28" t="s">
        <v>76</v>
      </c>
      <c r="B1046" s="28" t="s">
        <v>1398</v>
      </c>
      <c r="C1046" s="28">
        <v>130124</v>
      </c>
      <c r="D1046" s="28" t="s">
        <v>1733</v>
      </c>
      <c r="E1046" s="28" t="s">
        <v>1758</v>
      </c>
      <c r="F1046" s="28" t="s">
        <v>56</v>
      </c>
      <c r="G1046" s="28" t="s">
        <v>1420</v>
      </c>
      <c r="H1046" s="28" t="s">
        <v>58</v>
      </c>
      <c r="I1046" s="28" t="s">
        <v>59</v>
      </c>
      <c r="J1046" s="28" t="s">
        <v>1735</v>
      </c>
      <c r="K1046" s="32">
        <v>300110007020</v>
      </c>
      <c r="L1046" s="28" t="s">
        <v>876</v>
      </c>
      <c r="M1046" s="28" t="s">
        <v>84</v>
      </c>
      <c r="N1046" s="28">
        <v>3</v>
      </c>
      <c r="O1046" s="33">
        <v>0</v>
      </c>
      <c r="P1046" s="33">
        <v>7</v>
      </c>
      <c r="Q1046" s="33">
        <f>O1046+P1046</f>
        <v>7</v>
      </c>
      <c r="R1046" s="33">
        <f>Q1046/N1046</f>
        <v>2.33333333333333</v>
      </c>
      <c r="S1046" s="107" t="s">
        <v>1744</v>
      </c>
      <c r="T1046" s="28" t="s">
        <v>64</v>
      </c>
      <c r="U1046" s="28" t="s">
        <v>65</v>
      </c>
      <c r="V1046" s="28" t="s">
        <v>66</v>
      </c>
      <c r="W1046" s="28" t="s">
        <v>68</v>
      </c>
      <c r="X1046" s="28" t="s">
        <v>68</v>
      </c>
      <c r="Y1046" s="28" t="s">
        <v>69</v>
      </c>
      <c r="Z1046" s="108" t="s">
        <v>87</v>
      </c>
      <c r="AA1046" s="28" t="s">
        <v>88</v>
      </c>
      <c r="AB1046" s="28" t="s">
        <v>88</v>
      </c>
      <c r="AC1046" s="28" t="s">
        <v>1743</v>
      </c>
      <c r="AD1046" s="28" t="s">
        <v>1737</v>
      </c>
      <c r="AE1046" s="28" t="s">
        <v>1738</v>
      </c>
      <c r="AF1046" s="28"/>
      <c r="AG1046" s="28"/>
    </row>
    <row r="1047" s="93" customFormat="1" ht="15" spans="1:33">
      <c r="A1047" s="28" t="s">
        <v>76</v>
      </c>
      <c r="B1047" s="28" t="s">
        <v>1398</v>
      </c>
      <c r="C1047" s="28">
        <v>130124</v>
      </c>
      <c r="D1047" s="28" t="s">
        <v>1733</v>
      </c>
      <c r="E1047" s="28" t="s">
        <v>1758</v>
      </c>
      <c r="F1047" s="28" t="s">
        <v>56</v>
      </c>
      <c r="G1047" s="28" t="s">
        <v>1437</v>
      </c>
      <c r="H1047" s="28" t="s">
        <v>58</v>
      </c>
      <c r="I1047" s="28" t="s">
        <v>59</v>
      </c>
      <c r="J1047" s="28" t="s">
        <v>1735</v>
      </c>
      <c r="K1047" s="32">
        <v>300110007021</v>
      </c>
      <c r="L1047" s="28" t="s">
        <v>876</v>
      </c>
      <c r="M1047" s="28" t="s">
        <v>84</v>
      </c>
      <c r="N1047" s="28">
        <v>2</v>
      </c>
      <c r="O1047" s="33">
        <v>0</v>
      </c>
      <c r="P1047" s="33">
        <v>6</v>
      </c>
      <c r="Q1047" s="33">
        <f>O1047+P1047</f>
        <v>6</v>
      </c>
      <c r="R1047" s="33">
        <f>Q1047/N1047</f>
        <v>3</v>
      </c>
      <c r="S1047" s="107" t="s">
        <v>761</v>
      </c>
      <c r="T1047" s="28" t="s">
        <v>97</v>
      </c>
      <c r="U1047" s="28" t="s">
        <v>65</v>
      </c>
      <c r="V1047" s="28" t="s">
        <v>66</v>
      </c>
      <c r="W1047" s="28" t="s">
        <v>68</v>
      </c>
      <c r="X1047" s="28" t="s">
        <v>68</v>
      </c>
      <c r="Y1047" s="28" t="s">
        <v>69</v>
      </c>
      <c r="Z1047" s="108" t="s">
        <v>87</v>
      </c>
      <c r="AA1047" s="28" t="s">
        <v>88</v>
      </c>
      <c r="AB1047" s="28" t="s">
        <v>88</v>
      </c>
      <c r="AC1047" s="28" t="s">
        <v>1742</v>
      </c>
      <c r="AD1047" s="28" t="s">
        <v>1737</v>
      </c>
      <c r="AE1047" s="28" t="s">
        <v>1738</v>
      </c>
      <c r="AF1047" s="28"/>
      <c r="AG1047" s="28"/>
    </row>
    <row r="1048" s="93" customFormat="1" ht="15" spans="1:33">
      <c r="A1048" s="28" t="s">
        <v>76</v>
      </c>
      <c r="B1048" s="28" t="s">
        <v>1398</v>
      </c>
      <c r="C1048" s="28">
        <v>130124</v>
      </c>
      <c r="D1048" s="28" t="s">
        <v>1733</v>
      </c>
      <c r="E1048" s="28" t="s">
        <v>1758</v>
      </c>
      <c r="F1048" s="28" t="s">
        <v>56</v>
      </c>
      <c r="G1048" s="28" t="s">
        <v>1438</v>
      </c>
      <c r="H1048" s="28" t="s">
        <v>58</v>
      </c>
      <c r="I1048" s="28" t="s">
        <v>59</v>
      </c>
      <c r="J1048" s="28" t="s">
        <v>1735</v>
      </c>
      <c r="K1048" s="32">
        <v>300110007022</v>
      </c>
      <c r="L1048" s="28" t="s">
        <v>876</v>
      </c>
      <c r="M1048" s="28" t="s">
        <v>84</v>
      </c>
      <c r="N1048" s="28">
        <v>2</v>
      </c>
      <c r="O1048" s="33">
        <v>1</v>
      </c>
      <c r="P1048" s="33">
        <v>18</v>
      </c>
      <c r="Q1048" s="33">
        <f>O1048+P1048</f>
        <v>19</v>
      </c>
      <c r="R1048" s="33">
        <f>Q1048/N1048</f>
        <v>9.5</v>
      </c>
      <c r="S1048" s="107" t="s">
        <v>761</v>
      </c>
      <c r="T1048" s="28" t="s">
        <v>97</v>
      </c>
      <c r="U1048" s="28" t="s">
        <v>65</v>
      </c>
      <c r="V1048" s="28" t="s">
        <v>66</v>
      </c>
      <c r="W1048" s="28" t="s">
        <v>68</v>
      </c>
      <c r="X1048" s="28" t="s">
        <v>68</v>
      </c>
      <c r="Y1048" s="28" t="s">
        <v>69</v>
      </c>
      <c r="Z1048" s="108" t="s">
        <v>87</v>
      </c>
      <c r="AA1048" s="28" t="s">
        <v>88</v>
      </c>
      <c r="AB1048" s="28" t="s">
        <v>88</v>
      </c>
      <c r="AC1048" s="28" t="s">
        <v>1743</v>
      </c>
      <c r="AD1048" s="28" t="s">
        <v>1737</v>
      </c>
      <c r="AE1048" s="28" t="s">
        <v>1738</v>
      </c>
      <c r="AF1048" s="28"/>
      <c r="AG1048" s="28"/>
    </row>
    <row r="1049" s="93" customFormat="1" ht="15" spans="1:33">
      <c r="A1049" s="28" t="s">
        <v>76</v>
      </c>
      <c r="B1049" s="28" t="s">
        <v>1398</v>
      </c>
      <c r="C1049" s="28">
        <v>130124</v>
      </c>
      <c r="D1049" s="28" t="s">
        <v>1733</v>
      </c>
      <c r="E1049" s="28" t="s">
        <v>1759</v>
      </c>
      <c r="F1049" s="28" t="s">
        <v>56</v>
      </c>
      <c r="G1049" s="28" t="s">
        <v>1401</v>
      </c>
      <c r="H1049" s="28" t="s">
        <v>58</v>
      </c>
      <c r="I1049" s="28" t="s">
        <v>59</v>
      </c>
      <c r="J1049" s="28" t="s">
        <v>1735</v>
      </c>
      <c r="K1049" s="32">
        <v>300110008002</v>
      </c>
      <c r="L1049" s="28" t="s">
        <v>876</v>
      </c>
      <c r="M1049" s="28" t="s">
        <v>84</v>
      </c>
      <c r="N1049" s="28">
        <v>3</v>
      </c>
      <c r="O1049" s="33">
        <v>1</v>
      </c>
      <c r="P1049" s="33">
        <v>16</v>
      </c>
      <c r="Q1049" s="33">
        <f>O1049+P1049</f>
        <v>17</v>
      </c>
      <c r="R1049" s="33">
        <f>Q1049/N1049</f>
        <v>5.66666666666667</v>
      </c>
      <c r="S1049" s="107" t="s">
        <v>1736</v>
      </c>
      <c r="T1049" s="28" t="s">
        <v>97</v>
      </c>
      <c r="U1049" s="28" t="s">
        <v>65</v>
      </c>
      <c r="V1049" s="28" t="s">
        <v>66</v>
      </c>
      <c r="W1049" s="28" t="s">
        <v>68</v>
      </c>
      <c r="X1049" s="28" t="s">
        <v>68</v>
      </c>
      <c r="Y1049" s="28" t="s">
        <v>69</v>
      </c>
      <c r="Z1049" s="108" t="s">
        <v>87</v>
      </c>
      <c r="AA1049" s="28" t="s">
        <v>88</v>
      </c>
      <c r="AB1049" s="28" t="s">
        <v>88</v>
      </c>
      <c r="AC1049" s="28" t="s">
        <v>1740</v>
      </c>
      <c r="AD1049" s="28" t="s">
        <v>1737</v>
      </c>
      <c r="AE1049" s="28" t="s">
        <v>1738</v>
      </c>
      <c r="AF1049" s="28"/>
      <c r="AG1049" s="28"/>
    </row>
    <row r="1050" s="93" customFormat="1" ht="15" spans="1:33">
      <c r="A1050" s="28" t="s">
        <v>76</v>
      </c>
      <c r="B1050" s="28" t="s">
        <v>1398</v>
      </c>
      <c r="C1050" s="28">
        <v>130124</v>
      </c>
      <c r="D1050" s="28" t="s">
        <v>1733</v>
      </c>
      <c r="E1050" s="28" t="s">
        <v>1759</v>
      </c>
      <c r="F1050" s="28" t="s">
        <v>56</v>
      </c>
      <c r="G1050" s="28" t="s">
        <v>1407</v>
      </c>
      <c r="H1050" s="28" t="s">
        <v>58</v>
      </c>
      <c r="I1050" s="28" t="s">
        <v>59</v>
      </c>
      <c r="J1050" s="28" t="s">
        <v>1735</v>
      </c>
      <c r="K1050" s="32">
        <v>300110008003</v>
      </c>
      <c r="L1050" s="28" t="s">
        <v>876</v>
      </c>
      <c r="M1050" s="28" t="s">
        <v>84</v>
      </c>
      <c r="N1050" s="28">
        <v>2</v>
      </c>
      <c r="O1050" s="33">
        <v>0</v>
      </c>
      <c r="P1050" s="33">
        <v>0</v>
      </c>
      <c r="Q1050" s="33">
        <f>O1050+P1050</f>
        <v>0</v>
      </c>
      <c r="R1050" s="33">
        <f>Q1050/N1050</f>
        <v>0</v>
      </c>
      <c r="S1050" s="107" t="s">
        <v>1741</v>
      </c>
      <c r="T1050" s="28" t="s">
        <v>97</v>
      </c>
      <c r="U1050" s="28" t="s">
        <v>65</v>
      </c>
      <c r="V1050" s="28" t="s">
        <v>66</v>
      </c>
      <c r="W1050" s="28" t="s">
        <v>68</v>
      </c>
      <c r="X1050" s="28" t="s">
        <v>68</v>
      </c>
      <c r="Y1050" s="28" t="s">
        <v>69</v>
      </c>
      <c r="Z1050" s="108" t="s">
        <v>87</v>
      </c>
      <c r="AA1050" s="28" t="s">
        <v>88</v>
      </c>
      <c r="AB1050" s="28" t="s">
        <v>88</v>
      </c>
      <c r="AC1050" s="28" t="s">
        <v>1742</v>
      </c>
      <c r="AD1050" s="28" t="s">
        <v>1737</v>
      </c>
      <c r="AE1050" s="28" t="s">
        <v>1738</v>
      </c>
      <c r="AF1050" s="28"/>
      <c r="AG1050" s="28"/>
    </row>
    <row r="1051" s="93" customFormat="1" ht="15" spans="1:33">
      <c r="A1051" s="28" t="s">
        <v>76</v>
      </c>
      <c r="B1051" s="28" t="s">
        <v>1398</v>
      </c>
      <c r="C1051" s="28">
        <v>130124</v>
      </c>
      <c r="D1051" s="28" t="s">
        <v>1733</v>
      </c>
      <c r="E1051" s="28" t="s">
        <v>1759</v>
      </c>
      <c r="F1051" s="28" t="s">
        <v>56</v>
      </c>
      <c r="G1051" s="28" t="s">
        <v>1410</v>
      </c>
      <c r="H1051" s="28" t="s">
        <v>58</v>
      </c>
      <c r="I1051" s="28" t="s">
        <v>59</v>
      </c>
      <c r="J1051" s="28" t="s">
        <v>1735</v>
      </c>
      <c r="K1051" s="32">
        <v>300110008004</v>
      </c>
      <c r="L1051" s="28" t="s">
        <v>876</v>
      </c>
      <c r="M1051" s="28" t="s">
        <v>84</v>
      </c>
      <c r="N1051" s="28">
        <v>2</v>
      </c>
      <c r="O1051" s="33">
        <v>0</v>
      </c>
      <c r="P1051" s="33">
        <v>2</v>
      </c>
      <c r="Q1051" s="33">
        <f>O1051+P1051</f>
        <v>2</v>
      </c>
      <c r="R1051" s="33">
        <f>Q1051/N1051</f>
        <v>1</v>
      </c>
      <c r="S1051" s="107" t="s">
        <v>1741</v>
      </c>
      <c r="T1051" s="28" t="s">
        <v>97</v>
      </c>
      <c r="U1051" s="28" t="s">
        <v>65</v>
      </c>
      <c r="V1051" s="28" t="s">
        <v>66</v>
      </c>
      <c r="W1051" s="28" t="s">
        <v>68</v>
      </c>
      <c r="X1051" s="28" t="s">
        <v>68</v>
      </c>
      <c r="Y1051" s="28" t="s">
        <v>69</v>
      </c>
      <c r="Z1051" s="108" t="s">
        <v>87</v>
      </c>
      <c r="AA1051" s="28" t="s">
        <v>88</v>
      </c>
      <c r="AB1051" s="28" t="s">
        <v>88</v>
      </c>
      <c r="AC1051" s="28" t="s">
        <v>1743</v>
      </c>
      <c r="AD1051" s="28" t="s">
        <v>1737</v>
      </c>
      <c r="AE1051" s="28" t="s">
        <v>1738</v>
      </c>
      <c r="AF1051" s="28"/>
      <c r="AG1051" s="28"/>
    </row>
    <row r="1052" s="93" customFormat="1" ht="15" spans="1:33">
      <c r="A1052" s="28" t="s">
        <v>76</v>
      </c>
      <c r="B1052" s="28" t="s">
        <v>1398</v>
      </c>
      <c r="C1052" s="28">
        <v>130124</v>
      </c>
      <c r="D1052" s="28" t="s">
        <v>1733</v>
      </c>
      <c r="E1052" s="28" t="s">
        <v>1759</v>
      </c>
      <c r="F1052" s="28" t="s">
        <v>56</v>
      </c>
      <c r="G1052" s="28" t="s">
        <v>1412</v>
      </c>
      <c r="H1052" s="28" t="s">
        <v>58</v>
      </c>
      <c r="I1052" s="28" t="s">
        <v>59</v>
      </c>
      <c r="J1052" s="28" t="s">
        <v>1735</v>
      </c>
      <c r="K1052" s="32">
        <v>300110008005</v>
      </c>
      <c r="L1052" s="28" t="s">
        <v>876</v>
      </c>
      <c r="M1052" s="28" t="s">
        <v>84</v>
      </c>
      <c r="N1052" s="28">
        <v>1</v>
      </c>
      <c r="O1052" s="33">
        <v>0</v>
      </c>
      <c r="P1052" s="33">
        <v>2</v>
      </c>
      <c r="Q1052" s="33">
        <f>O1052+P1052</f>
        <v>2</v>
      </c>
      <c r="R1052" s="33">
        <f>Q1052/N1052</f>
        <v>2</v>
      </c>
      <c r="S1052" s="107" t="s">
        <v>1744</v>
      </c>
      <c r="T1052" s="28" t="s">
        <v>97</v>
      </c>
      <c r="U1052" s="28" t="s">
        <v>65</v>
      </c>
      <c r="V1052" s="28" t="s">
        <v>66</v>
      </c>
      <c r="W1052" s="28" t="s">
        <v>68</v>
      </c>
      <c r="X1052" s="28" t="s">
        <v>68</v>
      </c>
      <c r="Y1052" s="28" t="s">
        <v>69</v>
      </c>
      <c r="Z1052" s="108" t="s">
        <v>87</v>
      </c>
      <c r="AA1052" s="28" t="s">
        <v>88</v>
      </c>
      <c r="AB1052" s="28" t="s">
        <v>88</v>
      </c>
      <c r="AC1052" s="28" t="s">
        <v>1742</v>
      </c>
      <c r="AD1052" s="28" t="s">
        <v>1737</v>
      </c>
      <c r="AE1052" s="28" t="s">
        <v>1738</v>
      </c>
      <c r="AF1052" s="28"/>
      <c r="AG1052" s="28"/>
    </row>
    <row r="1053" s="93" customFormat="1" ht="15" spans="1:33">
      <c r="A1053" s="28" t="s">
        <v>76</v>
      </c>
      <c r="B1053" s="28" t="s">
        <v>1398</v>
      </c>
      <c r="C1053" s="28">
        <v>130124</v>
      </c>
      <c r="D1053" s="28" t="s">
        <v>1733</v>
      </c>
      <c r="E1053" s="28" t="s">
        <v>1759</v>
      </c>
      <c r="F1053" s="28" t="s">
        <v>56</v>
      </c>
      <c r="G1053" s="28" t="s">
        <v>1415</v>
      </c>
      <c r="H1053" s="28" t="s">
        <v>58</v>
      </c>
      <c r="I1053" s="28" t="s">
        <v>59</v>
      </c>
      <c r="J1053" s="28" t="s">
        <v>1735</v>
      </c>
      <c r="K1053" s="32">
        <v>300110008006</v>
      </c>
      <c r="L1053" s="28" t="s">
        <v>876</v>
      </c>
      <c r="M1053" s="28" t="s">
        <v>84</v>
      </c>
      <c r="N1053" s="28">
        <v>1</v>
      </c>
      <c r="O1053" s="33">
        <v>0</v>
      </c>
      <c r="P1053" s="33">
        <v>1</v>
      </c>
      <c r="Q1053" s="33">
        <f>O1053+P1053</f>
        <v>1</v>
      </c>
      <c r="R1053" s="33">
        <f>Q1053/N1053</f>
        <v>1</v>
      </c>
      <c r="S1053" s="107" t="s">
        <v>1744</v>
      </c>
      <c r="T1053" s="28" t="s">
        <v>97</v>
      </c>
      <c r="U1053" s="28" t="s">
        <v>65</v>
      </c>
      <c r="V1053" s="28" t="s">
        <v>66</v>
      </c>
      <c r="W1053" s="28" t="s">
        <v>68</v>
      </c>
      <c r="X1053" s="28" t="s">
        <v>68</v>
      </c>
      <c r="Y1053" s="28" t="s">
        <v>69</v>
      </c>
      <c r="Z1053" s="108" t="s">
        <v>87</v>
      </c>
      <c r="AA1053" s="28" t="s">
        <v>88</v>
      </c>
      <c r="AB1053" s="28" t="s">
        <v>88</v>
      </c>
      <c r="AC1053" s="28" t="s">
        <v>1743</v>
      </c>
      <c r="AD1053" s="28" t="s">
        <v>1737</v>
      </c>
      <c r="AE1053" s="28" t="s">
        <v>1738</v>
      </c>
      <c r="AF1053" s="28"/>
      <c r="AG1053" s="28"/>
    </row>
    <row r="1054" s="93" customFormat="1" ht="15" spans="1:33">
      <c r="A1054" s="28" t="s">
        <v>76</v>
      </c>
      <c r="B1054" s="28" t="s">
        <v>1398</v>
      </c>
      <c r="C1054" s="28">
        <v>130124</v>
      </c>
      <c r="D1054" s="28" t="s">
        <v>1733</v>
      </c>
      <c r="E1054" s="28" t="s">
        <v>1759</v>
      </c>
      <c r="F1054" s="28" t="s">
        <v>56</v>
      </c>
      <c r="G1054" s="28" t="s">
        <v>1418</v>
      </c>
      <c r="H1054" s="28" t="s">
        <v>58</v>
      </c>
      <c r="I1054" s="28" t="s">
        <v>59</v>
      </c>
      <c r="J1054" s="28" t="s">
        <v>1735</v>
      </c>
      <c r="K1054" s="32">
        <v>300110008007</v>
      </c>
      <c r="L1054" s="28" t="s">
        <v>876</v>
      </c>
      <c r="M1054" s="28" t="s">
        <v>84</v>
      </c>
      <c r="N1054" s="28">
        <v>1</v>
      </c>
      <c r="O1054" s="33">
        <v>0</v>
      </c>
      <c r="P1054" s="33">
        <v>2</v>
      </c>
      <c r="Q1054" s="33">
        <f>O1054+P1054</f>
        <v>2</v>
      </c>
      <c r="R1054" s="33">
        <f>Q1054/N1054</f>
        <v>2</v>
      </c>
      <c r="S1054" s="107" t="s">
        <v>761</v>
      </c>
      <c r="T1054" s="28" t="s">
        <v>97</v>
      </c>
      <c r="U1054" s="28" t="s">
        <v>65</v>
      </c>
      <c r="V1054" s="28" t="s">
        <v>66</v>
      </c>
      <c r="W1054" s="28" t="s">
        <v>68</v>
      </c>
      <c r="X1054" s="28" t="s">
        <v>68</v>
      </c>
      <c r="Y1054" s="28" t="s">
        <v>69</v>
      </c>
      <c r="Z1054" s="108" t="s">
        <v>87</v>
      </c>
      <c r="AA1054" s="28" t="s">
        <v>88</v>
      </c>
      <c r="AB1054" s="28" t="s">
        <v>88</v>
      </c>
      <c r="AC1054" s="28" t="s">
        <v>1742</v>
      </c>
      <c r="AD1054" s="28" t="s">
        <v>1737</v>
      </c>
      <c r="AE1054" s="28" t="s">
        <v>1738</v>
      </c>
      <c r="AF1054" s="28"/>
      <c r="AG1054" s="28"/>
    </row>
    <row r="1055" s="93" customFormat="1" ht="15" spans="1:33">
      <c r="A1055" s="28" t="s">
        <v>76</v>
      </c>
      <c r="B1055" s="28" t="s">
        <v>1398</v>
      </c>
      <c r="C1055" s="28">
        <v>130124</v>
      </c>
      <c r="D1055" s="28" t="s">
        <v>1733</v>
      </c>
      <c r="E1055" s="28" t="s">
        <v>1759</v>
      </c>
      <c r="F1055" s="28" t="s">
        <v>56</v>
      </c>
      <c r="G1055" s="28" t="s">
        <v>1420</v>
      </c>
      <c r="H1055" s="28" t="s">
        <v>58</v>
      </c>
      <c r="I1055" s="28" t="s">
        <v>59</v>
      </c>
      <c r="J1055" s="28" t="s">
        <v>1735</v>
      </c>
      <c r="K1055" s="32">
        <v>300110008008</v>
      </c>
      <c r="L1055" s="28" t="s">
        <v>876</v>
      </c>
      <c r="M1055" s="28" t="s">
        <v>84</v>
      </c>
      <c r="N1055" s="28">
        <v>1</v>
      </c>
      <c r="O1055" s="33">
        <v>0</v>
      </c>
      <c r="P1055" s="33">
        <v>7</v>
      </c>
      <c r="Q1055" s="33">
        <f>O1055+P1055</f>
        <v>7</v>
      </c>
      <c r="R1055" s="33">
        <f>Q1055/N1055</f>
        <v>7</v>
      </c>
      <c r="S1055" s="107" t="s">
        <v>761</v>
      </c>
      <c r="T1055" s="28" t="s">
        <v>97</v>
      </c>
      <c r="U1055" s="28" t="s">
        <v>65</v>
      </c>
      <c r="V1055" s="28" t="s">
        <v>66</v>
      </c>
      <c r="W1055" s="28" t="s">
        <v>68</v>
      </c>
      <c r="X1055" s="28" t="s">
        <v>68</v>
      </c>
      <c r="Y1055" s="28" t="s">
        <v>69</v>
      </c>
      <c r="Z1055" s="108" t="s">
        <v>87</v>
      </c>
      <c r="AA1055" s="28" t="s">
        <v>88</v>
      </c>
      <c r="AB1055" s="28" t="s">
        <v>88</v>
      </c>
      <c r="AC1055" s="28" t="s">
        <v>1743</v>
      </c>
      <c r="AD1055" s="28" t="s">
        <v>1737</v>
      </c>
      <c r="AE1055" s="28" t="s">
        <v>1738</v>
      </c>
      <c r="AF1055" s="28"/>
      <c r="AG1055" s="28"/>
    </row>
    <row r="1056" s="93" customFormat="1" ht="15" spans="1:33">
      <c r="A1056" s="28" t="s">
        <v>76</v>
      </c>
      <c r="B1056" s="28" t="s">
        <v>1398</v>
      </c>
      <c r="C1056" s="28">
        <v>130124</v>
      </c>
      <c r="D1056" s="28" t="s">
        <v>1733</v>
      </c>
      <c r="E1056" s="28" t="s">
        <v>1760</v>
      </c>
      <c r="F1056" s="28" t="s">
        <v>56</v>
      </c>
      <c r="G1056" s="28" t="s">
        <v>1401</v>
      </c>
      <c r="H1056" s="28" t="s">
        <v>58</v>
      </c>
      <c r="I1056" s="28" t="s">
        <v>59</v>
      </c>
      <c r="J1056" s="28" t="s">
        <v>1735</v>
      </c>
      <c r="K1056" s="32">
        <v>300110009002</v>
      </c>
      <c r="L1056" s="28" t="s">
        <v>876</v>
      </c>
      <c r="M1056" s="28" t="s">
        <v>84</v>
      </c>
      <c r="N1056" s="28">
        <v>3</v>
      </c>
      <c r="O1056" s="33">
        <v>6</v>
      </c>
      <c r="P1056" s="33">
        <v>10</v>
      </c>
      <c r="Q1056" s="33">
        <f>O1056+P1056</f>
        <v>16</v>
      </c>
      <c r="R1056" s="33">
        <f>Q1056/N1056</f>
        <v>5.33333333333333</v>
      </c>
      <c r="S1056" s="107" t="s">
        <v>1736</v>
      </c>
      <c r="T1056" s="28" t="s">
        <v>97</v>
      </c>
      <c r="U1056" s="28" t="s">
        <v>65</v>
      </c>
      <c r="V1056" s="28" t="s">
        <v>66</v>
      </c>
      <c r="W1056" s="28" t="s">
        <v>68</v>
      </c>
      <c r="X1056" s="28" t="s">
        <v>68</v>
      </c>
      <c r="Y1056" s="28" t="s">
        <v>69</v>
      </c>
      <c r="Z1056" s="108" t="s">
        <v>87</v>
      </c>
      <c r="AA1056" s="28" t="s">
        <v>88</v>
      </c>
      <c r="AB1056" s="28" t="s">
        <v>88</v>
      </c>
      <c r="AC1056" s="28" t="s">
        <v>1740</v>
      </c>
      <c r="AD1056" s="28" t="s">
        <v>1737</v>
      </c>
      <c r="AE1056" s="28" t="s">
        <v>1738</v>
      </c>
      <c r="AF1056" s="28"/>
      <c r="AG1056" s="28"/>
    </row>
    <row r="1057" s="93" customFormat="1" ht="15" spans="1:33">
      <c r="A1057" s="28" t="s">
        <v>76</v>
      </c>
      <c r="B1057" s="28" t="s">
        <v>1398</v>
      </c>
      <c r="C1057" s="28">
        <v>130124</v>
      </c>
      <c r="D1057" s="28" t="s">
        <v>1733</v>
      </c>
      <c r="E1057" s="28" t="s">
        <v>1760</v>
      </c>
      <c r="F1057" s="28" t="s">
        <v>56</v>
      </c>
      <c r="G1057" s="28" t="s">
        <v>1407</v>
      </c>
      <c r="H1057" s="28" t="s">
        <v>58</v>
      </c>
      <c r="I1057" s="28" t="s">
        <v>59</v>
      </c>
      <c r="J1057" s="28" t="s">
        <v>1735</v>
      </c>
      <c r="K1057" s="32">
        <v>300110009003</v>
      </c>
      <c r="L1057" s="28" t="s">
        <v>876</v>
      </c>
      <c r="M1057" s="28" t="s">
        <v>84</v>
      </c>
      <c r="N1057" s="28">
        <v>2</v>
      </c>
      <c r="O1057" s="33">
        <v>0</v>
      </c>
      <c r="P1057" s="33">
        <v>0</v>
      </c>
      <c r="Q1057" s="33">
        <f>O1057+P1057</f>
        <v>0</v>
      </c>
      <c r="R1057" s="33">
        <f>Q1057/N1057</f>
        <v>0</v>
      </c>
      <c r="S1057" s="107" t="s">
        <v>1741</v>
      </c>
      <c r="T1057" s="28" t="s">
        <v>97</v>
      </c>
      <c r="U1057" s="28" t="s">
        <v>65</v>
      </c>
      <c r="V1057" s="28" t="s">
        <v>66</v>
      </c>
      <c r="W1057" s="28" t="s">
        <v>68</v>
      </c>
      <c r="X1057" s="28" t="s">
        <v>68</v>
      </c>
      <c r="Y1057" s="28" t="s">
        <v>69</v>
      </c>
      <c r="Z1057" s="108" t="s">
        <v>87</v>
      </c>
      <c r="AA1057" s="28" t="s">
        <v>88</v>
      </c>
      <c r="AB1057" s="28" t="s">
        <v>88</v>
      </c>
      <c r="AC1057" s="28" t="s">
        <v>1742</v>
      </c>
      <c r="AD1057" s="28" t="s">
        <v>1737</v>
      </c>
      <c r="AE1057" s="28" t="s">
        <v>1738</v>
      </c>
      <c r="AF1057" s="28"/>
      <c r="AG1057" s="28"/>
    </row>
    <row r="1058" s="93" customFormat="1" ht="15" spans="1:33">
      <c r="A1058" s="28" t="s">
        <v>76</v>
      </c>
      <c r="B1058" s="28" t="s">
        <v>1398</v>
      </c>
      <c r="C1058" s="28">
        <v>130124</v>
      </c>
      <c r="D1058" s="28" t="s">
        <v>1733</v>
      </c>
      <c r="E1058" s="28" t="s">
        <v>1760</v>
      </c>
      <c r="F1058" s="28" t="s">
        <v>56</v>
      </c>
      <c r="G1058" s="28" t="s">
        <v>1410</v>
      </c>
      <c r="H1058" s="28" t="s">
        <v>58</v>
      </c>
      <c r="I1058" s="28" t="s">
        <v>59</v>
      </c>
      <c r="J1058" s="28" t="s">
        <v>1735</v>
      </c>
      <c r="K1058" s="32">
        <v>300110009004</v>
      </c>
      <c r="L1058" s="28" t="s">
        <v>876</v>
      </c>
      <c r="M1058" s="28" t="s">
        <v>84</v>
      </c>
      <c r="N1058" s="28">
        <v>2</v>
      </c>
      <c r="O1058" s="33">
        <v>0</v>
      </c>
      <c r="P1058" s="33">
        <v>2</v>
      </c>
      <c r="Q1058" s="33">
        <f>O1058+P1058</f>
        <v>2</v>
      </c>
      <c r="R1058" s="33">
        <f>Q1058/N1058</f>
        <v>1</v>
      </c>
      <c r="S1058" s="107" t="s">
        <v>1741</v>
      </c>
      <c r="T1058" s="28" t="s">
        <v>97</v>
      </c>
      <c r="U1058" s="28" t="s">
        <v>65</v>
      </c>
      <c r="V1058" s="28" t="s">
        <v>66</v>
      </c>
      <c r="W1058" s="28" t="s">
        <v>68</v>
      </c>
      <c r="X1058" s="28" t="s">
        <v>68</v>
      </c>
      <c r="Y1058" s="28" t="s">
        <v>69</v>
      </c>
      <c r="Z1058" s="108" t="s">
        <v>87</v>
      </c>
      <c r="AA1058" s="28" t="s">
        <v>88</v>
      </c>
      <c r="AB1058" s="28" t="s">
        <v>88</v>
      </c>
      <c r="AC1058" s="28" t="s">
        <v>1743</v>
      </c>
      <c r="AD1058" s="28" t="s">
        <v>1737</v>
      </c>
      <c r="AE1058" s="28" t="s">
        <v>1738</v>
      </c>
      <c r="AF1058" s="28"/>
      <c r="AG1058" s="28"/>
    </row>
    <row r="1059" s="93" customFormat="1" ht="15" spans="1:33">
      <c r="A1059" s="28" t="s">
        <v>76</v>
      </c>
      <c r="B1059" s="28" t="s">
        <v>1398</v>
      </c>
      <c r="C1059" s="28">
        <v>130124</v>
      </c>
      <c r="D1059" s="28" t="s">
        <v>1733</v>
      </c>
      <c r="E1059" s="28" t="s">
        <v>1760</v>
      </c>
      <c r="F1059" s="28" t="s">
        <v>56</v>
      </c>
      <c r="G1059" s="28" t="s">
        <v>1412</v>
      </c>
      <c r="H1059" s="28" t="s">
        <v>58</v>
      </c>
      <c r="I1059" s="28" t="s">
        <v>59</v>
      </c>
      <c r="J1059" s="28" t="s">
        <v>1735</v>
      </c>
      <c r="K1059" s="32">
        <v>300110009005</v>
      </c>
      <c r="L1059" s="28" t="s">
        <v>876</v>
      </c>
      <c r="M1059" s="28" t="s">
        <v>84</v>
      </c>
      <c r="N1059" s="28">
        <v>1</v>
      </c>
      <c r="O1059" s="33">
        <v>0</v>
      </c>
      <c r="P1059" s="33">
        <v>1</v>
      </c>
      <c r="Q1059" s="33">
        <f>O1059+P1059</f>
        <v>1</v>
      </c>
      <c r="R1059" s="33">
        <f>Q1059/N1059</f>
        <v>1</v>
      </c>
      <c r="S1059" s="107" t="s">
        <v>1747</v>
      </c>
      <c r="T1059" s="28" t="s">
        <v>97</v>
      </c>
      <c r="U1059" s="28" t="s">
        <v>65</v>
      </c>
      <c r="V1059" s="28" t="s">
        <v>66</v>
      </c>
      <c r="W1059" s="28" t="s">
        <v>68</v>
      </c>
      <c r="X1059" s="28" t="s">
        <v>68</v>
      </c>
      <c r="Y1059" s="28" t="s">
        <v>69</v>
      </c>
      <c r="Z1059" s="108" t="s">
        <v>87</v>
      </c>
      <c r="AA1059" s="28" t="s">
        <v>88</v>
      </c>
      <c r="AB1059" s="28" t="s">
        <v>88</v>
      </c>
      <c r="AC1059" s="28" t="s">
        <v>1742</v>
      </c>
      <c r="AD1059" s="28" t="s">
        <v>1737</v>
      </c>
      <c r="AE1059" s="28" t="s">
        <v>1738</v>
      </c>
      <c r="AF1059" s="28"/>
      <c r="AG1059" s="28"/>
    </row>
    <row r="1060" s="93" customFormat="1" ht="15" spans="1:33">
      <c r="A1060" s="28" t="s">
        <v>76</v>
      </c>
      <c r="B1060" s="28" t="s">
        <v>1398</v>
      </c>
      <c r="C1060" s="28">
        <v>130124</v>
      </c>
      <c r="D1060" s="28" t="s">
        <v>1733</v>
      </c>
      <c r="E1060" s="28" t="s">
        <v>1760</v>
      </c>
      <c r="F1060" s="28" t="s">
        <v>56</v>
      </c>
      <c r="G1060" s="28" t="s">
        <v>1415</v>
      </c>
      <c r="H1060" s="28" t="s">
        <v>58</v>
      </c>
      <c r="I1060" s="28" t="s">
        <v>59</v>
      </c>
      <c r="J1060" s="28" t="s">
        <v>1735</v>
      </c>
      <c r="K1060" s="32">
        <v>300110009006</v>
      </c>
      <c r="L1060" s="28" t="s">
        <v>876</v>
      </c>
      <c r="M1060" s="28" t="s">
        <v>84</v>
      </c>
      <c r="N1060" s="28">
        <v>1</v>
      </c>
      <c r="O1060" s="33">
        <v>0</v>
      </c>
      <c r="P1060" s="33">
        <v>4</v>
      </c>
      <c r="Q1060" s="33">
        <f>O1060+P1060</f>
        <v>4</v>
      </c>
      <c r="R1060" s="33">
        <f>Q1060/N1060</f>
        <v>4</v>
      </c>
      <c r="S1060" s="107" t="s">
        <v>1747</v>
      </c>
      <c r="T1060" s="28" t="s">
        <v>97</v>
      </c>
      <c r="U1060" s="28" t="s">
        <v>65</v>
      </c>
      <c r="V1060" s="28" t="s">
        <v>66</v>
      </c>
      <c r="W1060" s="28" t="s">
        <v>68</v>
      </c>
      <c r="X1060" s="28" t="s">
        <v>68</v>
      </c>
      <c r="Y1060" s="28" t="s">
        <v>69</v>
      </c>
      <c r="Z1060" s="108" t="s">
        <v>87</v>
      </c>
      <c r="AA1060" s="28" t="s">
        <v>88</v>
      </c>
      <c r="AB1060" s="28" t="s">
        <v>88</v>
      </c>
      <c r="AC1060" s="28" t="s">
        <v>1743</v>
      </c>
      <c r="AD1060" s="28" t="s">
        <v>1737</v>
      </c>
      <c r="AE1060" s="28" t="s">
        <v>1738</v>
      </c>
      <c r="AF1060" s="28"/>
      <c r="AG1060" s="28"/>
    </row>
    <row r="1061" s="93" customFormat="1" ht="15" spans="1:33">
      <c r="A1061" s="28" t="s">
        <v>76</v>
      </c>
      <c r="B1061" s="28" t="s">
        <v>1398</v>
      </c>
      <c r="C1061" s="28">
        <v>130124</v>
      </c>
      <c r="D1061" s="28" t="s">
        <v>1733</v>
      </c>
      <c r="E1061" s="28" t="s">
        <v>1760</v>
      </c>
      <c r="F1061" s="28" t="s">
        <v>56</v>
      </c>
      <c r="G1061" s="28" t="s">
        <v>1418</v>
      </c>
      <c r="H1061" s="28" t="s">
        <v>58</v>
      </c>
      <c r="I1061" s="28" t="s">
        <v>59</v>
      </c>
      <c r="J1061" s="28" t="s">
        <v>1735</v>
      </c>
      <c r="K1061" s="32">
        <v>300110009007</v>
      </c>
      <c r="L1061" s="28" t="s">
        <v>876</v>
      </c>
      <c r="M1061" s="28" t="s">
        <v>84</v>
      </c>
      <c r="N1061" s="28">
        <v>1</v>
      </c>
      <c r="O1061" s="33">
        <v>0</v>
      </c>
      <c r="P1061" s="33">
        <v>2</v>
      </c>
      <c r="Q1061" s="33">
        <f>O1061+P1061</f>
        <v>2</v>
      </c>
      <c r="R1061" s="33">
        <f>Q1061/N1061</f>
        <v>2</v>
      </c>
      <c r="S1061" s="107" t="s">
        <v>1744</v>
      </c>
      <c r="T1061" s="28" t="s">
        <v>97</v>
      </c>
      <c r="U1061" s="28" t="s">
        <v>65</v>
      </c>
      <c r="V1061" s="28" t="s">
        <v>66</v>
      </c>
      <c r="W1061" s="28" t="s">
        <v>68</v>
      </c>
      <c r="X1061" s="28" t="s">
        <v>68</v>
      </c>
      <c r="Y1061" s="28" t="s">
        <v>69</v>
      </c>
      <c r="Z1061" s="108" t="s">
        <v>87</v>
      </c>
      <c r="AA1061" s="28" t="s">
        <v>88</v>
      </c>
      <c r="AB1061" s="28" t="s">
        <v>88</v>
      </c>
      <c r="AC1061" s="28" t="s">
        <v>1742</v>
      </c>
      <c r="AD1061" s="28" t="s">
        <v>1737</v>
      </c>
      <c r="AE1061" s="28" t="s">
        <v>1738</v>
      </c>
      <c r="AF1061" s="28"/>
      <c r="AG1061" s="28"/>
    </row>
    <row r="1062" s="93" customFormat="1" ht="15" spans="1:33">
      <c r="A1062" s="28" t="s">
        <v>76</v>
      </c>
      <c r="B1062" s="28" t="s">
        <v>1398</v>
      </c>
      <c r="C1062" s="28">
        <v>130124</v>
      </c>
      <c r="D1062" s="28" t="s">
        <v>1733</v>
      </c>
      <c r="E1062" s="28" t="s">
        <v>1760</v>
      </c>
      <c r="F1062" s="28" t="s">
        <v>56</v>
      </c>
      <c r="G1062" s="28" t="s">
        <v>1420</v>
      </c>
      <c r="H1062" s="28" t="s">
        <v>58</v>
      </c>
      <c r="I1062" s="28" t="s">
        <v>59</v>
      </c>
      <c r="J1062" s="28" t="s">
        <v>1735</v>
      </c>
      <c r="K1062" s="32">
        <v>300110009008</v>
      </c>
      <c r="L1062" s="28" t="s">
        <v>876</v>
      </c>
      <c r="M1062" s="28" t="s">
        <v>84</v>
      </c>
      <c r="N1062" s="28">
        <v>1</v>
      </c>
      <c r="O1062" s="33">
        <v>0</v>
      </c>
      <c r="P1062" s="33">
        <v>0</v>
      </c>
      <c r="Q1062" s="33">
        <f>O1062+P1062</f>
        <v>0</v>
      </c>
      <c r="R1062" s="33">
        <f>Q1062/N1062</f>
        <v>0</v>
      </c>
      <c r="S1062" s="107" t="s">
        <v>1744</v>
      </c>
      <c r="T1062" s="28" t="s">
        <v>97</v>
      </c>
      <c r="U1062" s="28" t="s">
        <v>65</v>
      </c>
      <c r="V1062" s="28" t="s">
        <v>66</v>
      </c>
      <c r="W1062" s="28" t="s">
        <v>68</v>
      </c>
      <c r="X1062" s="28" t="s">
        <v>68</v>
      </c>
      <c r="Y1062" s="28" t="s">
        <v>69</v>
      </c>
      <c r="Z1062" s="108" t="s">
        <v>87</v>
      </c>
      <c r="AA1062" s="28" t="s">
        <v>88</v>
      </c>
      <c r="AB1062" s="28" t="s">
        <v>88</v>
      </c>
      <c r="AC1062" s="28" t="s">
        <v>1743</v>
      </c>
      <c r="AD1062" s="28" t="s">
        <v>1737</v>
      </c>
      <c r="AE1062" s="28" t="s">
        <v>1738</v>
      </c>
      <c r="AF1062" s="28"/>
      <c r="AG1062" s="28"/>
    </row>
    <row r="1063" s="93" customFormat="1" ht="15" spans="1:33">
      <c r="A1063" s="28" t="s">
        <v>76</v>
      </c>
      <c r="B1063" s="28" t="s">
        <v>1398</v>
      </c>
      <c r="C1063" s="28">
        <v>130124</v>
      </c>
      <c r="D1063" s="28" t="s">
        <v>1733</v>
      </c>
      <c r="E1063" s="28" t="s">
        <v>1761</v>
      </c>
      <c r="F1063" s="28" t="s">
        <v>56</v>
      </c>
      <c r="G1063" s="28" t="s">
        <v>1401</v>
      </c>
      <c r="H1063" s="28" t="s">
        <v>58</v>
      </c>
      <c r="I1063" s="28" t="s">
        <v>59</v>
      </c>
      <c r="J1063" s="28" t="s">
        <v>1735</v>
      </c>
      <c r="K1063" s="32">
        <v>300110010001</v>
      </c>
      <c r="L1063" s="28" t="s">
        <v>876</v>
      </c>
      <c r="M1063" s="28" t="s">
        <v>84</v>
      </c>
      <c r="N1063" s="28">
        <v>1</v>
      </c>
      <c r="O1063" s="33">
        <v>0</v>
      </c>
      <c r="P1063" s="33">
        <v>1</v>
      </c>
      <c r="Q1063" s="33">
        <f>O1063+P1063</f>
        <v>1</v>
      </c>
      <c r="R1063" s="33">
        <f>Q1063/N1063</f>
        <v>1</v>
      </c>
      <c r="S1063" s="107" t="s">
        <v>1744</v>
      </c>
      <c r="T1063" s="28" t="s">
        <v>97</v>
      </c>
      <c r="U1063" s="28" t="s">
        <v>65</v>
      </c>
      <c r="V1063" s="28" t="s">
        <v>66</v>
      </c>
      <c r="W1063" s="28" t="s">
        <v>68</v>
      </c>
      <c r="X1063" s="28" t="s">
        <v>68</v>
      </c>
      <c r="Y1063" s="28" t="s">
        <v>69</v>
      </c>
      <c r="Z1063" s="108" t="s">
        <v>87</v>
      </c>
      <c r="AA1063" s="28" t="s">
        <v>88</v>
      </c>
      <c r="AB1063" s="28" t="s">
        <v>88</v>
      </c>
      <c r="AC1063" s="28" t="s">
        <v>1742</v>
      </c>
      <c r="AD1063" s="28" t="s">
        <v>1737</v>
      </c>
      <c r="AE1063" s="28" t="s">
        <v>1738</v>
      </c>
      <c r="AF1063" s="28"/>
      <c r="AG1063" s="28"/>
    </row>
    <row r="1064" s="93" customFormat="1" ht="15" spans="1:33">
      <c r="A1064" s="28" t="s">
        <v>76</v>
      </c>
      <c r="B1064" s="28" t="s">
        <v>1398</v>
      </c>
      <c r="C1064" s="28">
        <v>130124</v>
      </c>
      <c r="D1064" s="28" t="s">
        <v>1733</v>
      </c>
      <c r="E1064" s="28" t="s">
        <v>1761</v>
      </c>
      <c r="F1064" s="28" t="s">
        <v>56</v>
      </c>
      <c r="G1064" s="28" t="s">
        <v>1407</v>
      </c>
      <c r="H1064" s="28" t="s">
        <v>58</v>
      </c>
      <c r="I1064" s="28" t="s">
        <v>59</v>
      </c>
      <c r="J1064" s="28" t="s">
        <v>1735</v>
      </c>
      <c r="K1064" s="32">
        <v>300110010002</v>
      </c>
      <c r="L1064" s="28" t="s">
        <v>876</v>
      </c>
      <c r="M1064" s="28" t="s">
        <v>84</v>
      </c>
      <c r="N1064" s="28">
        <v>1</v>
      </c>
      <c r="O1064" s="33">
        <v>0</v>
      </c>
      <c r="P1064" s="33">
        <v>0</v>
      </c>
      <c r="Q1064" s="33">
        <f>O1064+P1064</f>
        <v>0</v>
      </c>
      <c r="R1064" s="33">
        <f>Q1064/N1064</f>
        <v>0</v>
      </c>
      <c r="S1064" s="107" t="s">
        <v>1744</v>
      </c>
      <c r="T1064" s="28" t="s">
        <v>97</v>
      </c>
      <c r="U1064" s="28" t="s">
        <v>65</v>
      </c>
      <c r="V1064" s="28" t="s">
        <v>66</v>
      </c>
      <c r="W1064" s="28" t="s">
        <v>68</v>
      </c>
      <c r="X1064" s="28" t="s">
        <v>68</v>
      </c>
      <c r="Y1064" s="28" t="s">
        <v>69</v>
      </c>
      <c r="Z1064" s="108" t="s">
        <v>87</v>
      </c>
      <c r="AA1064" s="28" t="s">
        <v>88</v>
      </c>
      <c r="AB1064" s="28" t="s">
        <v>88</v>
      </c>
      <c r="AC1064" s="28" t="s">
        <v>1743</v>
      </c>
      <c r="AD1064" s="28" t="s">
        <v>1737</v>
      </c>
      <c r="AE1064" s="28" t="s">
        <v>1738</v>
      </c>
      <c r="AF1064" s="28"/>
      <c r="AG1064" s="28"/>
    </row>
    <row r="1065" s="93" customFormat="1" ht="15" spans="1:33">
      <c r="A1065" s="28" t="s">
        <v>76</v>
      </c>
      <c r="B1065" s="28" t="s">
        <v>1398</v>
      </c>
      <c r="C1065" s="28">
        <v>130124</v>
      </c>
      <c r="D1065" s="28" t="s">
        <v>1733</v>
      </c>
      <c r="E1065" s="28" t="s">
        <v>1761</v>
      </c>
      <c r="F1065" s="28" t="s">
        <v>56</v>
      </c>
      <c r="G1065" s="28" t="s">
        <v>1410</v>
      </c>
      <c r="H1065" s="28" t="s">
        <v>58</v>
      </c>
      <c r="I1065" s="28" t="s">
        <v>59</v>
      </c>
      <c r="J1065" s="28" t="s">
        <v>1735</v>
      </c>
      <c r="K1065" s="32">
        <v>300110010003</v>
      </c>
      <c r="L1065" s="28" t="s">
        <v>876</v>
      </c>
      <c r="M1065" s="28" t="s">
        <v>84</v>
      </c>
      <c r="N1065" s="28">
        <v>1</v>
      </c>
      <c r="O1065" s="33">
        <v>0</v>
      </c>
      <c r="P1065" s="33">
        <v>1</v>
      </c>
      <c r="Q1065" s="33">
        <f>O1065+P1065</f>
        <v>1</v>
      </c>
      <c r="R1065" s="33">
        <f>Q1065/N1065</f>
        <v>1</v>
      </c>
      <c r="S1065" s="107" t="s">
        <v>1736</v>
      </c>
      <c r="T1065" s="28" t="s">
        <v>97</v>
      </c>
      <c r="U1065" s="28" t="s">
        <v>65</v>
      </c>
      <c r="V1065" s="28" t="s">
        <v>66</v>
      </c>
      <c r="W1065" s="28" t="s">
        <v>67</v>
      </c>
      <c r="X1065" s="28" t="s">
        <v>192</v>
      </c>
      <c r="Y1065" s="28" t="s">
        <v>69</v>
      </c>
      <c r="Z1065" s="108" t="s">
        <v>87</v>
      </c>
      <c r="AA1065" s="28" t="s">
        <v>88</v>
      </c>
      <c r="AB1065" s="28" t="s">
        <v>88</v>
      </c>
      <c r="AC1065" s="28" t="s">
        <v>1404</v>
      </c>
      <c r="AD1065" s="28" t="s">
        <v>1737</v>
      </c>
      <c r="AE1065" s="28" t="s">
        <v>1738</v>
      </c>
      <c r="AF1065" s="28"/>
      <c r="AG1065" s="28"/>
    </row>
    <row r="1066" s="93" customFormat="1" ht="15" spans="1:33">
      <c r="A1066" s="28" t="s">
        <v>76</v>
      </c>
      <c r="B1066" s="28" t="s">
        <v>1398</v>
      </c>
      <c r="C1066" s="28">
        <v>130124</v>
      </c>
      <c r="D1066" s="28" t="s">
        <v>1733</v>
      </c>
      <c r="E1066" s="28" t="s">
        <v>1762</v>
      </c>
      <c r="F1066" s="28" t="s">
        <v>56</v>
      </c>
      <c r="G1066" s="28" t="s">
        <v>1401</v>
      </c>
      <c r="H1066" s="28" t="s">
        <v>58</v>
      </c>
      <c r="I1066" s="28" t="s">
        <v>59</v>
      </c>
      <c r="J1066" s="28" t="s">
        <v>1735</v>
      </c>
      <c r="K1066" s="32">
        <v>300110011002</v>
      </c>
      <c r="L1066" s="28" t="s">
        <v>876</v>
      </c>
      <c r="M1066" s="28" t="s">
        <v>84</v>
      </c>
      <c r="N1066" s="28">
        <v>2</v>
      </c>
      <c r="O1066" s="33">
        <v>2</v>
      </c>
      <c r="P1066" s="33">
        <v>2</v>
      </c>
      <c r="Q1066" s="33">
        <f>O1066+P1066</f>
        <v>4</v>
      </c>
      <c r="R1066" s="33">
        <f>Q1066/N1066</f>
        <v>2</v>
      </c>
      <c r="S1066" s="107" t="s">
        <v>1736</v>
      </c>
      <c r="T1066" s="28" t="s">
        <v>97</v>
      </c>
      <c r="U1066" s="28" t="s">
        <v>65</v>
      </c>
      <c r="V1066" s="28" t="s">
        <v>66</v>
      </c>
      <c r="W1066" s="28" t="s">
        <v>67</v>
      </c>
      <c r="X1066" s="28" t="s">
        <v>192</v>
      </c>
      <c r="Y1066" s="28" t="s">
        <v>69</v>
      </c>
      <c r="Z1066" s="108" t="s">
        <v>87</v>
      </c>
      <c r="AA1066" s="28" t="s">
        <v>88</v>
      </c>
      <c r="AB1066" s="28" t="s">
        <v>88</v>
      </c>
      <c r="AC1066" s="28" t="s">
        <v>1404</v>
      </c>
      <c r="AD1066" s="28" t="s">
        <v>1737</v>
      </c>
      <c r="AE1066" s="28" t="s">
        <v>1738</v>
      </c>
      <c r="AF1066" s="28"/>
      <c r="AG1066" s="28"/>
    </row>
    <row r="1067" s="93" customFormat="1" ht="15" spans="1:33">
      <c r="A1067" s="28" t="s">
        <v>76</v>
      </c>
      <c r="B1067" s="28" t="s">
        <v>1398</v>
      </c>
      <c r="C1067" s="28">
        <v>130124</v>
      </c>
      <c r="D1067" s="28" t="s">
        <v>1733</v>
      </c>
      <c r="E1067" s="28" t="s">
        <v>1762</v>
      </c>
      <c r="F1067" s="28" t="s">
        <v>56</v>
      </c>
      <c r="G1067" s="28" t="s">
        <v>1407</v>
      </c>
      <c r="H1067" s="28" t="s">
        <v>58</v>
      </c>
      <c r="I1067" s="28" t="s">
        <v>59</v>
      </c>
      <c r="J1067" s="28" t="s">
        <v>1735</v>
      </c>
      <c r="K1067" s="32">
        <v>300110011003</v>
      </c>
      <c r="L1067" s="28" t="s">
        <v>876</v>
      </c>
      <c r="M1067" s="28" t="s">
        <v>84</v>
      </c>
      <c r="N1067" s="28">
        <v>2</v>
      </c>
      <c r="O1067" s="33">
        <v>5</v>
      </c>
      <c r="P1067" s="33">
        <v>2</v>
      </c>
      <c r="Q1067" s="33">
        <f>O1067+P1067</f>
        <v>7</v>
      </c>
      <c r="R1067" s="33">
        <f>Q1067/N1067</f>
        <v>3.5</v>
      </c>
      <c r="S1067" s="107" t="s">
        <v>1416</v>
      </c>
      <c r="T1067" s="28" t="s">
        <v>64</v>
      </c>
      <c r="U1067" s="28" t="s">
        <v>65</v>
      </c>
      <c r="V1067" s="28" t="s">
        <v>86</v>
      </c>
      <c r="W1067" s="28" t="s">
        <v>68</v>
      </c>
      <c r="X1067" s="28" t="s">
        <v>68</v>
      </c>
      <c r="Y1067" s="28" t="s">
        <v>69</v>
      </c>
      <c r="Z1067" s="108" t="s">
        <v>87</v>
      </c>
      <c r="AA1067" s="28" t="s">
        <v>88</v>
      </c>
      <c r="AB1067" s="28" t="s">
        <v>88</v>
      </c>
      <c r="AC1067" s="28" t="s">
        <v>1739</v>
      </c>
      <c r="AD1067" s="28" t="s">
        <v>1737</v>
      </c>
      <c r="AE1067" s="28" t="s">
        <v>1738</v>
      </c>
      <c r="AF1067" s="28"/>
      <c r="AG1067" s="28"/>
    </row>
    <row r="1068" s="93" customFormat="1" ht="15" spans="1:33">
      <c r="A1068" s="28" t="s">
        <v>76</v>
      </c>
      <c r="B1068" s="28" t="s">
        <v>1398</v>
      </c>
      <c r="C1068" s="28">
        <v>130124</v>
      </c>
      <c r="D1068" s="28" t="s">
        <v>1733</v>
      </c>
      <c r="E1068" s="28" t="s">
        <v>1762</v>
      </c>
      <c r="F1068" s="28" t="s">
        <v>56</v>
      </c>
      <c r="G1068" s="28" t="s">
        <v>1410</v>
      </c>
      <c r="H1068" s="28" t="s">
        <v>58</v>
      </c>
      <c r="I1068" s="28" t="s">
        <v>59</v>
      </c>
      <c r="J1068" s="28" t="s">
        <v>1735</v>
      </c>
      <c r="K1068" s="32">
        <v>300110011004</v>
      </c>
      <c r="L1068" s="28" t="s">
        <v>876</v>
      </c>
      <c r="M1068" s="28" t="s">
        <v>84</v>
      </c>
      <c r="N1068" s="28">
        <v>2</v>
      </c>
      <c r="O1068" s="33">
        <v>18</v>
      </c>
      <c r="P1068" s="33">
        <v>3</v>
      </c>
      <c r="Q1068" s="33">
        <f>O1068+P1068</f>
        <v>21</v>
      </c>
      <c r="R1068" s="33">
        <f>Q1068/N1068</f>
        <v>10.5</v>
      </c>
      <c r="S1068" s="107" t="s">
        <v>1736</v>
      </c>
      <c r="T1068" s="28" t="s">
        <v>97</v>
      </c>
      <c r="U1068" s="28" t="s">
        <v>65</v>
      </c>
      <c r="V1068" s="28" t="s">
        <v>66</v>
      </c>
      <c r="W1068" s="28" t="s">
        <v>68</v>
      </c>
      <c r="X1068" s="28" t="s">
        <v>68</v>
      </c>
      <c r="Y1068" s="28" t="s">
        <v>69</v>
      </c>
      <c r="Z1068" s="108" t="s">
        <v>87</v>
      </c>
      <c r="AA1068" s="28" t="s">
        <v>88</v>
      </c>
      <c r="AB1068" s="28" t="s">
        <v>88</v>
      </c>
      <c r="AC1068" s="28" t="s">
        <v>1740</v>
      </c>
      <c r="AD1068" s="28" t="s">
        <v>1737</v>
      </c>
      <c r="AE1068" s="28" t="s">
        <v>1738</v>
      </c>
      <c r="AF1068" s="28"/>
      <c r="AG1068" s="28"/>
    </row>
    <row r="1069" s="93" customFormat="1" ht="15" spans="1:33">
      <c r="A1069" s="28" t="s">
        <v>76</v>
      </c>
      <c r="B1069" s="28" t="s">
        <v>1398</v>
      </c>
      <c r="C1069" s="28">
        <v>130124</v>
      </c>
      <c r="D1069" s="28" t="s">
        <v>1733</v>
      </c>
      <c r="E1069" s="28" t="s">
        <v>1762</v>
      </c>
      <c r="F1069" s="28" t="s">
        <v>56</v>
      </c>
      <c r="G1069" s="28" t="s">
        <v>1412</v>
      </c>
      <c r="H1069" s="28" t="s">
        <v>58</v>
      </c>
      <c r="I1069" s="28" t="s">
        <v>59</v>
      </c>
      <c r="J1069" s="28" t="s">
        <v>1735</v>
      </c>
      <c r="K1069" s="32">
        <v>300110011005</v>
      </c>
      <c r="L1069" s="28" t="s">
        <v>876</v>
      </c>
      <c r="M1069" s="28" t="s">
        <v>84</v>
      </c>
      <c r="N1069" s="28">
        <v>2</v>
      </c>
      <c r="O1069" s="33">
        <v>14</v>
      </c>
      <c r="P1069" s="33">
        <v>2</v>
      </c>
      <c r="Q1069" s="33">
        <f>O1069+P1069</f>
        <v>16</v>
      </c>
      <c r="R1069" s="33">
        <f>Q1069/N1069</f>
        <v>8</v>
      </c>
      <c r="S1069" s="107" t="s">
        <v>1421</v>
      </c>
      <c r="T1069" s="28" t="s">
        <v>228</v>
      </c>
      <c r="U1069" s="28" t="s">
        <v>229</v>
      </c>
      <c r="V1069" s="28" t="s">
        <v>66</v>
      </c>
      <c r="W1069" s="28" t="s">
        <v>68</v>
      </c>
      <c r="X1069" s="28" t="s">
        <v>68</v>
      </c>
      <c r="Y1069" s="28" t="s">
        <v>787</v>
      </c>
      <c r="Z1069" s="108" t="s">
        <v>87</v>
      </c>
      <c r="AA1069" s="28" t="s">
        <v>88</v>
      </c>
      <c r="AB1069" s="28" t="s">
        <v>88</v>
      </c>
      <c r="AC1069" s="28" t="s">
        <v>1422</v>
      </c>
      <c r="AD1069" s="28" t="s">
        <v>1737</v>
      </c>
      <c r="AE1069" s="28" t="s">
        <v>1738</v>
      </c>
      <c r="AF1069" s="28"/>
      <c r="AG1069" s="28"/>
    </row>
    <row r="1070" s="93" customFormat="1" ht="15" spans="1:33">
      <c r="A1070" s="28" t="s">
        <v>76</v>
      </c>
      <c r="B1070" s="28" t="s">
        <v>1398</v>
      </c>
      <c r="C1070" s="28">
        <v>130124</v>
      </c>
      <c r="D1070" s="28" t="s">
        <v>1733</v>
      </c>
      <c r="E1070" s="28" t="s">
        <v>1762</v>
      </c>
      <c r="F1070" s="28" t="s">
        <v>56</v>
      </c>
      <c r="G1070" s="28" t="s">
        <v>1415</v>
      </c>
      <c r="H1070" s="28" t="s">
        <v>58</v>
      </c>
      <c r="I1070" s="28" t="s">
        <v>59</v>
      </c>
      <c r="J1070" s="28" t="s">
        <v>1735</v>
      </c>
      <c r="K1070" s="32">
        <v>300110011006</v>
      </c>
      <c r="L1070" s="28" t="s">
        <v>876</v>
      </c>
      <c r="M1070" s="28" t="s">
        <v>84</v>
      </c>
      <c r="N1070" s="28">
        <v>3</v>
      </c>
      <c r="O1070" s="33">
        <v>1</v>
      </c>
      <c r="P1070" s="33">
        <v>1</v>
      </c>
      <c r="Q1070" s="33">
        <f>O1070+P1070</f>
        <v>2</v>
      </c>
      <c r="R1070" s="33">
        <f>Q1070/N1070</f>
        <v>0.666666666666667</v>
      </c>
      <c r="S1070" s="107" t="s">
        <v>1741</v>
      </c>
      <c r="T1070" s="28" t="s">
        <v>64</v>
      </c>
      <c r="U1070" s="28" t="s">
        <v>65</v>
      </c>
      <c r="V1070" s="28" t="s">
        <v>66</v>
      </c>
      <c r="W1070" s="28" t="s">
        <v>68</v>
      </c>
      <c r="X1070" s="28" t="s">
        <v>68</v>
      </c>
      <c r="Y1070" s="28" t="s">
        <v>69</v>
      </c>
      <c r="Z1070" s="108" t="s">
        <v>87</v>
      </c>
      <c r="AA1070" s="28" t="s">
        <v>88</v>
      </c>
      <c r="AB1070" s="28" t="s">
        <v>88</v>
      </c>
      <c r="AC1070" s="28" t="s">
        <v>1742</v>
      </c>
      <c r="AD1070" s="28" t="s">
        <v>1737</v>
      </c>
      <c r="AE1070" s="28" t="s">
        <v>1738</v>
      </c>
      <c r="AF1070" s="28"/>
      <c r="AG1070" s="28"/>
    </row>
    <row r="1071" s="93" customFormat="1" ht="15" spans="1:33">
      <c r="A1071" s="28" t="s">
        <v>76</v>
      </c>
      <c r="B1071" s="28" t="s">
        <v>1398</v>
      </c>
      <c r="C1071" s="28">
        <v>130124</v>
      </c>
      <c r="D1071" s="28" t="s">
        <v>1733</v>
      </c>
      <c r="E1071" s="28" t="s">
        <v>1762</v>
      </c>
      <c r="F1071" s="28" t="s">
        <v>56</v>
      </c>
      <c r="G1071" s="28" t="s">
        <v>1418</v>
      </c>
      <c r="H1071" s="28" t="s">
        <v>58</v>
      </c>
      <c r="I1071" s="28" t="s">
        <v>59</v>
      </c>
      <c r="J1071" s="28" t="s">
        <v>1735</v>
      </c>
      <c r="K1071" s="32">
        <v>300110011007</v>
      </c>
      <c r="L1071" s="28" t="s">
        <v>876</v>
      </c>
      <c r="M1071" s="28" t="s">
        <v>84</v>
      </c>
      <c r="N1071" s="28">
        <v>3</v>
      </c>
      <c r="O1071" s="33">
        <v>1</v>
      </c>
      <c r="P1071" s="33">
        <v>2</v>
      </c>
      <c r="Q1071" s="33">
        <f>O1071+P1071</f>
        <v>3</v>
      </c>
      <c r="R1071" s="33">
        <f>Q1071/N1071</f>
        <v>1</v>
      </c>
      <c r="S1071" s="107" t="s">
        <v>1741</v>
      </c>
      <c r="T1071" s="28" t="s">
        <v>64</v>
      </c>
      <c r="U1071" s="28" t="s">
        <v>65</v>
      </c>
      <c r="V1071" s="28" t="s">
        <v>66</v>
      </c>
      <c r="W1071" s="28" t="s">
        <v>68</v>
      </c>
      <c r="X1071" s="28" t="s">
        <v>68</v>
      </c>
      <c r="Y1071" s="28" t="s">
        <v>69</v>
      </c>
      <c r="Z1071" s="108" t="s">
        <v>87</v>
      </c>
      <c r="AA1071" s="28" t="s">
        <v>88</v>
      </c>
      <c r="AB1071" s="28" t="s">
        <v>88</v>
      </c>
      <c r="AC1071" s="28" t="s">
        <v>1743</v>
      </c>
      <c r="AD1071" s="28" t="s">
        <v>1737</v>
      </c>
      <c r="AE1071" s="28" t="s">
        <v>1738</v>
      </c>
      <c r="AF1071" s="28"/>
      <c r="AG1071" s="28"/>
    </row>
    <row r="1072" s="93" customFormat="1" ht="15" spans="1:33">
      <c r="A1072" s="28" t="s">
        <v>76</v>
      </c>
      <c r="B1072" s="28" t="s">
        <v>1398</v>
      </c>
      <c r="C1072" s="28">
        <v>130124</v>
      </c>
      <c r="D1072" s="28" t="s">
        <v>1733</v>
      </c>
      <c r="E1072" s="28" t="s">
        <v>1762</v>
      </c>
      <c r="F1072" s="28" t="s">
        <v>56</v>
      </c>
      <c r="G1072" s="28" t="s">
        <v>1420</v>
      </c>
      <c r="H1072" s="28" t="s">
        <v>58</v>
      </c>
      <c r="I1072" s="28" t="s">
        <v>59</v>
      </c>
      <c r="J1072" s="28" t="s">
        <v>1735</v>
      </c>
      <c r="K1072" s="32">
        <v>300110011008</v>
      </c>
      <c r="L1072" s="28" t="s">
        <v>876</v>
      </c>
      <c r="M1072" s="28" t="s">
        <v>84</v>
      </c>
      <c r="N1072" s="28">
        <v>2</v>
      </c>
      <c r="O1072" s="33">
        <v>2</v>
      </c>
      <c r="P1072" s="33">
        <v>4</v>
      </c>
      <c r="Q1072" s="33">
        <f>O1072+P1072</f>
        <v>6</v>
      </c>
      <c r="R1072" s="33">
        <f>Q1072/N1072</f>
        <v>3</v>
      </c>
      <c r="S1072" s="107" t="s">
        <v>1744</v>
      </c>
      <c r="T1072" s="28" t="s">
        <v>97</v>
      </c>
      <c r="U1072" s="28" t="s">
        <v>65</v>
      </c>
      <c r="V1072" s="28" t="s">
        <v>66</v>
      </c>
      <c r="W1072" s="28" t="s">
        <v>68</v>
      </c>
      <c r="X1072" s="28" t="s">
        <v>68</v>
      </c>
      <c r="Y1072" s="28" t="s">
        <v>69</v>
      </c>
      <c r="Z1072" s="108" t="s">
        <v>87</v>
      </c>
      <c r="AA1072" s="28" t="s">
        <v>88</v>
      </c>
      <c r="AB1072" s="28" t="s">
        <v>88</v>
      </c>
      <c r="AC1072" s="28" t="s">
        <v>1742</v>
      </c>
      <c r="AD1072" s="28" t="s">
        <v>1737</v>
      </c>
      <c r="AE1072" s="28" t="s">
        <v>1738</v>
      </c>
      <c r="AF1072" s="28"/>
      <c r="AG1072" s="28"/>
    </row>
    <row r="1073" s="93" customFormat="1" ht="15" spans="1:33">
      <c r="A1073" s="28" t="s">
        <v>76</v>
      </c>
      <c r="B1073" s="28" t="s">
        <v>1398</v>
      </c>
      <c r="C1073" s="28">
        <v>130124</v>
      </c>
      <c r="D1073" s="28" t="s">
        <v>1733</v>
      </c>
      <c r="E1073" s="28" t="s">
        <v>1762</v>
      </c>
      <c r="F1073" s="28" t="s">
        <v>56</v>
      </c>
      <c r="G1073" s="28" t="s">
        <v>1437</v>
      </c>
      <c r="H1073" s="28" t="s">
        <v>58</v>
      </c>
      <c r="I1073" s="28" t="s">
        <v>59</v>
      </c>
      <c r="J1073" s="28" t="s">
        <v>1735</v>
      </c>
      <c r="K1073" s="32">
        <v>300110011009</v>
      </c>
      <c r="L1073" s="28" t="s">
        <v>876</v>
      </c>
      <c r="M1073" s="28" t="s">
        <v>84</v>
      </c>
      <c r="N1073" s="28">
        <v>2</v>
      </c>
      <c r="O1073" s="33">
        <v>2</v>
      </c>
      <c r="P1073" s="33">
        <v>1</v>
      </c>
      <c r="Q1073" s="33">
        <f>O1073+P1073</f>
        <v>3</v>
      </c>
      <c r="R1073" s="33">
        <f>Q1073/N1073</f>
        <v>1.5</v>
      </c>
      <c r="S1073" s="107" t="s">
        <v>1744</v>
      </c>
      <c r="T1073" s="28" t="s">
        <v>97</v>
      </c>
      <c r="U1073" s="28" t="s">
        <v>65</v>
      </c>
      <c r="V1073" s="28" t="s">
        <v>66</v>
      </c>
      <c r="W1073" s="28" t="s">
        <v>68</v>
      </c>
      <c r="X1073" s="28" t="s">
        <v>68</v>
      </c>
      <c r="Y1073" s="28" t="s">
        <v>69</v>
      </c>
      <c r="Z1073" s="108" t="s">
        <v>87</v>
      </c>
      <c r="AA1073" s="28" t="s">
        <v>88</v>
      </c>
      <c r="AB1073" s="28" t="s">
        <v>88</v>
      </c>
      <c r="AC1073" s="28" t="s">
        <v>1743</v>
      </c>
      <c r="AD1073" s="28" t="s">
        <v>1737</v>
      </c>
      <c r="AE1073" s="28" t="s">
        <v>1738</v>
      </c>
      <c r="AF1073" s="28"/>
      <c r="AG1073" s="28"/>
    </row>
    <row r="1074" s="93" customFormat="1" ht="15" spans="1:33">
      <c r="A1074" s="28" t="s">
        <v>76</v>
      </c>
      <c r="B1074" s="28" t="s">
        <v>1398</v>
      </c>
      <c r="C1074" s="28">
        <v>130124</v>
      </c>
      <c r="D1074" s="28" t="s">
        <v>1733</v>
      </c>
      <c r="E1074" s="28" t="s">
        <v>1762</v>
      </c>
      <c r="F1074" s="28" t="s">
        <v>56</v>
      </c>
      <c r="G1074" s="28" t="s">
        <v>1438</v>
      </c>
      <c r="H1074" s="28" t="s">
        <v>58</v>
      </c>
      <c r="I1074" s="28" t="s">
        <v>59</v>
      </c>
      <c r="J1074" s="28" t="s">
        <v>1735</v>
      </c>
      <c r="K1074" s="32">
        <v>300110011010</v>
      </c>
      <c r="L1074" s="28" t="s">
        <v>876</v>
      </c>
      <c r="M1074" s="28" t="s">
        <v>84</v>
      </c>
      <c r="N1074" s="28">
        <v>1</v>
      </c>
      <c r="O1074" s="33">
        <v>0</v>
      </c>
      <c r="P1074" s="33">
        <v>2</v>
      </c>
      <c r="Q1074" s="33">
        <f>O1074+P1074</f>
        <v>2</v>
      </c>
      <c r="R1074" s="33">
        <f>Q1074/N1074</f>
        <v>2</v>
      </c>
      <c r="S1074" s="107" t="s">
        <v>761</v>
      </c>
      <c r="T1074" s="28" t="s">
        <v>97</v>
      </c>
      <c r="U1074" s="28" t="s">
        <v>65</v>
      </c>
      <c r="V1074" s="28" t="s">
        <v>66</v>
      </c>
      <c r="W1074" s="28" t="s">
        <v>68</v>
      </c>
      <c r="X1074" s="28" t="s">
        <v>68</v>
      </c>
      <c r="Y1074" s="28" t="s">
        <v>69</v>
      </c>
      <c r="Z1074" s="108" t="s">
        <v>87</v>
      </c>
      <c r="AA1074" s="28" t="s">
        <v>88</v>
      </c>
      <c r="AB1074" s="28" t="s">
        <v>88</v>
      </c>
      <c r="AC1074" s="28" t="s">
        <v>1742</v>
      </c>
      <c r="AD1074" s="28" t="s">
        <v>1737</v>
      </c>
      <c r="AE1074" s="28" t="s">
        <v>1738</v>
      </c>
      <c r="AF1074" s="28"/>
      <c r="AG1074" s="28"/>
    </row>
    <row r="1075" s="93" customFormat="1" ht="15" spans="1:33">
      <c r="A1075" s="28" t="s">
        <v>76</v>
      </c>
      <c r="B1075" s="28" t="s">
        <v>1398</v>
      </c>
      <c r="C1075" s="28">
        <v>130124</v>
      </c>
      <c r="D1075" s="28" t="s">
        <v>1733</v>
      </c>
      <c r="E1075" s="28" t="s">
        <v>1762</v>
      </c>
      <c r="F1075" s="28" t="s">
        <v>56</v>
      </c>
      <c r="G1075" s="28" t="s">
        <v>1439</v>
      </c>
      <c r="H1075" s="28" t="s">
        <v>58</v>
      </c>
      <c r="I1075" s="28" t="s">
        <v>59</v>
      </c>
      <c r="J1075" s="28" t="s">
        <v>1735</v>
      </c>
      <c r="K1075" s="32">
        <v>300110011011</v>
      </c>
      <c r="L1075" s="28" t="s">
        <v>876</v>
      </c>
      <c r="M1075" s="28" t="s">
        <v>84</v>
      </c>
      <c r="N1075" s="28">
        <v>1</v>
      </c>
      <c r="O1075" s="33">
        <v>6</v>
      </c>
      <c r="P1075" s="33">
        <v>2</v>
      </c>
      <c r="Q1075" s="33">
        <f>O1075+P1075</f>
        <v>8</v>
      </c>
      <c r="R1075" s="33">
        <f>Q1075/N1075</f>
        <v>8</v>
      </c>
      <c r="S1075" s="107" t="s">
        <v>761</v>
      </c>
      <c r="T1075" s="28" t="s">
        <v>97</v>
      </c>
      <c r="U1075" s="28" t="s">
        <v>65</v>
      </c>
      <c r="V1075" s="28" t="s">
        <v>66</v>
      </c>
      <c r="W1075" s="28" t="s">
        <v>68</v>
      </c>
      <c r="X1075" s="28" t="s">
        <v>68</v>
      </c>
      <c r="Y1075" s="28" t="s">
        <v>69</v>
      </c>
      <c r="Z1075" s="108" t="s">
        <v>87</v>
      </c>
      <c r="AA1075" s="28" t="s">
        <v>88</v>
      </c>
      <c r="AB1075" s="28" t="s">
        <v>88</v>
      </c>
      <c r="AC1075" s="28" t="s">
        <v>1743</v>
      </c>
      <c r="AD1075" s="28" t="s">
        <v>1737</v>
      </c>
      <c r="AE1075" s="28" t="s">
        <v>1738</v>
      </c>
      <c r="AF1075" s="28"/>
      <c r="AG1075" s="28"/>
    </row>
    <row r="1076" s="93" customFormat="1" ht="15" spans="1:33">
      <c r="A1076" s="28" t="s">
        <v>76</v>
      </c>
      <c r="B1076" s="28" t="s">
        <v>1398</v>
      </c>
      <c r="C1076" s="28">
        <v>130124</v>
      </c>
      <c r="D1076" s="28" t="s">
        <v>1733</v>
      </c>
      <c r="E1076" s="28" t="s">
        <v>1762</v>
      </c>
      <c r="F1076" s="28" t="s">
        <v>56</v>
      </c>
      <c r="G1076" s="28" t="s">
        <v>1440</v>
      </c>
      <c r="H1076" s="28" t="s">
        <v>58</v>
      </c>
      <c r="I1076" s="28" t="s">
        <v>59</v>
      </c>
      <c r="J1076" s="28" t="s">
        <v>1735</v>
      </c>
      <c r="K1076" s="32">
        <v>300110011012</v>
      </c>
      <c r="L1076" s="28" t="s">
        <v>876</v>
      </c>
      <c r="M1076" s="28" t="s">
        <v>84</v>
      </c>
      <c r="N1076" s="28">
        <v>2</v>
      </c>
      <c r="O1076" s="33">
        <v>20</v>
      </c>
      <c r="P1076" s="33">
        <v>22</v>
      </c>
      <c r="Q1076" s="33">
        <f>O1076+P1076</f>
        <v>42</v>
      </c>
      <c r="R1076" s="33">
        <f>Q1076/N1076</f>
        <v>21</v>
      </c>
      <c r="S1076" s="107" t="s">
        <v>1745</v>
      </c>
      <c r="T1076" s="28" t="s">
        <v>97</v>
      </c>
      <c r="U1076" s="28" t="s">
        <v>65</v>
      </c>
      <c r="V1076" s="28" t="s">
        <v>66</v>
      </c>
      <c r="W1076" s="28" t="s">
        <v>68</v>
      </c>
      <c r="X1076" s="28" t="s">
        <v>68</v>
      </c>
      <c r="Y1076" s="28" t="s">
        <v>69</v>
      </c>
      <c r="Z1076" s="108" t="s">
        <v>87</v>
      </c>
      <c r="AA1076" s="28" t="s">
        <v>88</v>
      </c>
      <c r="AB1076" s="28" t="s">
        <v>88</v>
      </c>
      <c r="AC1076" s="28" t="s">
        <v>1742</v>
      </c>
      <c r="AD1076" s="28" t="s">
        <v>1737</v>
      </c>
      <c r="AE1076" s="28" t="s">
        <v>1738</v>
      </c>
      <c r="AF1076" s="28"/>
      <c r="AG1076" s="28"/>
    </row>
    <row r="1077" s="93" customFormat="1" ht="15" spans="1:33">
      <c r="A1077" s="28" t="s">
        <v>76</v>
      </c>
      <c r="B1077" s="28" t="s">
        <v>1398</v>
      </c>
      <c r="C1077" s="28">
        <v>130124</v>
      </c>
      <c r="D1077" s="28" t="s">
        <v>1733</v>
      </c>
      <c r="E1077" s="28" t="s">
        <v>1762</v>
      </c>
      <c r="F1077" s="28" t="s">
        <v>56</v>
      </c>
      <c r="G1077" s="28" t="s">
        <v>1441</v>
      </c>
      <c r="H1077" s="28" t="s">
        <v>58</v>
      </c>
      <c r="I1077" s="28" t="s">
        <v>59</v>
      </c>
      <c r="J1077" s="28" t="s">
        <v>1735</v>
      </c>
      <c r="K1077" s="32">
        <v>300110011013</v>
      </c>
      <c r="L1077" s="28" t="s">
        <v>876</v>
      </c>
      <c r="M1077" s="28" t="s">
        <v>84</v>
      </c>
      <c r="N1077" s="28">
        <v>2</v>
      </c>
      <c r="O1077" s="33">
        <v>58</v>
      </c>
      <c r="P1077" s="33">
        <v>65</v>
      </c>
      <c r="Q1077" s="33">
        <f>O1077+P1077</f>
        <v>123</v>
      </c>
      <c r="R1077" s="33">
        <f>Q1077/N1077</f>
        <v>61.5</v>
      </c>
      <c r="S1077" s="107" t="s">
        <v>1745</v>
      </c>
      <c r="T1077" s="28" t="s">
        <v>97</v>
      </c>
      <c r="U1077" s="28" t="s">
        <v>65</v>
      </c>
      <c r="V1077" s="28" t="s">
        <v>66</v>
      </c>
      <c r="W1077" s="28" t="s">
        <v>68</v>
      </c>
      <c r="X1077" s="28" t="s">
        <v>68</v>
      </c>
      <c r="Y1077" s="28" t="s">
        <v>69</v>
      </c>
      <c r="Z1077" s="108" t="s">
        <v>87</v>
      </c>
      <c r="AA1077" s="28" t="s">
        <v>88</v>
      </c>
      <c r="AB1077" s="28" t="s">
        <v>88</v>
      </c>
      <c r="AC1077" s="28" t="s">
        <v>1743</v>
      </c>
      <c r="AD1077" s="28" t="s">
        <v>1737</v>
      </c>
      <c r="AE1077" s="28" t="s">
        <v>1738</v>
      </c>
      <c r="AF1077" s="28"/>
      <c r="AG1077" s="28"/>
    </row>
    <row r="1078" s="93" customFormat="1" ht="15" spans="1:33">
      <c r="A1078" s="28" t="s">
        <v>76</v>
      </c>
      <c r="B1078" s="28" t="s">
        <v>1398</v>
      </c>
      <c r="C1078" s="28">
        <v>130124</v>
      </c>
      <c r="D1078" s="28" t="s">
        <v>1733</v>
      </c>
      <c r="E1078" s="28" t="s">
        <v>1762</v>
      </c>
      <c r="F1078" s="28" t="s">
        <v>56</v>
      </c>
      <c r="G1078" s="28" t="s">
        <v>1442</v>
      </c>
      <c r="H1078" s="28" t="s">
        <v>58</v>
      </c>
      <c r="I1078" s="28" t="s">
        <v>59</v>
      </c>
      <c r="J1078" s="28" t="s">
        <v>1735</v>
      </c>
      <c r="K1078" s="32">
        <v>300110011014</v>
      </c>
      <c r="L1078" s="28" t="s">
        <v>876</v>
      </c>
      <c r="M1078" s="28" t="s">
        <v>84</v>
      </c>
      <c r="N1078" s="28">
        <v>2</v>
      </c>
      <c r="O1078" s="33">
        <v>2</v>
      </c>
      <c r="P1078" s="33">
        <v>2</v>
      </c>
      <c r="Q1078" s="33">
        <f>O1078+P1078</f>
        <v>4</v>
      </c>
      <c r="R1078" s="33">
        <f>Q1078/N1078</f>
        <v>2</v>
      </c>
      <c r="S1078" s="107" t="s">
        <v>1747</v>
      </c>
      <c r="T1078" s="28" t="s">
        <v>97</v>
      </c>
      <c r="U1078" s="28" t="s">
        <v>65</v>
      </c>
      <c r="V1078" s="28" t="s">
        <v>66</v>
      </c>
      <c r="W1078" s="28" t="s">
        <v>68</v>
      </c>
      <c r="X1078" s="28" t="s">
        <v>68</v>
      </c>
      <c r="Y1078" s="28" t="s">
        <v>69</v>
      </c>
      <c r="Z1078" s="108" t="s">
        <v>87</v>
      </c>
      <c r="AA1078" s="28" t="s">
        <v>88</v>
      </c>
      <c r="AB1078" s="28" t="s">
        <v>88</v>
      </c>
      <c r="AC1078" s="28" t="s">
        <v>1742</v>
      </c>
      <c r="AD1078" s="28" t="s">
        <v>1737</v>
      </c>
      <c r="AE1078" s="28" t="s">
        <v>1738</v>
      </c>
      <c r="AF1078" s="28"/>
      <c r="AG1078" s="28"/>
    </row>
    <row r="1079" s="93" customFormat="1" ht="15" spans="1:33">
      <c r="A1079" s="28" t="s">
        <v>76</v>
      </c>
      <c r="B1079" s="28" t="s">
        <v>1398</v>
      </c>
      <c r="C1079" s="28">
        <v>130124</v>
      </c>
      <c r="D1079" s="28" t="s">
        <v>1733</v>
      </c>
      <c r="E1079" s="28" t="s">
        <v>1762</v>
      </c>
      <c r="F1079" s="28" t="s">
        <v>56</v>
      </c>
      <c r="G1079" s="28" t="s">
        <v>1443</v>
      </c>
      <c r="H1079" s="28" t="s">
        <v>58</v>
      </c>
      <c r="I1079" s="28" t="s">
        <v>59</v>
      </c>
      <c r="J1079" s="28" t="s">
        <v>1735</v>
      </c>
      <c r="K1079" s="32">
        <v>300110011015</v>
      </c>
      <c r="L1079" s="28" t="s">
        <v>876</v>
      </c>
      <c r="M1079" s="28" t="s">
        <v>84</v>
      </c>
      <c r="N1079" s="28">
        <v>2</v>
      </c>
      <c r="O1079" s="33">
        <v>3</v>
      </c>
      <c r="P1079" s="33">
        <v>7</v>
      </c>
      <c r="Q1079" s="33">
        <f>O1079+P1079</f>
        <v>10</v>
      </c>
      <c r="R1079" s="33">
        <f>Q1079/N1079</f>
        <v>5</v>
      </c>
      <c r="S1079" s="107" t="s">
        <v>1747</v>
      </c>
      <c r="T1079" s="28" t="s">
        <v>97</v>
      </c>
      <c r="U1079" s="28" t="s">
        <v>65</v>
      </c>
      <c r="V1079" s="28" t="s">
        <v>66</v>
      </c>
      <c r="W1079" s="28" t="s">
        <v>68</v>
      </c>
      <c r="X1079" s="28" t="s">
        <v>68</v>
      </c>
      <c r="Y1079" s="28" t="s">
        <v>69</v>
      </c>
      <c r="Z1079" s="108" t="s">
        <v>87</v>
      </c>
      <c r="AA1079" s="28" t="s">
        <v>88</v>
      </c>
      <c r="AB1079" s="28" t="s">
        <v>88</v>
      </c>
      <c r="AC1079" s="28" t="s">
        <v>1743</v>
      </c>
      <c r="AD1079" s="28" t="s">
        <v>1737</v>
      </c>
      <c r="AE1079" s="28" t="s">
        <v>1738</v>
      </c>
      <c r="AF1079" s="28"/>
      <c r="AG1079" s="28"/>
    </row>
    <row r="1080" s="93" customFormat="1" ht="15" spans="1:33">
      <c r="A1080" s="28" t="s">
        <v>76</v>
      </c>
      <c r="B1080" s="28" t="s">
        <v>1398</v>
      </c>
      <c r="C1080" s="28">
        <v>130124</v>
      </c>
      <c r="D1080" s="28" t="s">
        <v>1733</v>
      </c>
      <c r="E1080" s="28" t="s">
        <v>1763</v>
      </c>
      <c r="F1080" s="28" t="s">
        <v>56</v>
      </c>
      <c r="G1080" s="28" t="s">
        <v>1401</v>
      </c>
      <c r="H1080" s="28" t="s">
        <v>58</v>
      </c>
      <c r="I1080" s="28" t="s">
        <v>59</v>
      </c>
      <c r="J1080" s="28" t="s">
        <v>1735</v>
      </c>
      <c r="K1080" s="32">
        <v>300110012001</v>
      </c>
      <c r="L1080" s="28" t="s">
        <v>876</v>
      </c>
      <c r="M1080" s="28" t="s">
        <v>84</v>
      </c>
      <c r="N1080" s="28">
        <v>1</v>
      </c>
      <c r="O1080" s="33">
        <v>0</v>
      </c>
      <c r="P1080" s="33">
        <v>3</v>
      </c>
      <c r="Q1080" s="33">
        <f>O1080+P1080</f>
        <v>3</v>
      </c>
      <c r="R1080" s="33">
        <f>Q1080/N1080</f>
        <v>3</v>
      </c>
      <c r="S1080" s="107" t="s">
        <v>761</v>
      </c>
      <c r="T1080" s="28" t="s">
        <v>97</v>
      </c>
      <c r="U1080" s="28" t="s">
        <v>65</v>
      </c>
      <c r="V1080" s="28" t="s">
        <v>66</v>
      </c>
      <c r="W1080" s="28" t="s">
        <v>68</v>
      </c>
      <c r="X1080" s="28" t="s">
        <v>68</v>
      </c>
      <c r="Y1080" s="28" t="s">
        <v>69</v>
      </c>
      <c r="Z1080" s="108" t="s">
        <v>87</v>
      </c>
      <c r="AA1080" s="28" t="s">
        <v>88</v>
      </c>
      <c r="AB1080" s="28" t="s">
        <v>88</v>
      </c>
      <c r="AC1080" s="28" t="s">
        <v>1742</v>
      </c>
      <c r="AD1080" s="28" t="s">
        <v>1737</v>
      </c>
      <c r="AE1080" s="28" t="s">
        <v>1738</v>
      </c>
      <c r="AF1080" s="28"/>
      <c r="AG1080" s="28"/>
    </row>
    <row r="1081" s="93" customFormat="1" ht="15" spans="1:33">
      <c r="A1081" s="28" t="s">
        <v>76</v>
      </c>
      <c r="B1081" s="28" t="s">
        <v>1398</v>
      </c>
      <c r="C1081" s="28">
        <v>130124</v>
      </c>
      <c r="D1081" s="28" t="s">
        <v>1733</v>
      </c>
      <c r="E1081" s="28" t="s">
        <v>1763</v>
      </c>
      <c r="F1081" s="28" t="s">
        <v>56</v>
      </c>
      <c r="G1081" s="28" t="s">
        <v>1407</v>
      </c>
      <c r="H1081" s="28" t="s">
        <v>58</v>
      </c>
      <c r="I1081" s="28" t="s">
        <v>59</v>
      </c>
      <c r="J1081" s="28" t="s">
        <v>1735</v>
      </c>
      <c r="K1081" s="32">
        <v>300110012002</v>
      </c>
      <c r="L1081" s="28" t="s">
        <v>876</v>
      </c>
      <c r="M1081" s="28" t="s">
        <v>84</v>
      </c>
      <c r="N1081" s="28">
        <v>1</v>
      </c>
      <c r="O1081" s="33">
        <v>0</v>
      </c>
      <c r="P1081" s="33">
        <v>3</v>
      </c>
      <c r="Q1081" s="33">
        <f>O1081+P1081</f>
        <v>3</v>
      </c>
      <c r="R1081" s="33">
        <f>Q1081/N1081</f>
        <v>3</v>
      </c>
      <c r="S1081" s="107" t="s">
        <v>761</v>
      </c>
      <c r="T1081" s="28" t="s">
        <v>97</v>
      </c>
      <c r="U1081" s="28" t="s">
        <v>65</v>
      </c>
      <c r="V1081" s="28" t="s">
        <v>66</v>
      </c>
      <c r="W1081" s="28" t="s">
        <v>68</v>
      </c>
      <c r="X1081" s="28" t="s">
        <v>68</v>
      </c>
      <c r="Y1081" s="28" t="s">
        <v>69</v>
      </c>
      <c r="Z1081" s="108" t="s">
        <v>87</v>
      </c>
      <c r="AA1081" s="28" t="s">
        <v>88</v>
      </c>
      <c r="AB1081" s="28" t="s">
        <v>88</v>
      </c>
      <c r="AC1081" s="28" t="s">
        <v>1743</v>
      </c>
      <c r="AD1081" s="28" t="s">
        <v>1737</v>
      </c>
      <c r="AE1081" s="28" t="s">
        <v>1738</v>
      </c>
      <c r="AF1081" s="28"/>
      <c r="AG1081" s="28"/>
    </row>
    <row r="1082" s="93" customFormat="1" ht="15" spans="1:33">
      <c r="A1082" s="28" t="s">
        <v>76</v>
      </c>
      <c r="B1082" s="28" t="s">
        <v>1398</v>
      </c>
      <c r="C1082" s="28">
        <v>130124</v>
      </c>
      <c r="D1082" s="28" t="s">
        <v>1733</v>
      </c>
      <c r="E1082" s="28" t="s">
        <v>1763</v>
      </c>
      <c r="F1082" s="28" t="s">
        <v>56</v>
      </c>
      <c r="G1082" s="28" t="s">
        <v>1410</v>
      </c>
      <c r="H1082" s="28" t="s">
        <v>58</v>
      </c>
      <c r="I1082" s="28" t="s">
        <v>59</v>
      </c>
      <c r="J1082" s="28" t="s">
        <v>1735</v>
      </c>
      <c r="K1082" s="32">
        <v>300110012003</v>
      </c>
      <c r="L1082" s="28" t="s">
        <v>876</v>
      </c>
      <c r="M1082" s="28" t="s">
        <v>84</v>
      </c>
      <c r="N1082" s="28">
        <v>1</v>
      </c>
      <c r="O1082" s="33">
        <v>0</v>
      </c>
      <c r="P1082" s="33">
        <v>3</v>
      </c>
      <c r="Q1082" s="33">
        <f>O1082+P1082</f>
        <v>3</v>
      </c>
      <c r="R1082" s="33">
        <f>Q1082/N1082</f>
        <v>3</v>
      </c>
      <c r="S1082" s="107" t="s">
        <v>1736</v>
      </c>
      <c r="T1082" s="28" t="s">
        <v>97</v>
      </c>
      <c r="U1082" s="28" t="s">
        <v>65</v>
      </c>
      <c r="V1082" s="28" t="s">
        <v>66</v>
      </c>
      <c r="W1082" s="28" t="s">
        <v>67</v>
      </c>
      <c r="X1082" s="28" t="s">
        <v>192</v>
      </c>
      <c r="Y1082" s="28" t="s">
        <v>69</v>
      </c>
      <c r="Z1082" s="108" t="s">
        <v>87</v>
      </c>
      <c r="AA1082" s="28" t="s">
        <v>88</v>
      </c>
      <c r="AB1082" s="28" t="s">
        <v>88</v>
      </c>
      <c r="AC1082" s="28" t="s">
        <v>1404</v>
      </c>
      <c r="AD1082" s="28" t="s">
        <v>1737</v>
      </c>
      <c r="AE1082" s="28" t="s">
        <v>1738</v>
      </c>
      <c r="AF1082" s="28"/>
      <c r="AG1082" s="28"/>
    </row>
    <row r="1083" s="93" customFormat="1" ht="15" spans="1:33">
      <c r="A1083" s="28" t="s">
        <v>76</v>
      </c>
      <c r="B1083" s="28" t="s">
        <v>1398</v>
      </c>
      <c r="C1083" s="28">
        <v>130124</v>
      </c>
      <c r="D1083" s="28" t="s">
        <v>1733</v>
      </c>
      <c r="E1083" s="28" t="s">
        <v>1746</v>
      </c>
      <c r="F1083" s="28" t="s">
        <v>56</v>
      </c>
      <c r="G1083" s="28" t="s">
        <v>1410</v>
      </c>
      <c r="H1083" s="28" t="s">
        <v>986</v>
      </c>
      <c r="I1083" s="28" t="s">
        <v>59</v>
      </c>
      <c r="J1083" s="28" t="s">
        <v>1735</v>
      </c>
      <c r="K1083" s="32">
        <v>300129002002</v>
      </c>
      <c r="L1083" s="28" t="s">
        <v>876</v>
      </c>
      <c r="M1083" s="28" t="s">
        <v>84</v>
      </c>
      <c r="N1083" s="28">
        <v>1</v>
      </c>
      <c r="O1083" s="33">
        <v>0</v>
      </c>
      <c r="P1083" s="33">
        <v>6</v>
      </c>
      <c r="Q1083" s="33">
        <f>O1083+P1083</f>
        <v>6</v>
      </c>
      <c r="R1083" s="33">
        <f>Q1083/N1083</f>
        <v>6</v>
      </c>
      <c r="S1083" s="107" t="s">
        <v>1764</v>
      </c>
      <c r="T1083" s="28" t="s">
        <v>97</v>
      </c>
      <c r="U1083" s="28" t="s">
        <v>65</v>
      </c>
      <c r="V1083" s="28" t="s">
        <v>86</v>
      </c>
      <c r="W1083" s="28" t="s">
        <v>68</v>
      </c>
      <c r="X1083" s="28" t="s">
        <v>68</v>
      </c>
      <c r="Y1083" s="28" t="s">
        <v>69</v>
      </c>
      <c r="Z1083" s="108" t="s">
        <v>87</v>
      </c>
      <c r="AA1083" s="28" t="s">
        <v>88</v>
      </c>
      <c r="AB1083" s="28" t="s">
        <v>88</v>
      </c>
      <c r="AC1083" s="28" t="s">
        <v>1765</v>
      </c>
      <c r="AD1083" s="28" t="s">
        <v>1737</v>
      </c>
      <c r="AE1083" s="28" t="s">
        <v>1738</v>
      </c>
      <c r="AF1083" s="28"/>
      <c r="AG1083" s="28"/>
    </row>
    <row r="1084" s="93" customFormat="1" ht="15" spans="1:33">
      <c r="A1084" s="28" t="s">
        <v>76</v>
      </c>
      <c r="B1084" s="28" t="s">
        <v>1398</v>
      </c>
      <c r="C1084" s="28">
        <v>130124</v>
      </c>
      <c r="D1084" s="28" t="s">
        <v>1733</v>
      </c>
      <c r="E1084" s="28" t="s">
        <v>1754</v>
      </c>
      <c r="F1084" s="28" t="s">
        <v>56</v>
      </c>
      <c r="G1084" s="28" t="s">
        <v>1410</v>
      </c>
      <c r="H1084" s="28" t="s">
        <v>986</v>
      </c>
      <c r="I1084" s="28" t="s">
        <v>59</v>
      </c>
      <c r="J1084" s="28" t="s">
        <v>1735</v>
      </c>
      <c r="K1084" s="32">
        <v>300129005001</v>
      </c>
      <c r="L1084" s="28" t="s">
        <v>876</v>
      </c>
      <c r="M1084" s="28" t="s">
        <v>84</v>
      </c>
      <c r="N1084" s="28">
        <v>1</v>
      </c>
      <c r="O1084" s="33">
        <v>2</v>
      </c>
      <c r="P1084" s="33">
        <v>2</v>
      </c>
      <c r="Q1084" s="33">
        <f>O1084+P1084</f>
        <v>4</v>
      </c>
      <c r="R1084" s="33">
        <f>Q1084/N1084</f>
        <v>4</v>
      </c>
      <c r="S1084" s="107" t="s">
        <v>1766</v>
      </c>
      <c r="T1084" s="28" t="s">
        <v>97</v>
      </c>
      <c r="U1084" s="28" t="s">
        <v>65</v>
      </c>
      <c r="V1084" s="28" t="s">
        <v>86</v>
      </c>
      <c r="W1084" s="28" t="s">
        <v>68</v>
      </c>
      <c r="X1084" s="28" t="s">
        <v>68</v>
      </c>
      <c r="Y1084" s="28" t="s">
        <v>69</v>
      </c>
      <c r="Z1084" s="108" t="s">
        <v>87</v>
      </c>
      <c r="AA1084" s="28" t="s">
        <v>88</v>
      </c>
      <c r="AB1084" s="28" t="s">
        <v>88</v>
      </c>
      <c r="AC1084" s="28" t="s">
        <v>1767</v>
      </c>
      <c r="AD1084" s="28" t="s">
        <v>1737</v>
      </c>
      <c r="AE1084" s="28" t="s">
        <v>1738</v>
      </c>
      <c r="AF1084" s="28"/>
      <c r="AG1084" s="28"/>
    </row>
    <row r="1085" s="93" customFormat="1" ht="15" spans="1:33">
      <c r="A1085" s="28" t="s">
        <v>76</v>
      </c>
      <c r="B1085" s="28" t="s">
        <v>1398</v>
      </c>
      <c r="C1085" s="28">
        <v>130124</v>
      </c>
      <c r="D1085" s="28" t="s">
        <v>1733</v>
      </c>
      <c r="E1085" s="28" t="s">
        <v>1755</v>
      </c>
      <c r="F1085" s="28" t="s">
        <v>56</v>
      </c>
      <c r="G1085" s="28" t="s">
        <v>1410</v>
      </c>
      <c r="H1085" s="28" t="s">
        <v>986</v>
      </c>
      <c r="I1085" s="28" t="s">
        <v>59</v>
      </c>
      <c r="J1085" s="28" t="s">
        <v>1735</v>
      </c>
      <c r="K1085" s="32">
        <v>300129006001</v>
      </c>
      <c r="L1085" s="28" t="s">
        <v>876</v>
      </c>
      <c r="M1085" s="28" t="s">
        <v>84</v>
      </c>
      <c r="N1085" s="28">
        <v>1</v>
      </c>
      <c r="O1085" s="33">
        <v>2</v>
      </c>
      <c r="P1085" s="33">
        <v>4</v>
      </c>
      <c r="Q1085" s="33">
        <f>O1085+P1085</f>
        <v>6</v>
      </c>
      <c r="R1085" s="33">
        <f>Q1085/N1085</f>
        <v>6</v>
      </c>
      <c r="S1085" s="107" t="s">
        <v>1766</v>
      </c>
      <c r="T1085" s="28" t="s">
        <v>97</v>
      </c>
      <c r="U1085" s="28" t="s">
        <v>65</v>
      </c>
      <c r="V1085" s="28" t="s">
        <v>86</v>
      </c>
      <c r="W1085" s="28" t="s">
        <v>68</v>
      </c>
      <c r="X1085" s="28" t="s">
        <v>68</v>
      </c>
      <c r="Y1085" s="28" t="s">
        <v>69</v>
      </c>
      <c r="Z1085" s="108" t="s">
        <v>87</v>
      </c>
      <c r="AA1085" s="28" t="s">
        <v>88</v>
      </c>
      <c r="AB1085" s="28" t="s">
        <v>88</v>
      </c>
      <c r="AC1085" s="28" t="s">
        <v>1767</v>
      </c>
      <c r="AD1085" s="28" t="s">
        <v>1737</v>
      </c>
      <c r="AE1085" s="28" t="s">
        <v>1738</v>
      </c>
      <c r="AF1085" s="28"/>
      <c r="AG1085" s="28"/>
    </row>
    <row r="1086" s="93" customFormat="1" ht="15" spans="1:33">
      <c r="A1086" s="28" t="s">
        <v>52</v>
      </c>
      <c r="B1086" s="28" t="s">
        <v>53</v>
      </c>
      <c r="C1086" s="28">
        <v>135119</v>
      </c>
      <c r="D1086" s="28" t="s">
        <v>1768</v>
      </c>
      <c r="E1086" s="28" t="s">
        <v>1768</v>
      </c>
      <c r="F1086" s="28" t="s">
        <v>316</v>
      </c>
      <c r="G1086" s="28" t="s">
        <v>1769</v>
      </c>
      <c r="H1086" s="28" t="s">
        <v>58</v>
      </c>
      <c r="I1086" s="28" t="s">
        <v>59</v>
      </c>
      <c r="J1086" s="28" t="s">
        <v>1770</v>
      </c>
      <c r="K1086" s="32">
        <v>400110119001</v>
      </c>
      <c r="L1086" s="28" t="s">
        <v>61</v>
      </c>
      <c r="M1086" s="28" t="s">
        <v>62</v>
      </c>
      <c r="N1086" s="28">
        <v>1</v>
      </c>
      <c r="O1086" s="33">
        <v>45</v>
      </c>
      <c r="P1086" s="33">
        <v>203</v>
      </c>
      <c r="Q1086" s="33">
        <f>O1086+P1086</f>
        <v>248</v>
      </c>
      <c r="R1086" s="33">
        <f>Q1086/N1086</f>
        <v>248</v>
      </c>
      <c r="S1086" s="107" t="s">
        <v>1771</v>
      </c>
      <c r="T1086" s="28" t="s">
        <v>228</v>
      </c>
      <c r="U1086" s="28" t="s">
        <v>229</v>
      </c>
      <c r="V1086" s="28" t="s">
        <v>66</v>
      </c>
      <c r="W1086" s="28" t="s">
        <v>67</v>
      </c>
      <c r="X1086" s="28" t="s">
        <v>68</v>
      </c>
      <c r="Y1086" s="28" t="s">
        <v>69</v>
      </c>
      <c r="Z1086" s="108" t="s">
        <v>70</v>
      </c>
      <c r="AA1086" s="28" t="s">
        <v>71</v>
      </c>
      <c r="AB1086" s="28" t="s">
        <v>71</v>
      </c>
      <c r="AC1086" s="28" t="s">
        <v>1772</v>
      </c>
      <c r="AD1086" s="28" t="s">
        <v>1773</v>
      </c>
      <c r="AE1086" s="28" t="s">
        <v>1774</v>
      </c>
      <c r="AF1086" s="28" t="s">
        <v>1775</v>
      </c>
      <c r="AG1086" s="28" t="s">
        <v>1776</v>
      </c>
    </row>
    <row r="1087" s="93" customFormat="1" ht="15" spans="1:33">
      <c r="A1087" s="28" t="s">
        <v>52</v>
      </c>
      <c r="B1087" s="28" t="s">
        <v>53</v>
      </c>
      <c r="C1087" s="28">
        <v>135119</v>
      </c>
      <c r="D1087" s="28" t="s">
        <v>1768</v>
      </c>
      <c r="E1087" s="28" t="s">
        <v>1768</v>
      </c>
      <c r="F1087" s="28" t="s">
        <v>316</v>
      </c>
      <c r="G1087" s="28" t="s">
        <v>1777</v>
      </c>
      <c r="H1087" s="28" t="s">
        <v>58</v>
      </c>
      <c r="I1087" s="28" t="s">
        <v>59</v>
      </c>
      <c r="J1087" s="28" t="s">
        <v>1778</v>
      </c>
      <c r="K1087" s="32">
        <v>400110119002</v>
      </c>
      <c r="L1087" s="28" t="s">
        <v>61</v>
      </c>
      <c r="M1087" s="28" t="s">
        <v>62</v>
      </c>
      <c r="N1087" s="28">
        <v>1</v>
      </c>
      <c r="O1087" s="33">
        <v>5</v>
      </c>
      <c r="P1087" s="33">
        <v>28</v>
      </c>
      <c r="Q1087" s="33">
        <f>O1087+P1087</f>
        <v>33</v>
      </c>
      <c r="R1087" s="33">
        <f>Q1087/N1087</f>
        <v>33</v>
      </c>
      <c r="S1087" s="107" t="s">
        <v>1779</v>
      </c>
      <c r="T1087" s="28" t="s">
        <v>282</v>
      </c>
      <c r="U1087" s="28" t="s">
        <v>649</v>
      </c>
      <c r="V1087" s="28" t="s">
        <v>66</v>
      </c>
      <c r="W1087" s="28" t="s">
        <v>68</v>
      </c>
      <c r="X1087" s="28" t="s">
        <v>68</v>
      </c>
      <c r="Y1087" s="28" t="s">
        <v>69</v>
      </c>
      <c r="Z1087" s="108" t="s">
        <v>70</v>
      </c>
      <c r="AA1087" s="28" t="s">
        <v>71</v>
      </c>
      <c r="AB1087" s="28" t="s">
        <v>71</v>
      </c>
      <c r="AC1087" s="28" t="s">
        <v>1772</v>
      </c>
      <c r="AD1087" s="28" t="s">
        <v>1773</v>
      </c>
      <c r="AE1087" s="28" t="s">
        <v>1774</v>
      </c>
      <c r="AF1087" s="28" t="s">
        <v>1775</v>
      </c>
      <c r="AG1087" s="28" t="s">
        <v>1776</v>
      </c>
    </row>
    <row r="1088" s="93" customFormat="1" ht="15" spans="1:33">
      <c r="A1088" s="28" t="s">
        <v>52</v>
      </c>
      <c r="B1088" s="28" t="s">
        <v>53</v>
      </c>
      <c r="C1088" s="28">
        <v>135119</v>
      </c>
      <c r="D1088" s="28" t="s">
        <v>1768</v>
      </c>
      <c r="E1088" s="28" t="s">
        <v>1768</v>
      </c>
      <c r="F1088" s="28" t="s">
        <v>316</v>
      </c>
      <c r="G1088" s="28" t="s">
        <v>1780</v>
      </c>
      <c r="H1088" s="28" t="s">
        <v>58</v>
      </c>
      <c r="I1088" s="28" t="s">
        <v>59</v>
      </c>
      <c r="J1088" s="28" t="s">
        <v>1781</v>
      </c>
      <c r="K1088" s="32">
        <v>400110119003</v>
      </c>
      <c r="L1088" s="28" t="s">
        <v>61</v>
      </c>
      <c r="M1088" s="28" t="s">
        <v>62</v>
      </c>
      <c r="N1088" s="28">
        <v>1</v>
      </c>
      <c r="O1088" s="33">
        <v>1</v>
      </c>
      <c r="P1088" s="33">
        <v>18</v>
      </c>
      <c r="Q1088" s="33">
        <f>O1088+P1088</f>
        <v>19</v>
      </c>
      <c r="R1088" s="33">
        <f>Q1088/N1088</f>
        <v>19</v>
      </c>
      <c r="S1088" s="107" t="s">
        <v>1782</v>
      </c>
      <c r="T1088" s="28" t="s">
        <v>282</v>
      </c>
      <c r="U1088" s="28" t="s">
        <v>649</v>
      </c>
      <c r="V1088" s="28" t="s">
        <v>66</v>
      </c>
      <c r="W1088" s="28" t="s">
        <v>68</v>
      </c>
      <c r="X1088" s="28" t="s">
        <v>68</v>
      </c>
      <c r="Y1088" s="28" t="s">
        <v>69</v>
      </c>
      <c r="Z1088" s="108" t="s">
        <v>70</v>
      </c>
      <c r="AA1088" s="28" t="s">
        <v>71</v>
      </c>
      <c r="AB1088" s="28" t="s">
        <v>71</v>
      </c>
      <c r="AC1088" s="28" t="s">
        <v>1783</v>
      </c>
      <c r="AD1088" s="28" t="s">
        <v>1773</v>
      </c>
      <c r="AE1088" s="28" t="s">
        <v>1774</v>
      </c>
      <c r="AF1088" s="28" t="s">
        <v>1775</v>
      </c>
      <c r="AG1088" s="28" t="s">
        <v>1776</v>
      </c>
    </row>
    <row r="1089" s="93" customFormat="1" ht="15" spans="1:33">
      <c r="A1089" s="28" t="s">
        <v>52</v>
      </c>
      <c r="B1089" s="28" t="s">
        <v>53</v>
      </c>
      <c r="C1089" s="28">
        <v>135119</v>
      </c>
      <c r="D1089" s="28" t="s">
        <v>1768</v>
      </c>
      <c r="E1089" s="28" t="s">
        <v>1768</v>
      </c>
      <c r="F1089" s="28" t="s">
        <v>316</v>
      </c>
      <c r="G1089" s="28" t="s">
        <v>1784</v>
      </c>
      <c r="H1089" s="28" t="s">
        <v>58</v>
      </c>
      <c r="I1089" s="28" t="s">
        <v>59</v>
      </c>
      <c r="J1089" s="28" t="s">
        <v>1781</v>
      </c>
      <c r="K1089" s="32">
        <v>400110119004</v>
      </c>
      <c r="L1089" s="28" t="s">
        <v>61</v>
      </c>
      <c r="M1089" s="28" t="s">
        <v>62</v>
      </c>
      <c r="N1089" s="28">
        <v>1</v>
      </c>
      <c r="O1089" s="33">
        <v>3</v>
      </c>
      <c r="P1089" s="33">
        <v>15</v>
      </c>
      <c r="Q1089" s="33">
        <f>O1089+P1089</f>
        <v>18</v>
      </c>
      <c r="R1089" s="33">
        <f>Q1089/N1089</f>
        <v>18</v>
      </c>
      <c r="S1089" s="107" t="s">
        <v>1782</v>
      </c>
      <c r="T1089" s="28" t="s">
        <v>282</v>
      </c>
      <c r="U1089" s="28" t="s">
        <v>649</v>
      </c>
      <c r="V1089" s="28" t="s">
        <v>66</v>
      </c>
      <c r="W1089" s="28" t="s">
        <v>68</v>
      </c>
      <c r="X1089" s="28" t="s">
        <v>68</v>
      </c>
      <c r="Y1089" s="28" t="s">
        <v>69</v>
      </c>
      <c r="Z1089" s="108" t="s">
        <v>70</v>
      </c>
      <c r="AA1089" s="28" t="s">
        <v>71</v>
      </c>
      <c r="AB1089" s="28" t="s">
        <v>71</v>
      </c>
      <c r="AC1089" s="28" t="s">
        <v>1785</v>
      </c>
      <c r="AD1089" s="28" t="s">
        <v>1773</v>
      </c>
      <c r="AE1089" s="28" t="s">
        <v>1774</v>
      </c>
      <c r="AF1089" s="28" t="s">
        <v>1775</v>
      </c>
      <c r="AG1089" s="28" t="s">
        <v>1776</v>
      </c>
    </row>
    <row r="1090" s="93" customFormat="1" ht="15" spans="1:33">
      <c r="A1090" s="28" t="s">
        <v>52</v>
      </c>
      <c r="B1090" s="28" t="s">
        <v>53</v>
      </c>
      <c r="C1090" s="28">
        <v>135119</v>
      </c>
      <c r="D1090" s="28" t="s">
        <v>1768</v>
      </c>
      <c r="E1090" s="28" t="s">
        <v>1768</v>
      </c>
      <c r="F1090" s="28" t="s">
        <v>316</v>
      </c>
      <c r="G1090" s="28" t="s">
        <v>1786</v>
      </c>
      <c r="H1090" s="28" t="s">
        <v>58</v>
      </c>
      <c r="I1090" s="28" t="s">
        <v>59</v>
      </c>
      <c r="J1090" s="28" t="s">
        <v>1787</v>
      </c>
      <c r="K1090" s="32">
        <v>400110119005</v>
      </c>
      <c r="L1090" s="28" t="s">
        <v>61</v>
      </c>
      <c r="M1090" s="28" t="s">
        <v>62</v>
      </c>
      <c r="N1090" s="28">
        <v>1</v>
      </c>
      <c r="O1090" s="33">
        <v>14</v>
      </c>
      <c r="P1090" s="33">
        <v>157</v>
      </c>
      <c r="Q1090" s="33">
        <f>O1090+P1090</f>
        <v>171</v>
      </c>
      <c r="R1090" s="33">
        <f>Q1090/N1090</f>
        <v>171</v>
      </c>
      <c r="S1090" s="107" t="s">
        <v>1788</v>
      </c>
      <c r="T1090" s="28" t="s">
        <v>282</v>
      </c>
      <c r="U1090" s="28" t="s">
        <v>649</v>
      </c>
      <c r="V1090" s="28" t="s">
        <v>66</v>
      </c>
      <c r="W1090" s="28" t="s">
        <v>68</v>
      </c>
      <c r="X1090" s="28" t="s">
        <v>68</v>
      </c>
      <c r="Y1090" s="28" t="s">
        <v>69</v>
      </c>
      <c r="Z1090" s="108" t="s">
        <v>1789</v>
      </c>
      <c r="AA1090" s="28" t="s">
        <v>71</v>
      </c>
      <c r="AB1090" s="28" t="s">
        <v>71</v>
      </c>
      <c r="AC1090" s="28" t="s">
        <v>1772</v>
      </c>
      <c r="AD1090" s="28" t="s">
        <v>1773</v>
      </c>
      <c r="AE1090" s="28" t="s">
        <v>1774</v>
      </c>
      <c r="AF1090" s="28" t="s">
        <v>1775</v>
      </c>
      <c r="AG1090" s="28" t="s">
        <v>1776</v>
      </c>
    </row>
    <row r="1091" s="93" customFormat="1" ht="15" spans="1:33">
      <c r="A1091" s="28" t="s">
        <v>52</v>
      </c>
      <c r="B1091" s="28" t="s">
        <v>53</v>
      </c>
      <c r="C1091" s="28">
        <v>135119</v>
      </c>
      <c r="D1091" s="28" t="s">
        <v>1768</v>
      </c>
      <c r="E1091" s="28" t="s">
        <v>1768</v>
      </c>
      <c r="F1091" s="28" t="s">
        <v>316</v>
      </c>
      <c r="G1091" s="28" t="s">
        <v>1790</v>
      </c>
      <c r="H1091" s="28" t="s">
        <v>58</v>
      </c>
      <c r="I1091" s="28" t="s">
        <v>59</v>
      </c>
      <c r="J1091" s="28" t="s">
        <v>1770</v>
      </c>
      <c r="K1091" s="32">
        <v>400110119006</v>
      </c>
      <c r="L1091" s="28" t="s">
        <v>61</v>
      </c>
      <c r="M1091" s="28" t="s">
        <v>62</v>
      </c>
      <c r="N1091" s="28">
        <v>1</v>
      </c>
      <c r="O1091" s="33">
        <v>17</v>
      </c>
      <c r="P1091" s="33">
        <v>350</v>
      </c>
      <c r="Q1091" s="33">
        <f>O1091+P1091</f>
        <v>367</v>
      </c>
      <c r="R1091" s="33">
        <f>Q1091/N1091</f>
        <v>367</v>
      </c>
      <c r="S1091" s="107" t="s">
        <v>1791</v>
      </c>
      <c r="T1091" s="28" t="s">
        <v>228</v>
      </c>
      <c r="U1091" s="28" t="s">
        <v>229</v>
      </c>
      <c r="V1091" s="28" t="s">
        <v>66</v>
      </c>
      <c r="W1091" s="28" t="s">
        <v>68</v>
      </c>
      <c r="X1091" s="28" t="s">
        <v>68</v>
      </c>
      <c r="Y1091" s="28" t="s">
        <v>69</v>
      </c>
      <c r="Z1091" s="108" t="s">
        <v>1789</v>
      </c>
      <c r="AA1091" s="28" t="s">
        <v>71</v>
      </c>
      <c r="AB1091" s="28" t="s">
        <v>71</v>
      </c>
      <c r="AC1091" s="28" t="s">
        <v>1792</v>
      </c>
      <c r="AD1091" s="28" t="s">
        <v>1773</v>
      </c>
      <c r="AE1091" s="28" t="s">
        <v>1774</v>
      </c>
      <c r="AF1091" s="28" t="s">
        <v>1775</v>
      </c>
      <c r="AG1091" s="28" t="s">
        <v>1776</v>
      </c>
    </row>
    <row r="1092" s="93" customFormat="1" ht="15" spans="1:33">
      <c r="A1092" s="28" t="s">
        <v>52</v>
      </c>
      <c r="B1092" s="28" t="s">
        <v>53</v>
      </c>
      <c r="C1092" s="28">
        <v>135119</v>
      </c>
      <c r="D1092" s="28" t="s">
        <v>1768</v>
      </c>
      <c r="E1092" s="28" t="s">
        <v>1768</v>
      </c>
      <c r="F1092" s="28" t="s">
        <v>316</v>
      </c>
      <c r="G1092" s="28" t="s">
        <v>1793</v>
      </c>
      <c r="H1092" s="28" t="s">
        <v>58</v>
      </c>
      <c r="I1092" s="28" t="s">
        <v>59</v>
      </c>
      <c r="J1092" s="28" t="s">
        <v>1794</v>
      </c>
      <c r="K1092" s="32">
        <v>400110119007</v>
      </c>
      <c r="L1092" s="28" t="s">
        <v>61</v>
      </c>
      <c r="M1092" s="28" t="s">
        <v>62</v>
      </c>
      <c r="N1092" s="28">
        <v>1</v>
      </c>
      <c r="O1092" s="33">
        <v>4</v>
      </c>
      <c r="P1092" s="33">
        <v>44</v>
      </c>
      <c r="Q1092" s="33">
        <f>O1092+P1092</f>
        <v>48</v>
      </c>
      <c r="R1092" s="33">
        <f>Q1092/N1092</f>
        <v>48</v>
      </c>
      <c r="S1092" s="107" t="s">
        <v>1795</v>
      </c>
      <c r="T1092" s="28" t="s">
        <v>282</v>
      </c>
      <c r="U1092" s="28" t="s">
        <v>649</v>
      </c>
      <c r="V1092" s="28" t="s">
        <v>66</v>
      </c>
      <c r="W1092" s="28" t="s">
        <v>68</v>
      </c>
      <c r="X1092" s="28" t="s">
        <v>68</v>
      </c>
      <c r="Y1092" s="28" t="s">
        <v>69</v>
      </c>
      <c r="Z1092" s="108" t="s">
        <v>1789</v>
      </c>
      <c r="AA1092" s="28" t="s">
        <v>71</v>
      </c>
      <c r="AB1092" s="28" t="s">
        <v>71</v>
      </c>
      <c r="AC1092" s="28" t="s">
        <v>1796</v>
      </c>
      <c r="AD1092" s="28" t="s">
        <v>1773</v>
      </c>
      <c r="AE1092" s="28" t="s">
        <v>1774</v>
      </c>
      <c r="AF1092" s="28" t="s">
        <v>1775</v>
      </c>
      <c r="AG1092" s="28" t="s">
        <v>1776</v>
      </c>
    </row>
    <row r="1093" s="93" customFormat="1" ht="15" spans="1:33">
      <c r="A1093" s="28" t="s">
        <v>52</v>
      </c>
      <c r="B1093" s="28" t="s">
        <v>53</v>
      </c>
      <c r="C1093" s="28">
        <v>135119</v>
      </c>
      <c r="D1093" s="28" t="s">
        <v>1768</v>
      </c>
      <c r="E1093" s="28" t="s">
        <v>1768</v>
      </c>
      <c r="F1093" s="28" t="s">
        <v>316</v>
      </c>
      <c r="G1093" s="28" t="s">
        <v>1797</v>
      </c>
      <c r="H1093" s="28" t="s">
        <v>58</v>
      </c>
      <c r="I1093" s="28" t="s">
        <v>59</v>
      </c>
      <c r="J1093" s="28" t="s">
        <v>1794</v>
      </c>
      <c r="K1093" s="32">
        <v>400110119008</v>
      </c>
      <c r="L1093" s="28" t="s">
        <v>61</v>
      </c>
      <c r="M1093" s="28" t="s">
        <v>62</v>
      </c>
      <c r="N1093" s="28">
        <v>1</v>
      </c>
      <c r="O1093" s="33">
        <v>7</v>
      </c>
      <c r="P1093" s="33">
        <v>67</v>
      </c>
      <c r="Q1093" s="33">
        <f>O1093+P1093</f>
        <v>74</v>
      </c>
      <c r="R1093" s="33">
        <f>Q1093/N1093</f>
        <v>74</v>
      </c>
      <c r="S1093" s="107" t="s">
        <v>1795</v>
      </c>
      <c r="T1093" s="28" t="s">
        <v>282</v>
      </c>
      <c r="U1093" s="28" t="s">
        <v>649</v>
      </c>
      <c r="V1093" s="28" t="s">
        <v>66</v>
      </c>
      <c r="W1093" s="28" t="s">
        <v>68</v>
      </c>
      <c r="X1093" s="28" t="s">
        <v>68</v>
      </c>
      <c r="Y1093" s="28" t="s">
        <v>69</v>
      </c>
      <c r="Z1093" s="108" t="s">
        <v>1789</v>
      </c>
      <c r="AA1093" s="28" t="s">
        <v>71</v>
      </c>
      <c r="AB1093" s="28" t="s">
        <v>71</v>
      </c>
      <c r="AC1093" s="28" t="s">
        <v>1798</v>
      </c>
      <c r="AD1093" s="28" t="s">
        <v>1773</v>
      </c>
      <c r="AE1093" s="28" t="s">
        <v>1774</v>
      </c>
      <c r="AF1093" s="28" t="s">
        <v>1775</v>
      </c>
      <c r="AG1093" s="28" t="s">
        <v>1776</v>
      </c>
    </row>
    <row r="1094" s="93" customFormat="1" ht="15" spans="1:33">
      <c r="A1094" s="28" t="s">
        <v>76</v>
      </c>
      <c r="B1094" s="28" t="s">
        <v>53</v>
      </c>
      <c r="C1094" s="28">
        <v>135119</v>
      </c>
      <c r="D1094" s="28" t="s">
        <v>1768</v>
      </c>
      <c r="E1094" s="28" t="s">
        <v>1768</v>
      </c>
      <c r="F1094" s="28" t="s">
        <v>316</v>
      </c>
      <c r="G1094" s="28" t="s">
        <v>1799</v>
      </c>
      <c r="H1094" s="28" t="s">
        <v>58</v>
      </c>
      <c r="I1094" s="28" t="s">
        <v>59</v>
      </c>
      <c r="J1094" s="28" t="s">
        <v>1800</v>
      </c>
      <c r="K1094" s="32">
        <v>400110119009</v>
      </c>
      <c r="L1094" s="28" t="s">
        <v>61</v>
      </c>
      <c r="M1094" s="28" t="s">
        <v>62</v>
      </c>
      <c r="N1094" s="28">
        <v>1</v>
      </c>
      <c r="O1094" s="33">
        <v>3</v>
      </c>
      <c r="P1094" s="33">
        <v>6</v>
      </c>
      <c r="Q1094" s="33">
        <f>O1094+P1094</f>
        <v>9</v>
      </c>
      <c r="R1094" s="33">
        <f>Q1094/N1094</f>
        <v>9</v>
      </c>
      <c r="S1094" s="107" t="s">
        <v>1801</v>
      </c>
      <c r="T1094" s="28" t="s">
        <v>64</v>
      </c>
      <c r="U1094" s="28" t="s">
        <v>65</v>
      </c>
      <c r="V1094" s="28" t="s">
        <v>66</v>
      </c>
      <c r="W1094" s="28" t="s">
        <v>68</v>
      </c>
      <c r="X1094" s="28" t="s">
        <v>68</v>
      </c>
      <c r="Y1094" s="28" t="s">
        <v>69</v>
      </c>
      <c r="Z1094" s="108" t="s">
        <v>1789</v>
      </c>
      <c r="AA1094" s="28" t="s">
        <v>88</v>
      </c>
      <c r="AB1094" s="28" t="s">
        <v>88</v>
      </c>
      <c r="AC1094" s="28" t="s">
        <v>1796</v>
      </c>
      <c r="AD1094" s="28" t="s">
        <v>1773</v>
      </c>
      <c r="AE1094" s="28" t="s">
        <v>1774</v>
      </c>
      <c r="AF1094" s="28" t="s">
        <v>1775</v>
      </c>
      <c r="AG1094" s="28" t="s">
        <v>1776</v>
      </c>
    </row>
    <row r="1095" s="93" customFormat="1" ht="15" spans="1:33">
      <c r="A1095" s="28" t="s">
        <v>76</v>
      </c>
      <c r="B1095" s="28" t="s">
        <v>53</v>
      </c>
      <c r="C1095" s="28">
        <v>135119</v>
      </c>
      <c r="D1095" s="28" t="s">
        <v>1768</v>
      </c>
      <c r="E1095" s="28" t="s">
        <v>1768</v>
      </c>
      <c r="F1095" s="28" t="s">
        <v>316</v>
      </c>
      <c r="G1095" s="28" t="s">
        <v>1802</v>
      </c>
      <c r="H1095" s="28" t="s">
        <v>58</v>
      </c>
      <c r="I1095" s="28" t="s">
        <v>59</v>
      </c>
      <c r="J1095" s="28" t="s">
        <v>1800</v>
      </c>
      <c r="K1095" s="32">
        <v>400110119010</v>
      </c>
      <c r="L1095" s="28" t="s">
        <v>61</v>
      </c>
      <c r="M1095" s="28" t="s">
        <v>62</v>
      </c>
      <c r="N1095" s="28">
        <v>1</v>
      </c>
      <c r="O1095" s="33">
        <v>1</v>
      </c>
      <c r="P1095" s="33">
        <v>7</v>
      </c>
      <c r="Q1095" s="33">
        <f>O1095+P1095</f>
        <v>8</v>
      </c>
      <c r="R1095" s="33">
        <f>Q1095/N1095</f>
        <v>8</v>
      </c>
      <c r="S1095" s="107" t="s">
        <v>1801</v>
      </c>
      <c r="T1095" s="28" t="s">
        <v>64</v>
      </c>
      <c r="U1095" s="28" t="s">
        <v>65</v>
      </c>
      <c r="V1095" s="28" t="s">
        <v>66</v>
      </c>
      <c r="W1095" s="28" t="s">
        <v>68</v>
      </c>
      <c r="X1095" s="28" t="s">
        <v>68</v>
      </c>
      <c r="Y1095" s="28" t="s">
        <v>69</v>
      </c>
      <c r="Z1095" s="108" t="s">
        <v>1789</v>
      </c>
      <c r="AA1095" s="28" t="s">
        <v>88</v>
      </c>
      <c r="AB1095" s="28" t="s">
        <v>88</v>
      </c>
      <c r="AC1095" s="28" t="s">
        <v>1798</v>
      </c>
      <c r="AD1095" s="28" t="s">
        <v>1773</v>
      </c>
      <c r="AE1095" s="28" t="s">
        <v>1774</v>
      </c>
      <c r="AF1095" s="28" t="s">
        <v>1775</v>
      </c>
      <c r="AG1095" s="28" t="s">
        <v>1776</v>
      </c>
    </row>
    <row r="1096" s="93" customFormat="1" ht="15" spans="1:33">
      <c r="A1096" s="28" t="s">
        <v>331</v>
      </c>
      <c r="B1096" s="28" t="s">
        <v>53</v>
      </c>
      <c r="C1096" s="28">
        <v>135119</v>
      </c>
      <c r="D1096" s="28" t="s">
        <v>1768</v>
      </c>
      <c r="E1096" s="28" t="s">
        <v>1768</v>
      </c>
      <c r="F1096" s="28" t="s">
        <v>316</v>
      </c>
      <c r="G1096" s="28" t="s">
        <v>1803</v>
      </c>
      <c r="H1096" s="28" t="s">
        <v>58</v>
      </c>
      <c r="I1096" s="28" t="s">
        <v>59</v>
      </c>
      <c r="J1096" s="28" t="s">
        <v>1804</v>
      </c>
      <c r="K1096" s="32">
        <v>400110119011</v>
      </c>
      <c r="L1096" s="28" t="s">
        <v>83</v>
      </c>
      <c r="M1096" s="28" t="s">
        <v>702</v>
      </c>
      <c r="N1096" s="28">
        <v>1</v>
      </c>
      <c r="O1096" s="33">
        <v>3</v>
      </c>
      <c r="P1096" s="33">
        <v>18</v>
      </c>
      <c r="Q1096" s="33">
        <f>O1096+P1096</f>
        <v>21</v>
      </c>
      <c r="R1096" s="33">
        <f>Q1096/N1096</f>
        <v>21</v>
      </c>
      <c r="S1096" s="107" t="s">
        <v>1805</v>
      </c>
      <c r="T1096" s="28" t="s">
        <v>228</v>
      </c>
      <c r="U1096" s="28" t="s">
        <v>229</v>
      </c>
      <c r="V1096" s="28" t="s">
        <v>66</v>
      </c>
      <c r="W1096" s="28" t="s">
        <v>68</v>
      </c>
      <c r="X1096" s="28" t="s">
        <v>68</v>
      </c>
      <c r="Y1096" s="28" t="s">
        <v>69</v>
      </c>
      <c r="Z1096" s="108" t="s">
        <v>87</v>
      </c>
      <c r="AA1096" s="28" t="s">
        <v>759</v>
      </c>
      <c r="AB1096" s="28" t="s">
        <v>759</v>
      </c>
      <c r="AC1096" s="28" t="s">
        <v>1806</v>
      </c>
      <c r="AD1096" s="28" t="s">
        <v>1773</v>
      </c>
      <c r="AE1096" s="28" t="s">
        <v>1774</v>
      </c>
      <c r="AF1096" s="28" t="s">
        <v>1775</v>
      </c>
      <c r="AG1096" s="28" t="s">
        <v>1776</v>
      </c>
    </row>
    <row r="1097" s="93" customFormat="1" ht="15" spans="1:33">
      <c r="A1097" s="28" t="s">
        <v>115</v>
      </c>
      <c r="B1097" s="28" t="s">
        <v>53</v>
      </c>
      <c r="C1097" s="28">
        <v>135119</v>
      </c>
      <c r="D1097" s="28" t="s">
        <v>1768</v>
      </c>
      <c r="E1097" s="28" t="s">
        <v>1768</v>
      </c>
      <c r="F1097" s="28" t="s">
        <v>316</v>
      </c>
      <c r="G1097" s="28" t="s">
        <v>1807</v>
      </c>
      <c r="H1097" s="28" t="s">
        <v>58</v>
      </c>
      <c r="I1097" s="28" t="s">
        <v>59</v>
      </c>
      <c r="J1097" s="28" t="s">
        <v>1794</v>
      </c>
      <c r="K1097" s="32">
        <v>400110119012</v>
      </c>
      <c r="L1097" s="28" t="s">
        <v>83</v>
      </c>
      <c r="M1097" s="28" t="s">
        <v>702</v>
      </c>
      <c r="N1097" s="28">
        <v>1</v>
      </c>
      <c r="O1097" s="33">
        <v>1</v>
      </c>
      <c r="P1097" s="33">
        <v>4</v>
      </c>
      <c r="Q1097" s="33">
        <f>O1097+P1097</f>
        <v>5</v>
      </c>
      <c r="R1097" s="33">
        <f>Q1097/N1097</f>
        <v>5</v>
      </c>
      <c r="S1097" s="107" t="s">
        <v>1808</v>
      </c>
      <c r="T1097" s="28" t="s">
        <v>228</v>
      </c>
      <c r="U1097" s="28" t="s">
        <v>229</v>
      </c>
      <c r="V1097" s="28" t="s">
        <v>66</v>
      </c>
      <c r="W1097" s="28" t="s">
        <v>68</v>
      </c>
      <c r="X1097" s="28" t="s">
        <v>68</v>
      </c>
      <c r="Y1097" s="28" t="s">
        <v>69</v>
      </c>
      <c r="Z1097" s="108" t="s">
        <v>87</v>
      </c>
      <c r="AA1097" s="28" t="s">
        <v>118</v>
      </c>
      <c r="AB1097" s="28" t="s">
        <v>118</v>
      </c>
      <c r="AC1097" s="28" t="s">
        <v>1806</v>
      </c>
      <c r="AD1097" s="28" t="s">
        <v>1773</v>
      </c>
      <c r="AE1097" s="28" t="s">
        <v>1774</v>
      </c>
      <c r="AF1097" s="28" t="s">
        <v>1775</v>
      </c>
      <c r="AG1097" s="28" t="s">
        <v>1776</v>
      </c>
    </row>
    <row r="1098" s="93" customFormat="1" ht="15" spans="1:33">
      <c r="A1098" s="28" t="s">
        <v>158</v>
      </c>
      <c r="B1098" s="28" t="s">
        <v>53</v>
      </c>
      <c r="C1098" s="28">
        <v>135119</v>
      </c>
      <c r="D1098" s="28" t="s">
        <v>1768</v>
      </c>
      <c r="E1098" s="28" t="s">
        <v>1768</v>
      </c>
      <c r="F1098" s="28" t="s">
        <v>316</v>
      </c>
      <c r="G1098" s="28" t="s">
        <v>1809</v>
      </c>
      <c r="H1098" s="28" t="s">
        <v>58</v>
      </c>
      <c r="I1098" s="28" t="s">
        <v>59</v>
      </c>
      <c r="J1098" s="28" t="s">
        <v>1804</v>
      </c>
      <c r="K1098" s="32">
        <v>400110119013</v>
      </c>
      <c r="L1098" s="28" t="s">
        <v>83</v>
      </c>
      <c r="M1098" s="28" t="s">
        <v>702</v>
      </c>
      <c r="N1098" s="28">
        <v>1</v>
      </c>
      <c r="O1098" s="33">
        <v>32</v>
      </c>
      <c r="P1098" s="33">
        <v>151</v>
      </c>
      <c r="Q1098" s="33">
        <f>O1098+P1098</f>
        <v>183</v>
      </c>
      <c r="R1098" s="33">
        <f>Q1098/N1098</f>
        <v>183</v>
      </c>
      <c r="S1098" s="107" t="s">
        <v>1810</v>
      </c>
      <c r="T1098" s="28" t="s">
        <v>228</v>
      </c>
      <c r="U1098" s="28" t="s">
        <v>229</v>
      </c>
      <c r="V1098" s="28" t="s">
        <v>66</v>
      </c>
      <c r="W1098" s="28" t="s">
        <v>68</v>
      </c>
      <c r="X1098" s="28" t="s">
        <v>68</v>
      </c>
      <c r="Y1098" s="28" t="s">
        <v>69</v>
      </c>
      <c r="Z1098" s="108" t="s">
        <v>87</v>
      </c>
      <c r="AA1098" s="28" t="s">
        <v>160</v>
      </c>
      <c r="AB1098" s="28" t="s">
        <v>160</v>
      </c>
      <c r="AC1098" s="28" t="s">
        <v>1772</v>
      </c>
      <c r="AD1098" s="28" t="s">
        <v>1773</v>
      </c>
      <c r="AE1098" s="28" t="s">
        <v>1774</v>
      </c>
      <c r="AF1098" s="28" t="s">
        <v>1775</v>
      </c>
      <c r="AG1098" s="28" t="s">
        <v>1776</v>
      </c>
    </row>
    <row r="1099" s="93" customFormat="1" ht="15" spans="1:33">
      <c r="A1099" s="28" t="s">
        <v>512</v>
      </c>
      <c r="B1099" s="28" t="s">
        <v>53</v>
      </c>
      <c r="C1099" s="28">
        <v>135119</v>
      </c>
      <c r="D1099" s="28" t="s">
        <v>1768</v>
      </c>
      <c r="E1099" s="28" t="s">
        <v>1768</v>
      </c>
      <c r="F1099" s="28" t="s">
        <v>316</v>
      </c>
      <c r="G1099" s="28" t="s">
        <v>1811</v>
      </c>
      <c r="H1099" s="28" t="s">
        <v>58</v>
      </c>
      <c r="I1099" s="28" t="s">
        <v>59</v>
      </c>
      <c r="J1099" s="28" t="s">
        <v>1804</v>
      </c>
      <c r="K1099" s="32">
        <v>400110119014</v>
      </c>
      <c r="L1099" s="28" t="s">
        <v>83</v>
      </c>
      <c r="M1099" s="28" t="s">
        <v>702</v>
      </c>
      <c r="N1099" s="28">
        <v>1</v>
      </c>
      <c r="O1099" s="33">
        <v>2</v>
      </c>
      <c r="P1099" s="33">
        <v>8</v>
      </c>
      <c r="Q1099" s="33">
        <f>O1099+P1099</f>
        <v>10</v>
      </c>
      <c r="R1099" s="33">
        <f>Q1099/N1099</f>
        <v>10</v>
      </c>
      <c r="S1099" s="107" t="s">
        <v>1812</v>
      </c>
      <c r="T1099" s="28" t="s">
        <v>282</v>
      </c>
      <c r="U1099" s="28" t="s">
        <v>649</v>
      </c>
      <c r="V1099" s="28" t="s">
        <v>66</v>
      </c>
      <c r="W1099" s="28" t="s">
        <v>68</v>
      </c>
      <c r="X1099" s="28" t="s">
        <v>68</v>
      </c>
      <c r="Y1099" s="28" t="s">
        <v>69</v>
      </c>
      <c r="Z1099" s="108" t="s">
        <v>87</v>
      </c>
      <c r="AA1099" s="28" t="s">
        <v>763</v>
      </c>
      <c r="AB1099" s="28" t="s">
        <v>763</v>
      </c>
      <c r="AC1099" s="28" t="s">
        <v>1772</v>
      </c>
      <c r="AD1099" s="28" t="s">
        <v>1773</v>
      </c>
      <c r="AE1099" s="28" t="s">
        <v>1774</v>
      </c>
      <c r="AF1099" s="28" t="s">
        <v>1775</v>
      </c>
      <c r="AG1099" s="28" t="s">
        <v>1776</v>
      </c>
    </row>
    <row r="1100" s="93" customFormat="1" ht="15" spans="1:33">
      <c r="A1100" s="28" t="s">
        <v>512</v>
      </c>
      <c r="B1100" s="28" t="s">
        <v>53</v>
      </c>
      <c r="C1100" s="28">
        <v>135119</v>
      </c>
      <c r="D1100" s="28" t="s">
        <v>1768</v>
      </c>
      <c r="E1100" s="28" t="s">
        <v>1768</v>
      </c>
      <c r="F1100" s="28" t="s">
        <v>316</v>
      </c>
      <c r="G1100" s="28" t="s">
        <v>1813</v>
      </c>
      <c r="H1100" s="28" t="s">
        <v>58</v>
      </c>
      <c r="I1100" s="28" t="s">
        <v>59</v>
      </c>
      <c r="J1100" s="28" t="s">
        <v>1814</v>
      </c>
      <c r="K1100" s="32">
        <v>400110119015</v>
      </c>
      <c r="L1100" s="28" t="s">
        <v>83</v>
      </c>
      <c r="M1100" s="28" t="s">
        <v>702</v>
      </c>
      <c r="N1100" s="28">
        <v>1</v>
      </c>
      <c r="O1100" s="33">
        <v>1</v>
      </c>
      <c r="P1100" s="33">
        <v>8</v>
      </c>
      <c r="Q1100" s="33">
        <f>O1100+P1100</f>
        <v>9</v>
      </c>
      <c r="R1100" s="33">
        <f>Q1100/N1100</f>
        <v>9</v>
      </c>
      <c r="S1100" s="107" t="s">
        <v>1815</v>
      </c>
      <c r="T1100" s="28" t="s">
        <v>228</v>
      </c>
      <c r="U1100" s="28" t="s">
        <v>229</v>
      </c>
      <c r="V1100" s="28" t="s">
        <v>86</v>
      </c>
      <c r="W1100" s="28" t="s">
        <v>68</v>
      </c>
      <c r="X1100" s="28" t="s">
        <v>68</v>
      </c>
      <c r="Y1100" s="28" t="s">
        <v>69</v>
      </c>
      <c r="Z1100" s="108" t="s">
        <v>87</v>
      </c>
      <c r="AA1100" s="28" t="s">
        <v>763</v>
      </c>
      <c r="AB1100" s="28" t="s">
        <v>763</v>
      </c>
      <c r="AC1100" s="28" t="s">
        <v>1806</v>
      </c>
      <c r="AD1100" s="28" t="s">
        <v>1773</v>
      </c>
      <c r="AE1100" s="28" t="s">
        <v>1774</v>
      </c>
      <c r="AF1100" s="28" t="s">
        <v>1775</v>
      </c>
      <c r="AG1100" s="28" t="s">
        <v>1776</v>
      </c>
    </row>
    <row r="1101" s="93" customFormat="1" ht="15" spans="1:33">
      <c r="A1101" s="28" t="s">
        <v>136</v>
      </c>
      <c r="B1101" s="28" t="s">
        <v>53</v>
      </c>
      <c r="C1101" s="28">
        <v>135119</v>
      </c>
      <c r="D1101" s="28" t="s">
        <v>1768</v>
      </c>
      <c r="E1101" s="28" t="s">
        <v>1768</v>
      </c>
      <c r="F1101" s="28" t="s">
        <v>316</v>
      </c>
      <c r="G1101" s="28" t="s">
        <v>1816</v>
      </c>
      <c r="H1101" s="28" t="s">
        <v>58</v>
      </c>
      <c r="I1101" s="28" t="s">
        <v>59</v>
      </c>
      <c r="J1101" s="28" t="s">
        <v>1794</v>
      </c>
      <c r="K1101" s="32">
        <v>400110119016</v>
      </c>
      <c r="L1101" s="28" t="s">
        <v>83</v>
      </c>
      <c r="M1101" s="28" t="s">
        <v>702</v>
      </c>
      <c r="N1101" s="28">
        <v>1</v>
      </c>
      <c r="O1101" s="33">
        <v>0</v>
      </c>
      <c r="P1101" s="33">
        <v>7</v>
      </c>
      <c r="Q1101" s="33">
        <f>O1101+P1101</f>
        <v>7</v>
      </c>
      <c r="R1101" s="33">
        <f>Q1101/N1101</f>
        <v>7</v>
      </c>
      <c r="S1101" s="107" t="s">
        <v>1817</v>
      </c>
      <c r="T1101" s="28" t="s">
        <v>282</v>
      </c>
      <c r="U1101" s="28" t="s">
        <v>649</v>
      </c>
      <c r="V1101" s="28" t="s">
        <v>66</v>
      </c>
      <c r="W1101" s="28" t="s">
        <v>68</v>
      </c>
      <c r="X1101" s="28" t="s">
        <v>68</v>
      </c>
      <c r="Y1101" s="28" t="s">
        <v>69</v>
      </c>
      <c r="Z1101" s="108" t="s">
        <v>87</v>
      </c>
      <c r="AA1101" s="28" t="s">
        <v>137</v>
      </c>
      <c r="AB1101" s="28" t="s">
        <v>137</v>
      </c>
      <c r="AC1101" s="28" t="s">
        <v>1806</v>
      </c>
      <c r="AD1101" s="28" t="s">
        <v>1773</v>
      </c>
      <c r="AE1101" s="28" t="s">
        <v>1774</v>
      </c>
      <c r="AF1101" s="28" t="s">
        <v>1775</v>
      </c>
      <c r="AG1101" s="28" t="s">
        <v>1776</v>
      </c>
    </row>
    <row r="1102" s="93" customFormat="1" ht="15" spans="1:33">
      <c r="A1102" s="28" t="s">
        <v>136</v>
      </c>
      <c r="B1102" s="28" t="s">
        <v>53</v>
      </c>
      <c r="C1102" s="28">
        <v>135119</v>
      </c>
      <c r="D1102" s="28" t="s">
        <v>1768</v>
      </c>
      <c r="E1102" s="28" t="s">
        <v>1768</v>
      </c>
      <c r="F1102" s="28" t="s">
        <v>316</v>
      </c>
      <c r="G1102" s="28" t="s">
        <v>1818</v>
      </c>
      <c r="H1102" s="28" t="s">
        <v>58</v>
      </c>
      <c r="I1102" s="28" t="s">
        <v>59</v>
      </c>
      <c r="J1102" s="28" t="s">
        <v>1794</v>
      </c>
      <c r="K1102" s="32">
        <v>400110119017</v>
      </c>
      <c r="L1102" s="28" t="s">
        <v>83</v>
      </c>
      <c r="M1102" s="28" t="s">
        <v>702</v>
      </c>
      <c r="N1102" s="28">
        <v>1</v>
      </c>
      <c r="O1102" s="33">
        <v>1</v>
      </c>
      <c r="P1102" s="33">
        <v>40</v>
      </c>
      <c r="Q1102" s="33">
        <f>O1102+P1102</f>
        <v>41</v>
      </c>
      <c r="R1102" s="33">
        <f>Q1102/N1102</f>
        <v>41</v>
      </c>
      <c r="S1102" s="107" t="s">
        <v>1819</v>
      </c>
      <c r="T1102" s="28" t="s">
        <v>228</v>
      </c>
      <c r="U1102" s="28" t="s">
        <v>229</v>
      </c>
      <c r="V1102" s="28" t="s">
        <v>66</v>
      </c>
      <c r="W1102" s="28" t="s">
        <v>68</v>
      </c>
      <c r="X1102" s="28" t="s">
        <v>68</v>
      </c>
      <c r="Y1102" s="28" t="s">
        <v>69</v>
      </c>
      <c r="Z1102" s="108" t="s">
        <v>87</v>
      </c>
      <c r="AA1102" s="28" t="s">
        <v>137</v>
      </c>
      <c r="AB1102" s="28" t="s">
        <v>137</v>
      </c>
      <c r="AC1102" s="28" t="s">
        <v>1772</v>
      </c>
      <c r="AD1102" s="28" t="s">
        <v>1773</v>
      </c>
      <c r="AE1102" s="28" t="s">
        <v>1774</v>
      </c>
      <c r="AF1102" s="28" t="s">
        <v>1775</v>
      </c>
      <c r="AG1102" s="28" t="s">
        <v>1776</v>
      </c>
    </row>
    <row r="1103" s="93" customFormat="1" ht="15" spans="1:33">
      <c r="A1103" s="28" t="s">
        <v>131</v>
      </c>
      <c r="B1103" s="28" t="s">
        <v>53</v>
      </c>
      <c r="C1103" s="28">
        <v>135119</v>
      </c>
      <c r="D1103" s="28" t="s">
        <v>1768</v>
      </c>
      <c r="E1103" s="28" t="s">
        <v>1768</v>
      </c>
      <c r="F1103" s="28" t="s">
        <v>316</v>
      </c>
      <c r="G1103" s="28" t="s">
        <v>1820</v>
      </c>
      <c r="H1103" s="28" t="s">
        <v>58</v>
      </c>
      <c r="I1103" s="28" t="s">
        <v>59</v>
      </c>
      <c r="J1103" s="28" t="s">
        <v>1821</v>
      </c>
      <c r="K1103" s="32">
        <v>400110119018</v>
      </c>
      <c r="L1103" s="28" t="s">
        <v>83</v>
      </c>
      <c r="M1103" s="28" t="s">
        <v>702</v>
      </c>
      <c r="N1103" s="28">
        <v>1</v>
      </c>
      <c r="O1103" s="33">
        <v>3</v>
      </c>
      <c r="P1103" s="33">
        <v>154</v>
      </c>
      <c r="Q1103" s="33">
        <f>O1103+P1103</f>
        <v>157</v>
      </c>
      <c r="R1103" s="33">
        <f>Q1103/N1103</f>
        <v>157</v>
      </c>
      <c r="S1103" s="107" t="s">
        <v>1822</v>
      </c>
      <c r="T1103" s="28" t="s">
        <v>228</v>
      </c>
      <c r="U1103" s="28" t="s">
        <v>229</v>
      </c>
      <c r="V1103" s="28" t="s">
        <v>66</v>
      </c>
      <c r="W1103" s="28" t="s">
        <v>68</v>
      </c>
      <c r="X1103" s="28" t="s">
        <v>68</v>
      </c>
      <c r="Y1103" s="28" t="s">
        <v>69</v>
      </c>
      <c r="Z1103" s="108" t="s">
        <v>87</v>
      </c>
      <c r="AA1103" s="28" t="s">
        <v>133</v>
      </c>
      <c r="AB1103" s="28" t="s">
        <v>133</v>
      </c>
      <c r="AC1103" s="28" t="s">
        <v>1772</v>
      </c>
      <c r="AD1103" s="28" t="s">
        <v>1773</v>
      </c>
      <c r="AE1103" s="28" t="s">
        <v>1774</v>
      </c>
      <c r="AF1103" s="28" t="s">
        <v>1775</v>
      </c>
      <c r="AG1103" s="28" t="s">
        <v>1776</v>
      </c>
    </row>
    <row r="1104" s="93" customFormat="1" ht="15" spans="1:33">
      <c r="A1104" s="28" t="s">
        <v>167</v>
      </c>
      <c r="B1104" s="28" t="s">
        <v>53</v>
      </c>
      <c r="C1104" s="28">
        <v>135119</v>
      </c>
      <c r="D1104" s="28" t="s">
        <v>1768</v>
      </c>
      <c r="E1104" s="28" t="s">
        <v>1768</v>
      </c>
      <c r="F1104" s="28" t="s">
        <v>316</v>
      </c>
      <c r="G1104" s="28" t="s">
        <v>1823</v>
      </c>
      <c r="H1104" s="28" t="s">
        <v>58</v>
      </c>
      <c r="I1104" s="28" t="s">
        <v>59</v>
      </c>
      <c r="J1104" s="28" t="s">
        <v>1824</v>
      </c>
      <c r="K1104" s="32">
        <v>400110119019</v>
      </c>
      <c r="L1104" s="28" t="s">
        <v>83</v>
      </c>
      <c r="M1104" s="28" t="s">
        <v>702</v>
      </c>
      <c r="N1104" s="28">
        <v>1</v>
      </c>
      <c r="O1104" s="33">
        <v>32</v>
      </c>
      <c r="P1104" s="33">
        <v>119</v>
      </c>
      <c r="Q1104" s="33">
        <f>O1104+P1104</f>
        <v>151</v>
      </c>
      <c r="R1104" s="33">
        <f>Q1104/N1104</f>
        <v>151</v>
      </c>
      <c r="S1104" s="107" t="s">
        <v>1825</v>
      </c>
      <c r="T1104" s="28" t="s">
        <v>228</v>
      </c>
      <c r="U1104" s="28" t="s">
        <v>229</v>
      </c>
      <c r="V1104" s="28" t="s">
        <v>66</v>
      </c>
      <c r="W1104" s="28" t="s">
        <v>68</v>
      </c>
      <c r="X1104" s="28" t="s">
        <v>68</v>
      </c>
      <c r="Y1104" s="28" t="s">
        <v>69</v>
      </c>
      <c r="Z1104" s="108" t="s">
        <v>87</v>
      </c>
      <c r="AA1104" s="28" t="s">
        <v>168</v>
      </c>
      <c r="AB1104" s="28" t="s">
        <v>168</v>
      </c>
      <c r="AC1104" s="28" t="s">
        <v>1772</v>
      </c>
      <c r="AD1104" s="28" t="s">
        <v>1773</v>
      </c>
      <c r="AE1104" s="28" t="s">
        <v>1774</v>
      </c>
      <c r="AF1104" s="28" t="s">
        <v>1775</v>
      </c>
      <c r="AG1104" s="28" t="s">
        <v>1776</v>
      </c>
    </row>
    <row r="1105" s="93" customFormat="1" ht="15" spans="1:33">
      <c r="A1105" s="28" t="s">
        <v>167</v>
      </c>
      <c r="B1105" s="28" t="s">
        <v>53</v>
      </c>
      <c r="C1105" s="28">
        <v>135119</v>
      </c>
      <c r="D1105" s="28" t="s">
        <v>1768</v>
      </c>
      <c r="E1105" s="28" t="s">
        <v>1768</v>
      </c>
      <c r="F1105" s="28" t="s">
        <v>316</v>
      </c>
      <c r="G1105" s="28" t="s">
        <v>1826</v>
      </c>
      <c r="H1105" s="28" t="s">
        <v>58</v>
      </c>
      <c r="I1105" s="28" t="s">
        <v>59</v>
      </c>
      <c r="J1105" s="28" t="s">
        <v>1827</v>
      </c>
      <c r="K1105" s="32">
        <v>400110119020</v>
      </c>
      <c r="L1105" s="28" t="s">
        <v>83</v>
      </c>
      <c r="M1105" s="28" t="s">
        <v>702</v>
      </c>
      <c r="N1105" s="28">
        <v>1</v>
      </c>
      <c r="O1105" s="33">
        <v>25</v>
      </c>
      <c r="P1105" s="33">
        <v>129</v>
      </c>
      <c r="Q1105" s="33">
        <f>O1105+P1105</f>
        <v>154</v>
      </c>
      <c r="R1105" s="33">
        <f>Q1105/N1105</f>
        <v>154</v>
      </c>
      <c r="S1105" s="107" t="s">
        <v>1828</v>
      </c>
      <c r="T1105" s="28" t="s">
        <v>228</v>
      </c>
      <c r="U1105" s="28" t="s">
        <v>229</v>
      </c>
      <c r="V1105" s="28" t="s">
        <v>66</v>
      </c>
      <c r="W1105" s="28" t="s">
        <v>68</v>
      </c>
      <c r="X1105" s="28" t="s">
        <v>68</v>
      </c>
      <c r="Y1105" s="28" t="s">
        <v>69</v>
      </c>
      <c r="Z1105" s="108" t="s">
        <v>87</v>
      </c>
      <c r="AA1105" s="28" t="s">
        <v>168</v>
      </c>
      <c r="AB1105" s="28" t="s">
        <v>168</v>
      </c>
      <c r="AC1105" s="28" t="s">
        <v>1772</v>
      </c>
      <c r="AD1105" s="28" t="s">
        <v>1773</v>
      </c>
      <c r="AE1105" s="28" t="s">
        <v>1774</v>
      </c>
      <c r="AF1105" s="28" t="s">
        <v>1775</v>
      </c>
      <c r="AG1105" s="28" t="s">
        <v>1776</v>
      </c>
    </row>
    <row r="1106" s="93" customFormat="1" ht="15" spans="1:33">
      <c r="A1106" s="28" t="s">
        <v>171</v>
      </c>
      <c r="B1106" s="28" t="s">
        <v>53</v>
      </c>
      <c r="C1106" s="28">
        <v>135119</v>
      </c>
      <c r="D1106" s="28" t="s">
        <v>1768</v>
      </c>
      <c r="E1106" s="28" t="s">
        <v>1768</v>
      </c>
      <c r="F1106" s="28" t="s">
        <v>316</v>
      </c>
      <c r="G1106" s="28" t="s">
        <v>1829</v>
      </c>
      <c r="H1106" s="28" t="s">
        <v>58</v>
      </c>
      <c r="I1106" s="28" t="s">
        <v>59</v>
      </c>
      <c r="J1106" s="28" t="s">
        <v>1830</v>
      </c>
      <c r="K1106" s="32">
        <v>400110119021</v>
      </c>
      <c r="L1106" s="28" t="s">
        <v>83</v>
      </c>
      <c r="M1106" s="28" t="s">
        <v>702</v>
      </c>
      <c r="N1106" s="28">
        <v>1</v>
      </c>
      <c r="O1106" s="33">
        <v>0</v>
      </c>
      <c r="P1106" s="33">
        <v>45</v>
      </c>
      <c r="Q1106" s="33">
        <f>O1106+P1106</f>
        <v>45</v>
      </c>
      <c r="R1106" s="33">
        <f>Q1106/N1106</f>
        <v>45</v>
      </c>
      <c r="S1106" s="107" t="s">
        <v>1831</v>
      </c>
      <c r="T1106" s="28" t="s">
        <v>228</v>
      </c>
      <c r="U1106" s="28" t="s">
        <v>229</v>
      </c>
      <c r="V1106" s="28" t="s">
        <v>66</v>
      </c>
      <c r="W1106" s="28" t="s">
        <v>68</v>
      </c>
      <c r="X1106" s="28" t="s">
        <v>68</v>
      </c>
      <c r="Y1106" s="28" t="s">
        <v>69</v>
      </c>
      <c r="Z1106" s="108" t="s">
        <v>87</v>
      </c>
      <c r="AA1106" s="28" t="s">
        <v>174</v>
      </c>
      <c r="AB1106" s="28" t="s">
        <v>174</v>
      </c>
      <c r="AC1106" s="28" t="s">
        <v>1806</v>
      </c>
      <c r="AD1106" s="28" t="s">
        <v>1773</v>
      </c>
      <c r="AE1106" s="28" t="s">
        <v>1774</v>
      </c>
      <c r="AF1106" s="28" t="s">
        <v>1775</v>
      </c>
      <c r="AG1106" s="28" t="s">
        <v>1776</v>
      </c>
    </row>
    <row r="1107" s="93" customFormat="1" ht="15" spans="1:33">
      <c r="A1107" s="28" t="s">
        <v>178</v>
      </c>
      <c r="B1107" s="28" t="s">
        <v>53</v>
      </c>
      <c r="C1107" s="28">
        <v>135119</v>
      </c>
      <c r="D1107" s="28" t="s">
        <v>1768</v>
      </c>
      <c r="E1107" s="28" t="s">
        <v>1768</v>
      </c>
      <c r="F1107" s="28" t="s">
        <v>316</v>
      </c>
      <c r="G1107" s="28" t="s">
        <v>1832</v>
      </c>
      <c r="H1107" s="28" t="s">
        <v>58</v>
      </c>
      <c r="I1107" s="28" t="s">
        <v>59</v>
      </c>
      <c r="J1107" s="28" t="s">
        <v>1804</v>
      </c>
      <c r="K1107" s="32">
        <v>400110119022</v>
      </c>
      <c r="L1107" s="28" t="s">
        <v>83</v>
      </c>
      <c r="M1107" s="28" t="s">
        <v>702</v>
      </c>
      <c r="N1107" s="28">
        <v>1</v>
      </c>
      <c r="O1107" s="33">
        <v>22</v>
      </c>
      <c r="P1107" s="33">
        <v>190</v>
      </c>
      <c r="Q1107" s="33">
        <f>O1107+P1107</f>
        <v>212</v>
      </c>
      <c r="R1107" s="33">
        <f>Q1107/N1107</f>
        <v>212</v>
      </c>
      <c r="S1107" s="107" t="s">
        <v>1833</v>
      </c>
      <c r="T1107" s="28" t="s">
        <v>228</v>
      </c>
      <c r="U1107" s="28" t="s">
        <v>229</v>
      </c>
      <c r="V1107" s="28" t="s">
        <v>66</v>
      </c>
      <c r="W1107" s="28" t="s">
        <v>68</v>
      </c>
      <c r="X1107" s="28" t="s">
        <v>68</v>
      </c>
      <c r="Y1107" s="28" t="s">
        <v>69</v>
      </c>
      <c r="Z1107" s="108" t="s">
        <v>87</v>
      </c>
      <c r="AA1107" s="28" t="s">
        <v>179</v>
      </c>
      <c r="AB1107" s="28" t="s">
        <v>179</v>
      </c>
      <c r="AC1107" s="28" t="s">
        <v>1772</v>
      </c>
      <c r="AD1107" s="28" t="s">
        <v>1773</v>
      </c>
      <c r="AE1107" s="28" t="s">
        <v>1774</v>
      </c>
      <c r="AF1107" s="28" t="s">
        <v>1775</v>
      </c>
      <c r="AG1107" s="28" t="s">
        <v>1776</v>
      </c>
    </row>
    <row r="1108" s="93" customFormat="1" ht="15" spans="1:33">
      <c r="A1108" s="28" t="s">
        <v>102</v>
      </c>
      <c r="B1108" s="28" t="s">
        <v>53</v>
      </c>
      <c r="C1108" s="28">
        <v>135119</v>
      </c>
      <c r="D1108" s="28" t="s">
        <v>1768</v>
      </c>
      <c r="E1108" s="28" t="s">
        <v>1768</v>
      </c>
      <c r="F1108" s="28" t="s">
        <v>316</v>
      </c>
      <c r="G1108" s="28" t="s">
        <v>1834</v>
      </c>
      <c r="H1108" s="28" t="s">
        <v>58</v>
      </c>
      <c r="I1108" s="28" t="s">
        <v>59</v>
      </c>
      <c r="J1108" s="28" t="s">
        <v>1804</v>
      </c>
      <c r="K1108" s="32">
        <v>400110119023</v>
      </c>
      <c r="L1108" s="28" t="s">
        <v>83</v>
      </c>
      <c r="M1108" s="28" t="s">
        <v>702</v>
      </c>
      <c r="N1108" s="28">
        <v>1</v>
      </c>
      <c r="O1108" s="33">
        <v>17</v>
      </c>
      <c r="P1108" s="33">
        <v>121</v>
      </c>
      <c r="Q1108" s="33">
        <f>O1108+P1108</f>
        <v>138</v>
      </c>
      <c r="R1108" s="33">
        <f>Q1108/N1108</f>
        <v>138</v>
      </c>
      <c r="S1108" s="107" t="s">
        <v>525</v>
      </c>
      <c r="T1108" s="28" t="s">
        <v>228</v>
      </c>
      <c r="U1108" s="28" t="s">
        <v>229</v>
      </c>
      <c r="V1108" s="28" t="s">
        <v>66</v>
      </c>
      <c r="W1108" s="28" t="s">
        <v>68</v>
      </c>
      <c r="X1108" s="28" t="s">
        <v>68</v>
      </c>
      <c r="Y1108" s="28" t="s">
        <v>69</v>
      </c>
      <c r="Z1108" s="108" t="s">
        <v>87</v>
      </c>
      <c r="AA1108" s="28" t="s">
        <v>103</v>
      </c>
      <c r="AB1108" s="28" t="s">
        <v>103</v>
      </c>
      <c r="AC1108" s="28" t="s">
        <v>1772</v>
      </c>
      <c r="AD1108" s="28" t="s">
        <v>1773</v>
      </c>
      <c r="AE1108" s="28" t="s">
        <v>1774</v>
      </c>
      <c r="AF1108" s="28" t="s">
        <v>1775</v>
      </c>
      <c r="AG1108" s="28" t="s">
        <v>1776</v>
      </c>
    </row>
    <row r="1109" s="93" customFormat="1" ht="15" spans="1:33">
      <c r="A1109" s="28" t="s">
        <v>148</v>
      </c>
      <c r="B1109" s="28" t="s">
        <v>53</v>
      </c>
      <c r="C1109" s="28">
        <v>135119</v>
      </c>
      <c r="D1109" s="28" t="s">
        <v>1768</v>
      </c>
      <c r="E1109" s="28" t="s">
        <v>1768</v>
      </c>
      <c r="F1109" s="28" t="s">
        <v>316</v>
      </c>
      <c r="G1109" s="28" t="s">
        <v>1835</v>
      </c>
      <c r="H1109" s="28" t="s">
        <v>58</v>
      </c>
      <c r="I1109" s="28" t="s">
        <v>59</v>
      </c>
      <c r="J1109" s="28" t="s">
        <v>1794</v>
      </c>
      <c r="K1109" s="32">
        <v>400110119024</v>
      </c>
      <c r="L1109" s="28" t="s">
        <v>83</v>
      </c>
      <c r="M1109" s="28" t="s">
        <v>702</v>
      </c>
      <c r="N1109" s="28">
        <v>1</v>
      </c>
      <c r="O1109" s="33">
        <v>0</v>
      </c>
      <c r="P1109" s="33">
        <v>18</v>
      </c>
      <c r="Q1109" s="33">
        <f>O1109+P1109</f>
        <v>18</v>
      </c>
      <c r="R1109" s="33">
        <f>Q1109/N1109</f>
        <v>18</v>
      </c>
      <c r="S1109" s="107" t="s">
        <v>1836</v>
      </c>
      <c r="T1109" s="28" t="s">
        <v>228</v>
      </c>
      <c r="U1109" s="28" t="s">
        <v>229</v>
      </c>
      <c r="V1109" s="28" t="s">
        <v>66</v>
      </c>
      <c r="W1109" s="28" t="s">
        <v>68</v>
      </c>
      <c r="X1109" s="28" t="s">
        <v>68</v>
      </c>
      <c r="Y1109" s="28" t="s">
        <v>69</v>
      </c>
      <c r="Z1109" s="108" t="s">
        <v>87</v>
      </c>
      <c r="AA1109" s="28" t="s">
        <v>150</v>
      </c>
      <c r="AB1109" s="28" t="s">
        <v>150</v>
      </c>
      <c r="AC1109" s="28" t="s">
        <v>1772</v>
      </c>
      <c r="AD1109" s="28" t="s">
        <v>1773</v>
      </c>
      <c r="AE1109" s="28" t="s">
        <v>1774</v>
      </c>
      <c r="AF1109" s="28" t="s">
        <v>1775</v>
      </c>
      <c r="AG1109" s="28" t="s">
        <v>1776</v>
      </c>
    </row>
    <row r="1110" s="93" customFormat="1" ht="15" spans="1:33">
      <c r="A1110" s="28" t="s">
        <v>162</v>
      </c>
      <c r="B1110" s="28" t="s">
        <v>53</v>
      </c>
      <c r="C1110" s="28">
        <v>135119</v>
      </c>
      <c r="D1110" s="28" t="s">
        <v>1768</v>
      </c>
      <c r="E1110" s="28" t="s">
        <v>1768</v>
      </c>
      <c r="F1110" s="28" t="s">
        <v>316</v>
      </c>
      <c r="G1110" s="28" t="s">
        <v>1837</v>
      </c>
      <c r="H1110" s="28" t="s">
        <v>58</v>
      </c>
      <c r="I1110" s="28" t="s">
        <v>59</v>
      </c>
      <c r="J1110" s="28" t="s">
        <v>1770</v>
      </c>
      <c r="K1110" s="32">
        <v>400110119025</v>
      </c>
      <c r="L1110" s="28" t="s">
        <v>83</v>
      </c>
      <c r="M1110" s="28" t="s">
        <v>702</v>
      </c>
      <c r="N1110" s="28">
        <v>1</v>
      </c>
      <c r="O1110" s="33">
        <v>3</v>
      </c>
      <c r="P1110" s="33">
        <v>39</v>
      </c>
      <c r="Q1110" s="33">
        <f>O1110+P1110</f>
        <v>42</v>
      </c>
      <c r="R1110" s="33">
        <f>Q1110/N1110</f>
        <v>42</v>
      </c>
      <c r="S1110" s="107" t="s">
        <v>1791</v>
      </c>
      <c r="T1110" s="28" t="s">
        <v>228</v>
      </c>
      <c r="U1110" s="28" t="s">
        <v>229</v>
      </c>
      <c r="V1110" s="28" t="s">
        <v>86</v>
      </c>
      <c r="W1110" s="28" t="s">
        <v>689</v>
      </c>
      <c r="X1110" s="28" t="s">
        <v>68</v>
      </c>
      <c r="Y1110" s="28" t="s">
        <v>69</v>
      </c>
      <c r="Z1110" s="108" t="s">
        <v>87</v>
      </c>
      <c r="AA1110" s="28" t="s">
        <v>163</v>
      </c>
      <c r="AB1110" s="28" t="s">
        <v>163</v>
      </c>
      <c r="AC1110" s="28" t="s">
        <v>1772</v>
      </c>
      <c r="AD1110" s="28" t="s">
        <v>1773</v>
      </c>
      <c r="AE1110" s="28" t="s">
        <v>1774</v>
      </c>
      <c r="AF1110" s="28" t="s">
        <v>1775</v>
      </c>
      <c r="AG1110" s="28" t="s">
        <v>1776</v>
      </c>
    </row>
    <row r="1111" s="93" customFormat="1" ht="15" spans="1:33">
      <c r="A1111" s="28" t="s">
        <v>162</v>
      </c>
      <c r="B1111" s="28" t="s">
        <v>53</v>
      </c>
      <c r="C1111" s="28">
        <v>135119</v>
      </c>
      <c r="D1111" s="28" t="s">
        <v>1768</v>
      </c>
      <c r="E1111" s="28" t="s">
        <v>1768</v>
      </c>
      <c r="F1111" s="28" t="s">
        <v>316</v>
      </c>
      <c r="G1111" s="28" t="s">
        <v>1838</v>
      </c>
      <c r="H1111" s="28" t="s">
        <v>58</v>
      </c>
      <c r="I1111" s="28" t="s">
        <v>59</v>
      </c>
      <c r="J1111" s="28" t="s">
        <v>1794</v>
      </c>
      <c r="K1111" s="32">
        <v>400110119026</v>
      </c>
      <c r="L1111" s="28" t="s">
        <v>83</v>
      </c>
      <c r="M1111" s="28" t="s">
        <v>702</v>
      </c>
      <c r="N1111" s="28">
        <v>1</v>
      </c>
      <c r="O1111" s="33">
        <v>0</v>
      </c>
      <c r="P1111" s="33">
        <v>3</v>
      </c>
      <c r="Q1111" s="33">
        <f>O1111+P1111</f>
        <v>3</v>
      </c>
      <c r="R1111" s="33">
        <f>Q1111/N1111</f>
        <v>3</v>
      </c>
      <c r="S1111" s="107" t="s">
        <v>1836</v>
      </c>
      <c r="T1111" s="28" t="s">
        <v>228</v>
      </c>
      <c r="U1111" s="28" t="s">
        <v>229</v>
      </c>
      <c r="V1111" s="28" t="s">
        <v>86</v>
      </c>
      <c r="W1111" s="28" t="s">
        <v>689</v>
      </c>
      <c r="X1111" s="28" t="s">
        <v>68</v>
      </c>
      <c r="Y1111" s="28" t="s">
        <v>69</v>
      </c>
      <c r="Z1111" s="108" t="s">
        <v>87</v>
      </c>
      <c r="AA1111" s="28" t="s">
        <v>163</v>
      </c>
      <c r="AB1111" s="28" t="s">
        <v>163</v>
      </c>
      <c r="AC1111" s="28" t="s">
        <v>1772</v>
      </c>
      <c r="AD1111" s="28" t="s">
        <v>1773</v>
      </c>
      <c r="AE1111" s="28" t="s">
        <v>1774</v>
      </c>
      <c r="AF1111" s="28" t="s">
        <v>1775</v>
      </c>
      <c r="AG1111" s="28" t="s">
        <v>1776</v>
      </c>
    </row>
    <row r="1112" s="93" customFormat="1" ht="15" spans="1:33">
      <c r="A1112" s="28" t="s">
        <v>52</v>
      </c>
      <c r="B1112" s="28" t="s">
        <v>53</v>
      </c>
      <c r="C1112" s="28">
        <v>135119</v>
      </c>
      <c r="D1112" s="28" t="s">
        <v>1768</v>
      </c>
      <c r="E1112" s="28" t="s">
        <v>1768</v>
      </c>
      <c r="F1112" s="28" t="s">
        <v>316</v>
      </c>
      <c r="G1112" s="28" t="s">
        <v>1839</v>
      </c>
      <c r="H1112" s="28" t="s">
        <v>58</v>
      </c>
      <c r="I1112" s="28" t="s">
        <v>59</v>
      </c>
      <c r="J1112" s="28" t="s">
        <v>1794</v>
      </c>
      <c r="K1112" s="32">
        <v>400110119027</v>
      </c>
      <c r="L1112" s="28" t="s">
        <v>876</v>
      </c>
      <c r="M1112" s="28" t="s">
        <v>702</v>
      </c>
      <c r="N1112" s="28">
        <v>1</v>
      </c>
      <c r="O1112" s="33">
        <v>8</v>
      </c>
      <c r="P1112" s="33">
        <v>117</v>
      </c>
      <c r="Q1112" s="33">
        <f>O1112+P1112</f>
        <v>125</v>
      </c>
      <c r="R1112" s="33">
        <f>Q1112/N1112</f>
        <v>125</v>
      </c>
      <c r="S1112" s="107" t="s">
        <v>1840</v>
      </c>
      <c r="T1112" s="28" t="s">
        <v>228</v>
      </c>
      <c r="U1112" s="28" t="s">
        <v>229</v>
      </c>
      <c r="V1112" s="28" t="s">
        <v>66</v>
      </c>
      <c r="W1112" s="28" t="s">
        <v>68</v>
      </c>
      <c r="X1112" s="28" t="s">
        <v>68</v>
      </c>
      <c r="Y1112" s="28" t="s">
        <v>69</v>
      </c>
      <c r="Z1112" s="108" t="s">
        <v>87</v>
      </c>
      <c r="AA1112" s="28" t="s">
        <v>1841</v>
      </c>
      <c r="AB1112" s="28" t="s">
        <v>1841</v>
      </c>
      <c r="AC1112" s="28" t="s">
        <v>1772</v>
      </c>
      <c r="AD1112" s="28" t="s">
        <v>1773</v>
      </c>
      <c r="AE1112" s="28" t="s">
        <v>1774</v>
      </c>
      <c r="AF1112" s="28" t="s">
        <v>1775</v>
      </c>
      <c r="AG1112" s="28" t="s">
        <v>1776</v>
      </c>
    </row>
    <row r="1113" s="93" customFormat="1" ht="15" spans="1:33">
      <c r="A1113" s="28" t="s">
        <v>115</v>
      </c>
      <c r="B1113" s="28" t="s">
        <v>53</v>
      </c>
      <c r="C1113" s="28">
        <v>135119</v>
      </c>
      <c r="D1113" s="28" t="s">
        <v>1768</v>
      </c>
      <c r="E1113" s="28" t="s">
        <v>1768</v>
      </c>
      <c r="F1113" s="28" t="s">
        <v>316</v>
      </c>
      <c r="G1113" s="28" t="s">
        <v>1842</v>
      </c>
      <c r="H1113" s="28" t="s">
        <v>58</v>
      </c>
      <c r="I1113" s="28" t="s">
        <v>59</v>
      </c>
      <c r="J1113" s="28" t="s">
        <v>1843</v>
      </c>
      <c r="K1113" s="32">
        <v>400110119028</v>
      </c>
      <c r="L1113" s="28" t="s">
        <v>876</v>
      </c>
      <c r="M1113" s="28" t="s">
        <v>702</v>
      </c>
      <c r="N1113" s="28">
        <v>1</v>
      </c>
      <c r="O1113" s="33">
        <v>60</v>
      </c>
      <c r="P1113" s="33">
        <v>667</v>
      </c>
      <c r="Q1113" s="33">
        <f>O1113+P1113</f>
        <v>727</v>
      </c>
      <c r="R1113" s="33">
        <f>Q1113/N1113</f>
        <v>727</v>
      </c>
      <c r="S1113" s="107" t="s">
        <v>1844</v>
      </c>
      <c r="T1113" s="28" t="s">
        <v>228</v>
      </c>
      <c r="U1113" s="28" t="s">
        <v>229</v>
      </c>
      <c r="V1113" s="28" t="s">
        <v>66</v>
      </c>
      <c r="W1113" s="28" t="s">
        <v>68</v>
      </c>
      <c r="X1113" s="28" t="s">
        <v>68</v>
      </c>
      <c r="Y1113" s="28" t="s">
        <v>69</v>
      </c>
      <c r="Z1113" s="108" t="s">
        <v>87</v>
      </c>
      <c r="AA1113" s="28" t="s">
        <v>542</v>
      </c>
      <c r="AB1113" s="28" t="s">
        <v>542</v>
      </c>
      <c r="AC1113" s="28" t="s">
        <v>1772</v>
      </c>
      <c r="AD1113" s="28" t="s">
        <v>1773</v>
      </c>
      <c r="AE1113" s="28" t="s">
        <v>1774</v>
      </c>
      <c r="AF1113" s="28" t="s">
        <v>1775</v>
      </c>
      <c r="AG1113" s="28" t="s">
        <v>1776</v>
      </c>
    </row>
    <row r="1114" s="93" customFormat="1" ht="15" spans="1:33">
      <c r="A1114" s="28" t="s">
        <v>115</v>
      </c>
      <c r="B1114" s="28" t="s">
        <v>53</v>
      </c>
      <c r="C1114" s="28">
        <v>135119</v>
      </c>
      <c r="D1114" s="28" t="s">
        <v>1768</v>
      </c>
      <c r="E1114" s="28" t="s">
        <v>1768</v>
      </c>
      <c r="F1114" s="28" t="s">
        <v>316</v>
      </c>
      <c r="G1114" s="28" t="s">
        <v>1845</v>
      </c>
      <c r="H1114" s="28" t="s">
        <v>58</v>
      </c>
      <c r="I1114" s="28" t="s">
        <v>59</v>
      </c>
      <c r="J1114" s="28" t="s">
        <v>1846</v>
      </c>
      <c r="K1114" s="32">
        <v>400110119029</v>
      </c>
      <c r="L1114" s="28" t="s">
        <v>876</v>
      </c>
      <c r="M1114" s="28" t="s">
        <v>702</v>
      </c>
      <c r="N1114" s="28">
        <v>1</v>
      </c>
      <c r="O1114" s="33">
        <v>3</v>
      </c>
      <c r="P1114" s="33">
        <v>16</v>
      </c>
      <c r="Q1114" s="33">
        <f>O1114+P1114</f>
        <v>19</v>
      </c>
      <c r="R1114" s="33">
        <f>Q1114/N1114</f>
        <v>19</v>
      </c>
      <c r="S1114" s="107" t="s">
        <v>1847</v>
      </c>
      <c r="T1114" s="28" t="s">
        <v>228</v>
      </c>
      <c r="U1114" s="28" t="s">
        <v>229</v>
      </c>
      <c r="V1114" s="28" t="s">
        <v>86</v>
      </c>
      <c r="W1114" s="28" t="s">
        <v>68</v>
      </c>
      <c r="X1114" s="28" t="s">
        <v>68</v>
      </c>
      <c r="Y1114" s="28" t="s">
        <v>69</v>
      </c>
      <c r="Z1114" s="108" t="s">
        <v>87</v>
      </c>
      <c r="AA1114" s="28" t="s">
        <v>546</v>
      </c>
      <c r="AB1114" s="28" t="s">
        <v>546</v>
      </c>
      <c r="AC1114" s="28" t="s">
        <v>1806</v>
      </c>
      <c r="AD1114" s="28" t="s">
        <v>1773</v>
      </c>
      <c r="AE1114" s="28" t="s">
        <v>1774</v>
      </c>
      <c r="AF1114" s="28" t="s">
        <v>1775</v>
      </c>
      <c r="AG1114" s="28" t="s">
        <v>1776</v>
      </c>
    </row>
    <row r="1115" s="93" customFormat="1" ht="15" spans="1:33">
      <c r="A1115" s="28" t="s">
        <v>115</v>
      </c>
      <c r="B1115" s="28" t="s">
        <v>53</v>
      </c>
      <c r="C1115" s="28">
        <v>135119</v>
      </c>
      <c r="D1115" s="28" t="s">
        <v>1768</v>
      </c>
      <c r="E1115" s="28" t="s">
        <v>1768</v>
      </c>
      <c r="F1115" s="28" t="s">
        <v>316</v>
      </c>
      <c r="G1115" s="28" t="s">
        <v>1848</v>
      </c>
      <c r="H1115" s="28" t="s">
        <v>58</v>
      </c>
      <c r="I1115" s="28" t="s">
        <v>59</v>
      </c>
      <c r="J1115" s="28" t="s">
        <v>1794</v>
      </c>
      <c r="K1115" s="32">
        <v>400110119030</v>
      </c>
      <c r="L1115" s="28" t="s">
        <v>876</v>
      </c>
      <c r="M1115" s="28" t="s">
        <v>702</v>
      </c>
      <c r="N1115" s="28">
        <v>1</v>
      </c>
      <c r="O1115" s="33">
        <v>1</v>
      </c>
      <c r="P1115" s="33">
        <v>1</v>
      </c>
      <c r="Q1115" s="33">
        <f>O1115+P1115</f>
        <v>2</v>
      </c>
      <c r="R1115" s="33">
        <f>Q1115/N1115</f>
        <v>2</v>
      </c>
      <c r="S1115" s="107" t="s">
        <v>1819</v>
      </c>
      <c r="T1115" s="28" t="s">
        <v>228</v>
      </c>
      <c r="U1115" s="28" t="s">
        <v>229</v>
      </c>
      <c r="V1115" s="28" t="s">
        <v>66</v>
      </c>
      <c r="W1115" s="28" t="s">
        <v>68</v>
      </c>
      <c r="X1115" s="28" t="s">
        <v>68</v>
      </c>
      <c r="Y1115" s="28" t="s">
        <v>69</v>
      </c>
      <c r="Z1115" s="108" t="s">
        <v>87</v>
      </c>
      <c r="AA1115" s="28" t="s">
        <v>546</v>
      </c>
      <c r="AB1115" s="28" t="s">
        <v>546</v>
      </c>
      <c r="AC1115" s="28" t="s">
        <v>1806</v>
      </c>
      <c r="AD1115" s="28" t="s">
        <v>1773</v>
      </c>
      <c r="AE1115" s="28" t="s">
        <v>1774</v>
      </c>
      <c r="AF1115" s="28" t="s">
        <v>1775</v>
      </c>
      <c r="AG1115" s="28" t="s">
        <v>1776</v>
      </c>
    </row>
    <row r="1116" s="93" customFormat="1" ht="15" spans="1:33">
      <c r="A1116" s="28" t="s">
        <v>152</v>
      </c>
      <c r="B1116" s="28" t="s">
        <v>53</v>
      </c>
      <c r="C1116" s="28">
        <v>135119</v>
      </c>
      <c r="D1116" s="28" t="s">
        <v>1768</v>
      </c>
      <c r="E1116" s="28" t="s">
        <v>1768</v>
      </c>
      <c r="F1116" s="28" t="s">
        <v>316</v>
      </c>
      <c r="G1116" s="28" t="s">
        <v>1849</v>
      </c>
      <c r="H1116" s="28" t="s">
        <v>58</v>
      </c>
      <c r="I1116" s="28" t="s">
        <v>59</v>
      </c>
      <c r="J1116" s="28" t="s">
        <v>1804</v>
      </c>
      <c r="K1116" s="32">
        <v>400110119031</v>
      </c>
      <c r="L1116" s="28" t="s">
        <v>876</v>
      </c>
      <c r="M1116" s="28" t="s">
        <v>702</v>
      </c>
      <c r="N1116" s="28">
        <v>1</v>
      </c>
      <c r="O1116" s="33">
        <v>26</v>
      </c>
      <c r="P1116" s="33">
        <v>128</v>
      </c>
      <c r="Q1116" s="33">
        <f>O1116+P1116</f>
        <v>154</v>
      </c>
      <c r="R1116" s="33">
        <f>Q1116/N1116</f>
        <v>154</v>
      </c>
      <c r="S1116" s="107" t="s">
        <v>1850</v>
      </c>
      <c r="T1116" s="28" t="s">
        <v>228</v>
      </c>
      <c r="U1116" s="28" t="s">
        <v>229</v>
      </c>
      <c r="V1116" s="28" t="s">
        <v>66</v>
      </c>
      <c r="W1116" s="28" t="s">
        <v>68</v>
      </c>
      <c r="X1116" s="28" t="s">
        <v>68</v>
      </c>
      <c r="Y1116" s="28" t="s">
        <v>69</v>
      </c>
      <c r="Z1116" s="108" t="s">
        <v>87</v>
      </c>
      <c r="AA1116" s="28" t="s">
        <v>508</v>
      </c>
      <c r="AB1116" s="28" t="s">
        <v>508</v>
      </c>
      <c r="AC1116" s="28" t="s">
        <v>1772</v>
      </c>
      <c r="AD1116" s="28" t="s">
        <v>1773</v>
      </c>
      <c r="AE1116" s="28" t="s">
        <v>1774</v>
      </c>
      <c r="AF1116" s="28" t="s">
        <v>1775</v>
      </c>
      <c r="AG1116" s="28" t="s">
        <v>1776</v>
      </c>
    </row>
    <row r="1117" s="93" customFormat="1" ht="15" spans="1:33">
      <c r="A1117" s="28" t="s">
        <v>152</v>
      </c>
      <c r="B1117" s="28" t="s">
        <v>53</v>
      </c>
      <c r="C1117" s="28">
        <v>135119</v>
      </c>
      <c r="D1117" s="28" t="s">
        <v>1768</v>
      </c>
      <c r="E1117" s="28" t="s">
        <v>1768</v>
      </c>
      <c r="F1117" s="28" t="s">
        <v>316</v>
      </c>
      <c r="G1117" s="28" t="s">
        <v>1851</v>
      </c>
      <c r="H1117" s="28" t="s">
        <v>58</v>
      </c>
      <c r="I1117" s="28" t="s">
        <v>59</v>
      </c>
      <c r="J1117" s="28" t="s">
        <v>1843</v>
      </c>
      <c r="K1117" s="32">
        <v>400110119032</v>
      </c>
      <c r="L1117" s="28" t="s">
        <v>876</v>
      </c>
      <c r="M1117" s="28" t="s">
        <v>702</v>
      </c>
      <c r="N1117" s="28">
        <v>1</v>
      </c>
      <c r="O1117" s="33">
        <v>2</v>
      </c>
      <c r="P1117" s="33">
        <v>25</v>
      </c>
      <c r="Q1117" s="33">
        <f>O1117+P1117</f>
        <v>27</v>
      </c>
      <c r="R1117" s="33">
        <f>Q1117/N1117</f>
        <v>27</v>
      </c>
      <c r="S1117" s="107" t="s">
        <v>1852</v>
      </c>
      <c r="T1117" s="28" t="s">
        <v>228</v>
      </c>
      <c r="U1117" s="28" t="s">
        <v>229</v>
      </c>
      <c r="V1117" s="28" t="s">
        <v>66</v>
      </c>
      <c r="W1117" s="28" t="s">
        <v>68</v>
      </c>
      <c r="X1117" s="28" t="s">
        <v>68</v>
      </c>
      <c r="Y1117" s="28" t="s">
        <v>69</v>
      </c>
      <c r="Z1117" s="108" t="s">
        <v>87</v>
      </c>
      <c r="AA1117" s="28" t="s">
        <v>1853</v>
      </c>
      <c r="AB1117" s="28" t="s">
        <v>1853</v>
      </c>
      <c r="AC1117" s="28" t="s">
        <v>1806</v>
      </c>
      <c r="AD1117" s="28" t="s">
        <v>1773</v>
      </c>
      <c r="AE1117" s="28" t="s">
        <v>1774</v>
      </c>
      <c r="AF1117" s="28" t="s">
        <v>1775</v>
      </c>
      <c r="AG1117" s="28" t="s">
        <v>1776</v>
      </c>
    </row>
    <row r="1118" s="93" customFormat="1" ht="15" spans="1:33">
      <c r="A1118" s="28" t="s">
        <v>152</v>
      </c>
      <c r="B1118" s="28" t="s">
        <v>53</v>
      </c>
      <c r="C1118" s="28">
        <v>135119</v>
      </c>
      <c r="D1118" s="28" t="s">
        <v>1768</v>
      </c>
      <c r="E1118" s="28" t="s">
        <v>1768</v>
      </c>
      <c r="F1118" s="28" t="s">
        <v>316</v>
      </c>
      <c r="G1118" s="28" t="s">
        <v>1854</v>
      </c>
      <c r="H1118" s="28" t="s">
        <v>58</v>
      </c>
      <c r="I1118" s="28" t="s">
        <v>59</v>
      </c>
      <c r="J1118" s="28" t="s">
        <v>1855</v>
      </c>
      <c r="K1118" s="32">
        <v>400110119033</v>
      </c>
      <c r="L1118" s="28" t="s">
        <v>876</v>
      </c>
      <c r="M1118" s="28" t="s">
        <v>702</v>
      </c>
      <c r="N1118" s="28">
        <v>1</v>
      </c>
      <c r="O1118" s="33">
        <v>0</v>
      </c>
      <c r="P1118" s="33">
        <v>0</v>
      </c>
      <c r="Q1118" s="33">
        <f>O1118+P1118</f>
        <v>0</v>
      </c>
      <c r="R1118" s="33">
        <f>Q1118/N1118</f>
        <v>0</v>
      </c>
      <c r="S1118" s="107" t="s">
        <v>1856</v>
      </c>
      <c r="T1118" s="28" t="s">
        <v>228</v>
      </c>
      <c r="U1118" s="28" t="s">
        <v>229</v>
      </c>
      <c r="V1118" s="28" t="s">
        <v>86</v>
      </c>
      <c r="W1118" s="28" t="s">
        <v>67</v>
      </c>
      <c r="X1118" s="28" t="s">
        <v>272</v>
      </c>
      <c r="Y1118" s="28" t="s">
        <v>69</v>
      </c>
      <c r="Z1118" s="108" t="s">
        <v>87</v>
      </c>
      <c r="AA1118" s="28" t="s">
        <v>1853</v>
      </c>
      <c r="AB1118" s="28" t="s">
        <v>1853</v>
      </c>
      <c r="AC1118" s="28" t="s">
        <v>1857</v>
      </c>
      <c r="AD1118" s="28" t="s">
        <v>1773</v>
      </c>
      <c r="AE1118" s="28" t="s">
        <v>1774</v>
      </c>
      <c r="AF1118" s="28" t="s">
        <v>1775</v>
      </c>
      <c r="AG1118" s="28" t="s">
        <v>1776</v>
      </c>
    </row>
    <row r="1119" s="93" customFormat="1" ht="15" spans="1:33">
      <c r="A1119" s="28" t="s">
        <v>158</v>
      </c>
      <c r="B1119" s="28" t="s">
        <v>53</v>
      </c>
      <c r="C1119" s="28">
        <v>135119</v>
      </c>
      <c r="D1119" s="28" t="s">
        <v>1768</v>
      </c>
      <c r="E1119" s="28" t="s">
        <v>1768</v>
      </c>
      <c r="F1119" s="28" t="s">
        <v>316</v>
      </c>
      <c r="G1119" s="28" t="s">
        <v>1858</v>
      </c>
      <c r="H1119" s="28" t="s">
        <v>58</v>
      </c>
      <c r="I1119" s="28" t="s">
        <v>59</v>
      </c>
      <c r="J1119" s="28" t="s">
        <v>1804</v>
      </c>
      <c r="K1119" s="32">
        <v>400110119034</v>
      </c>
      <c r="L1119" s="28" t="s">
        <v>876</v>
      </c>
      <c r="M1119" s="28" t="s">
        <v>702</v>
      </c>
      <c r="N1119" s="28">
        <v>1</v>
      </c>
      <c r="O1119" s="33">
        <v>0</v>
      </c>
      <c r="P1119" s="33">
        <v>55</v>
      </c>
      <c r="Q1119" s="33">
        <f>O1119+P1119</f>
        <v>55</v>
      </c>
      <c r="R1119" s="33">
        <f>Q1119/N1119</f>
        <v>55</v>
      </c>
      <c r="S1119" s="107" t="s">
        <v>1859</v>
      </c>
      <c r="T1119" s="28" t="s">
        <v>228</v>
      </c>
      <c r="U1119" s="28" t="s">
        <v>229</v>
      </c>
      <c r="V1119" s="28" t="s">
        <v>66</v>
      </c>
      <c r="W1119" s="28" t="s">
        <v>68</v>
      </c>
      <c r="X1119" s="28" t="s">
        <v>68</v>
      </c>
      <c r="Y1119" s="28" t="s">
        <v>69</v>
      </c>
      <c r="Z1119" s="108" t="s">
        <v>87</v>
      </c>
      <c r="AA1119" s="28" t="s">
        <v>1860</v>
      </c>
      <c r="AB1119" s="28" t="s">
        <v>1860</v>
      </c>
      <c r="AC1119" s="28" t="s">
        <v>1772</v>
      </c>
      <c r="AD1119" s="28" t="s">
        <v>1773</v>
      </c>
      <c r="AE1119" s="28" t="s">
        <v>1774</v>
      </c>
      <c r="AF1119" s="28" t="s">
        <v>1775</v>
      </c>
      <c r="AG1119" s="28" t="s">
        <v>1776</v>
      </c>
    </row>
    <row r="1120" s="93" customFormat="1" ht="15" spans="1:33">
      <c r="A1120" s="28" t="s">
        <v>158</v>
      </c>
      <c r="B1120" s="28" t="s">
        <v>53</v>
      </c>
      <c r="C1120" s="28">
        <v>135119</v>
      </c>
      <c r="D1120" s="28" t="s">
        <v>1768</v>
      </c>
      <c r="E1120" s="28" t="s">
        <v>1768</v>
      </c>
      <c r="F1120" s="28" t="s">
        <v>316</v>
      </c>
      <c r="G1120" s="28" t="s">
        <v>1861</v>
      </c>
      <c r="H1120" s="28" t="s">
        <v>58</v>
      </c>
      <c r="I1120" s="28" t="s">
        <v>59</v>
      </c>
      <c r="J1120" s="28" t="s">
        <v>1855</v>
      </c>
      <c r="K1120" s="32">
        <v>400110119035</v>
      </c>
      <c r="L1120" s="28" t="s">
        <v>876</v>
      </c>
      <c r="M1120" s="28" t="s">
        <v>702</v>
      </c>
      <c r="N1120" s="28">
        <v>1</v>
      </c>
      <c r="O1120" s="33">
        <v>0</v>
      </c>
      <c r="P1120" s="33">
        <v>0</v>
      </c>
      <c r="Q1120" s="33">
        <f>O1120+P1120</f>
        <v>0</v>
      </c>
      <c r="R1120" s="33">
        <f>Q1120/N1120</f>
        <v>0</v>
      </c>
      <c r="S1120" s="107" t="s">
        <v>1856</v>
      </c>
      <c r="T1120" s="28" t="s">
        <v>228</v>
      </c>
      <c r="U1120" s="28" t="s">
        <v>229</v>
      </c>
      <c r="V1120" s="28" t="s">
        <v>86</v>
      </c>
      <c r="W1120" s="28" t="s">
        <v>67</v>
      </c>
      <c r="X1120" s="28" t="s">
        <v>272</v>
      </c>
      <c r="Y1120" s="28" t="s">
        <v>69</v>
      </c>
      <c r="Z1120" s="108" t="s">
        <v>87</v>
      </c>
      <c r="AA1120" s="28" t="s">
        <v>1860</v>
      </c>
      <c r="AB1120" s="28" t="s">
        <v>1860</v>
      </c>
      <c r="AC1120" s="28" t="s">
        <v>1857</v>
      </c>
      <c r="AD1120" s="28" t="s">
        <v>1773</v>
      </c>
      <c r="AE1120" s="28" t="s">
        <v>1774</v>
      </c>
      <c r="AF1120" s="28" t="s">
        <v>1775</v>
      </c>
      <c r="AG1120" s="28" t="s">
        <v>1776</v>
      </c>
    </row>
    <row r="1121" s="93" customFormat="1" ht="15" spans="1:33">
      <c r="A1121" s="28" t="s">
        <v>495</v>
      </c>
      <c r="B1121" s="28" t="s">
        <v>53</v>
      </c>
      <c r="C1121" s="28">
        <v>135119</v>
      </c>
      <c r="D1121" s="28" t="s">
        <v>1768</v>
      </c>
      <c r="E1121" s="28" t="s">
        <v>1768</v>
      </c>
      <c r="F1121" s="28" t="s">
        <v>316</v>
      </c>
      <c r="G1121" s="28" t="s">
        <v>1862</v>
      </c>
      <c r="H1121" s="28" t="s">
        <v>58</v>
      </c>
      <c r="I1121" s="28" t="s">
        <v>59</v>
      </c>
      <c r="J1121" s="28" t="s">
        <v>1843</v>
      </c>
      <c r="K1121" s="32">
        <v>400110119036</v>
      </c>
      <c r="L1121" s="28" t="s">
        <v>876</v>
      </c>
      <c r="M1121" s="28" t="s">
        <v>702</v>
      </c>
      <c r="N1121" s="28">
        <v>1</v>
      </c>
      <c r="O1121" s="33">
        <v>15</v>
      </c>
      <c r="P1121" s="33">
        <v>116</v>
      </c>
      <c r="Q1121" s="33">
        <f>O1121+P1121</f>
        <v>131</v>
      </c>
      <c r="R1121" s="33">
        <f>Q1121/N1121</f>
        <v>131</v>
      </c>
      <c r="S1121" s="107" t="s">
        <v>1863</v>
      </c>
      <c r="T1121" s="28" t="s">
        <v>228</v>
      </c>
      <c r="U1121" s="28" t="s">
        <v>229</v>
      </c>
      <c r="V1121" s="28" t="s">
        <v>66</v>
      </c>
      <c r="W1121" s="28" t="s">
        <v>68</v>
      </c>
      <c r="X1121" s="28" t="s">
        <v>68</v>
      </c>
      <c r="Y1121" s="28" t="s">
        <v>69</v>
      </c>
      <c r="Z1121" s="108" t="s">
        <v>87</v>
      </c>
      <c r="AA1121" s="28" t="s">
        <v>499</v>
      </c>
      <c r="AB1121" s="28" t="s">
        <v>499</v>
      </c>
      <c r="AC1121" s="28" t="s">
        <v>1772</v>
      </c>
      <c r="AD1121" s="28" t="s">
        <v>1773</v>
      </c>
      <c r="AE1121" s="28" t="s">
        <v>1774</v>
      </c>
      <c r="AF1121" s="28" t="s">
        <v>1775</v>
      </c>
      <c r="AG1121" s="28" t="s">
        <v>1776</v>
      </c>
    </row>
    <row r="1122" s="93" customFormat="1" ht="15" spans="1:33">
      <c r="A1122" s="28" t="s">
        <v>512</v>
      </c>
      <c r="B1122" s="28" t="s">
        <v>53</v>
      </c>
      <c r="C1122" s="28">
        <v>135119</v>
      </c>
      <c r="D1122" s="28" t="s">
        <v>1768</v>
      </c>
      <c r="E1122" s="28" t="s">
        <v>1768</v>
      </c>
      <c r="F1122" s="28" t="s">
        <v>316</v>
      </c>
      <c r="G1122" s="28" t="s">
        <v>1864</v>
      </c>
      <c r="H1122" s="28" t="s">
        <v>58</v>
      </c>
      <c r="I1122" s="28" t="s">
        <v>59</v>
      </c>
      <c r="J1122" s="28" t="s">
        <v>1855</v>
      </c>
      <c r="K1122" s="32">
        <v>400110119037</v>
      </c>
      <c r="L1122" s="28" t="s">
        <v>876</v>
      </c>
      <c r="M1122" s="28" t="s">
        <v>702</v>
      </c>
      <c r="N1122" s="28">
        <v>1</v>
      </c>
      <c r="O1122" s="33">
        <v>24</v>
      </c>
      <c r="P1122" s="33">
        <v>83</v>
      </c>
      <c r="Q1122" s="33">
        <f>O1122+P1122</f>
        <v>107</v>
      </c>
      <c r="R1122" s="33">
        <f>Q1122/N1122</f>
        <v>107</v>
      </c>
      <c r="S1122" s="107" t="s">
        <v>1865</v>
      </c>
      <c r="T1122" s="28" t="s">
        <v>228</v>
      </c>
      <c r="U1122" s="28" t="s">
        <v>229</v>
      </c>
      <c r="V1122" s="28" t="s">
        <v>66</v>
      </c>
      <c r="W1122" s="28" t="s">
        <v>68</v>
      </c>
      <c r="X1122" s="28" t="s">
        <v>68</v>
      </c>
      <c r="Y1122" s="28" t="s">
        <v>69</v>
      </c>
      <c r="Z1122" s="108" t="s">
        <v>87</v>
      </c>
      <c r="AA1122" s="28" t="s">
        <v>1866</v>
      </c>
      <c r="AB1122" s="28" t="s">
        <v>1866</v>
      </c>
      <c r="AC1122" s="28" t="s">
        <v>1772</v>
      </c>
      <c r="AD1122" s="28" t="s">
        <v>1773</v>
      </c>
      <c r="AE1122" s="28" t="s">
        <v>1774</v>
      </c>
      <c r="AF1122" s="28" t="s">
        <v>1775</v>
      </c>
      <c r="AG1122" s="28" t="s">
        <v>1776</v>
      </c>
    </row>
    <row r="1123" s="93" customFormat="1" ht="15" spans="1:33">
      <c r="A1123" s="28" t="s">
        <v>167</v>
      </c>
      <c r="B1123" s="28" t="s">
        <v>53</v>
      </c>
      <c r="C1123" s="28">
        <v>135119</v>
      </c>
      <c r="D1123" s="28" t="s">
        <v>1768</v>
      </c>
      <c r="E1123" s="28" t="s">
        <v>1768</v>
      </c>
      <c r="F1123" s="28" t="s">
        <v>316</v>
      </c>
      <c r="G1123" s="28" t="s">
        <v>1867</v>
      </c>
      <c r="H1123" s="28" t="s">
        <v>58</v>
      </c>
      <c r="I1123" s="28" t="s">
        <v>59</v>
      </c>
      <c r="J1123" s="28" t="s">
        <v>1868</v>
      </c>
      <c r="K1123" s="32">
        <v>400110119038</v>
      </c>
      <c r="L1123" s="28" t="s">
        <v>876</v>
      </c>
      <c r="M1123" s="28" t="s">
        <v>702</v>
      </c>
      <c r="N1123" s="28">
        <v>1</v>
      </c>
      <c r="O1123" s="33">
        <v>30</v>
      </c>
      <c r="P1123" s="33">
        <v>18</v>
      </c>
      <c r="Q1123" s="33">
        <f>O1123+P1123</f>
        <v>48</v>
      </c>
      <c r="R1123" s="33">
        <f>Q1123/N1123</f>
        <v>48</v>
      </c>
      <c r="S1123" s="107" t="s">
        <v>1869</v>
      </c>
      <c r="T1123" s="28" t="s">
        <v>228</v>
      </c>
      <c r="U1123" s="28" t="s">
        <v>229</v>
      </c>
      <c r="V1123" s="28" t="s">
        <v>66</v>
      </c>
      <c r="W1123" s="28" t="s">
        <v>68</v>
      </c>
      <c r="X1123" s="28" t="s">
        <v>68</v>
      </c>
      <c r="Y1123" s="28" t="s">
        <v>69</v>
      </c>
      <c r="Z1123" s="108" t="s">
        <v>87</v>
      </c>
      <c r="AA1123" s="28" t="s">
        <v>1870</v>
      </c>
      <c r="AB1123" s="28" t="s">
        <v>1870</v>
      </c>
      <c r="AC1123" s="28" t="s">
        <v>1806</v>
      </c>
      <c r="AD1123" s="28" t="s">
        <v>1773</v>
      </c>
      <c r="AE1123" s="28" t="s">
        <v>1774</v>
      </c>
      <c r="AF1123" s="28" t="s">
        <v>1775</v>
      </c>
      <c r="AG1123" s="28" t="s">
        <v>1776</v>
      </c>
    </row>
    <row r="1124" s="93" customFormat="1" ht="15" spans="1:33">
      <c r="A1124" s="28" t="s">
        <v>167</v>
      </c>
      <c r="B1124" s="28" t="s">
        <v>53</v>
      </c>
      <c r="C1124" s="28">
        <v>135119</v>
      </c>
      <c r="D1124" s="28" t="s">
        <v>1768</v>
      </c>
      <c r="E1124" s="28" t="s">
        <v>1768</v>
      </c>
      <c r="F1124" s="28" t="s">
        <v>316</v>
      </c>
      <c r="G1124" s="28" t="s">
        <v>1871</v>
      </c>
      <c r="H1124" s="28" t="s">
        <v>58</v>
      </c>
      <c r="I1124" s="28" t="s">
        <v>59</v>
      </c>
      <c r="J1124" s="28" t="s">
        <v>1804</v>
      </c>
      <c r="K1124" s="32">
        <v>400110119039</v>
      </c>
      <c r="L1124" s="28" t="s">
        <v>876</v>
      </c>
      <c r="M1124" s="28" t="s">
        <v>702</v>
      </c>
      <c r="N1124" s="28">
        <v>1</v>
      </c>
      <c r="O1124" s="33">
        <v>16</v>
      </c>
      <c r="P1124" s="33">
        <v>16</v>
      </c>
      <c r="Q1124" s="33">
        <f>O1124+P1124</f>
        <v>32</v>
      </c>
      <c r="R1124" s="33">
        <f>Q1124/N1124</f>
        <v>32</v>
      </c>
      <c r="S1124" s="107" t="s">
        <v>525</v>
      </c>
      <c r="T1124" s="28" t="s">
        <v>228</v>
      </c>
      <c r="U1124" s="28" t="s">
        <v>229</v>
      </c>
      <c r="V1124" s="28" t="s">
        <v>66</v>
      </c>
      <c r="W1124" s="28" t="s">
        <v>68</v>
      </c>
      <c r="X1124" s="28" t="s">
        <v>68</v>
      </c>
      <c r="Y1124" s="28" t="s">
        <v>69</v>
      </c>
      <c r="Z1124" s="108" t="s">
        <v>87</v>
      </c>
      <c r="AA1124" s="28" t="s">
        <v>1870</v>
      </c>
      <c r="AB1124" s="28" t="s">
        <v>1870</v>
      </c>
      <c r="AC1124" s="28" t="s">
        <v>1806</v>
      </c>
      <c r="AD1124" s="28" t="s">
        <v>1773</v>
      </c>
      <c r="AE1124" s="28" t="s">
        <v>1774</v>
      </c>
      <c r="AF1124" s="28" t="s">
        <v>1775</v>
      </c>
      <c r="AG1124" s="28" t="s">
        <v>1776</v>
      </c>
    </row>
    <row r="1125" s="93" customFormat="1" ht="15" spans="1:33">
      <c r="A1125" s="28" t="s">
        <v>167</v>
      </c>
      <c r="B1125" s="28" t="s">
        <v>53</v>
      </c>
      <c r="C1125" s="28">
        <v>135119</v>
      </c>
      <c r="D1125" s="28" t="s">
        <v>1768</v>
      </c>
      <c r="E1125" s="28" t="s">
        <v>1768</v>
      </c>
      <c r="F1125" s="28" t="s">
        <v>316</v>
      </c>
      <c r="G1125" s="28" t="s">
        <v>1872</v>
      </c>
      <c r="H1125" s="28" t="s">
        <v>58</v>
      </c>
      <c r="I1125" s="28" t="s">
        <v>59</v>
      </c>
      <c r="J1125" s="28" t="s">
        <v>1855</v>
      </c>
      <c r="K1125" s="32">
        <v>400110119040</v>
      </c>
      <c r="L1125" s="28" t="s">
        <v>876</v>
      </c>
      <c r="M1125" s="28" t="s">
        <v>702</v>
      </c>
      <c r="N1125" s="28">
        <v>1</v>
      </c>
      <c r="O1125" s="33">
        <v>1</v>
      </c>
      <c r="P1125" s="33">
        <v>0</v>
      </c>
      <c r="Q1125" s="33">
        <f>O1125+P1125</f>
        <v>1</v>
      </c>
      <c r="R1125" s="33">
        <f>Q1125/N1125</f>
        <v>1</v>
      </c>
      <c r="S1125" s="107" t="s">
        <v>1856</v>
      </c>
      <c r="T1125" s="28" t="s">
        <v>228</v>
      </c>
      <c r="U1125" s="28" t="s">
        <v>229</v>
      </c>
      <c r="V1125" s="28" t="s">
        <v>86</v>
      </c>
      <c r="W1125" s="28" t="s">
        <v>67</v>
      </c>
      <c r="X1125" s="28" t="s">
        <v>272</v>
      </c>
      <c r="Y1125" s="28" t="s">
        <v>69</v>
      </c>
      <c r="Z1125" s="108" t="s">
        <v>87</v>
      </c>
      <c r="AA1125" s="28" t="s">
        <v>1870</v>
      </c>
      <c r="AB1125" s="28" t="s">
        <v>1870</v>
      </c>
      <c r="AC1125" s="28" t="s">
        <v>1857</v>
      </c>
      <c r="AD1125" s="28" t="s">
        <v>1773</v>
      </c>
      <c r="AE1125" s="28" t="s">
        <v>1774</v>
      </c>
      <c r="AF1125" s="28" t="s">
        <v>1775</v>
      </c>
      <c r="AG1125" s="28" t="s">
        <v>1776</v>
      </c>
    </row>
    <row r="1126" s="93" customFormat="1" ht="15" spans="1:33">
      <c r="A1126" s="28" t="s">
        <v>164</v>
      </c>
      <c r="B1126" s="28" t="s">
        <v>53</v>
      </c>
      <c r="C1126" s="28">
        <v>135119</v>
      </c>
      <c r="D1126" s="28" t="s">
        <v>1768</v>
      </c>
      <c r="E1126" s="28" t="s">
        <v>1768</v>
      </c>
      <c r="F1126" s="28" t="s">
        <v>316</v>
      </c>
      <c r="G1126" s="28" t="s">
        <v>1873</v>
      </c>
      <c r="H1126" s="28" t="s">
        <v>58</v>
      </c>
      <c r="I1126" s="28" t="s">
        <v>59</v>
      </c>
      <c r="J1126" s="28" t="s">
        <v>1855</v>
      </c>
      <c r="K1126" s="32">
        <v>400110119041</v>
      </c>
      <c r="L1126" s="28" t="s">
        <v>876</v>
      </c>
      <c r="M1126" s="28" t="s">
        <v>702</v>
      </c>
      <c r="N1126" s="28">
        <v>1</v>
      </c>
      <c r="O1126" s="33">
        <v>11</v>
      </c>
      <c r="P1126" s="33">
        <v>128</v>
      </c>
      <c r="Q1126" s="33">
        <f>O1126+P1126</f>
        <v>139</v>
      </c>
      <c r="R1126" s="33">
        <f>Q1126/N1126</f>
        <v>139</v>
      </c>
      <c r="S1126" s="107" t="s">
        <v>1874</v>
      </c>
      <c r="T1126" s="28" t="s">
        <v>228</v>
      </c>
      <c r="U1126" s="28" t="s">
        <v>229</v>
      </c>
      <c r="V1126" s="28" t="s">
        <v>66</v>
      </c>
      <c r="W1126" s="28" t="s">
        <v>68</v>
      </c>
      <c r="X1126" s="28" t="s">
        <v>68</v>
      </c>
      <c r="Y1126" s="28" t="s">
        <v>69</v>
      </c>
      <c r="Z1126" s="108" t="s">
        <v>87</v>
      </c>
      <c r="AA1126" s="28" t="s">
        <v>1875</v>
      </c>
      <c r="AB1126" s="28" t="s">
        <v>1875</v>
      </c>
      <c r="AC1126" s="28" t="s">
        <v>1772</v>
      </c>
      <c r="AD1126" s="28" t="s">
        <v>1773</v>
      </c>
      <c r="AE1126" s="28" t="s">
        <v>1774</v>
      </c>
      <c r="AF1126" s="28" t="s">
        <v>1775</v>
      </c>
      <c r="AG1126" s="28" t="s">
        <v>1776</v>
      </c>
    </row>
    <row r="1127" s="93" customFormat="1" ht="15" spans="1:33">
      <c r="A1127" s="28" t="s">
        <v>164</v>
      </c>
      <c r="B1127" s="28" t="s">
        <v>53</v>
      </c>
      <c r="C1127" s="28">
        <v>135119</v>
      </c>
      <c r="D1127" s="28" t="s">
        <v>1768</v>
      </c>
      <c r="E1127" s="28" t="s">
        <v>1768</v>
      </c>
      <c r="F1127" s="28" t="s">
        <v>316</v>
      </c>
      <c r="G1127" s="28" t="s">
        <v>1876</v>
      </c>
      <c r="H1127" s="28" t="s">
        <v>58</v>
      </c>
      <c r="I1127" s="28" t="s">
        <v>59</v>
      </c>
      <c r="J1127" s="28" t="s">
        <v>1855</v>
      </c>
      <c r="K1127" s="32">
        <v>400110119042</v>
      </c>
      <c r="L1127" s="28" t="s">
        <v>876</v>
      </c>
      <c r="M1127" s="28" t="s">
        <v>702</v>
      </c>
      <c r="N1127" s="28">
        <v>1</v>
      </c>
      <c r="O1127" s="33">
        <v>0</v>
      </c>
      <c r="P1127" s="33">
        <v>0</v>
      </c>
      <c r="Q1127" s="33">
        <f>O1127+P1127</f>
        <v>0</v>
      </c>
      <c r="R1127" s="33">
        <f>Q1127/N1127</f>
        <v>0</v>
      </c>
      <c r="S1127" s="107" t="s">
        <v>1856</v>
      </c>
      <c r="T1127" s="28" t="s">
        <v>228</v>
      </c>
      <c r="U1127" s="28" t="s">
        <v>229</v>
      </c>
      <c r="V1127" s="28" t="s">
        <v>86</v>
      </c>
      <c r="W1127" s="28" t="s">
        <v>67</v>
      </c>
      <c r="X1127" s="28" t="s">
        <v>272</v>
      </c>
      <c r="Y1127" s="28" t="s">
        <v>69</v>
      </c>
      <c r="Z1127" s="108" t="s">
        <v>87</v>
      </c>
      <c r="AA1127" s="28" t="s">
        <v>1875</v>
      </c>
      <c r="AB1127" s="28" t="s">
        <v>1875</v>
      </c>
      <c r="AC1127" s="28" t="s">
        <v>1877</v>
      </c>
      <c r="AD1127" s="28" t="s">
        <v>1773</v>
      </c>
      <c r="AE1127" s="28" t="s">
        <v>1774</v>
      </c>
      <c r="AF1127" s="28" t="s">
        <v>1775</v>
      </c>
      <c r="AG1127" s="28" t="s">
        <v>1776</v>
      </c>
    </row>
    <row r="1128" s="93" customFormat="1" ht="15" spans="1:33">
      <c r="A1128" s="28" t="s">
        <v>171</v>
      </c>
      <c r="B1128" s="28" t="s">
        <v>53</v>
      </c>
      <c r="C1128" s="28">
        <v>135119</v>
      </c>
      <c r="D1128" s="28" t="s">
        <v>1768</v>
      </c>
      <c r="E1128" s="28" t="s">
        <v>1768</v>
      </c>
      <c r="F1128" s="28" t="s">
        <v>316</v>
      </c>
      <c r="G1128" s="28" t="s">
        <v>1878</v>
      </c>
      <c r="H1128" s="28" t="s">
        <v>58</v>
      </c>
      <c r="I1128" s="28" t="s">
        <v>59</v>
      </c>
      <c r="J1128" s="28" t="s">
        <v>1855</v>
      </c>
      <c r="K1128" s="32">
        <v>400110119043</v>
      </c>
      <c r="L1128" s="28" t="s">
        <v>876</v>
      </c>
      <c r="M1128" s="28" t="s">
        <v>702</v>
      </c>
      <c r="N1128" s="28">
        <v>1</v>
      </c>
      <c r="O1128" s="33">
        <v>1</v>
      </c>
      <c r="P1128" s="33">
        <v>31</v>
      </c>
      <c r="Q1128" s="33">
        <f>O1128+P1128</f>
        <v>32</v>
      </c>
      <c r="R1128" s="33">
        <f>Q1128/N1128</f>
        <v>32</v>
      </c>
      <c r="S1128" s="107" t="s">
        <v>1879</v>
      </c>
      <c r="T1128" s="28" t="s">
        <v>228</v>
      </c>
      <c r="U1128" s="28" t="s">
        <v>229</v>
      </c>
      <c r="V1128" s="28" t="s">
        <v>66</v>
      </c>
      <c r="W1128" s="28" t="s">
        <v>68</v>
      </c>
      <c r="X1128" s="28" t="s">
        <v>68</v>
      </c>
      <c r="Y1128" s="28" t="s">
        <v>69</v>
      </c>
      <c r="Z1128" s="108" t="s">
        <v>87</v>
      </c>
      <c r="AA1128" s="28" t="s">
        <v>1880</v>
      </c>
      <c r="AB1128" s="28" t="s">
        <v>1880</v>
      </c>
      <c r="AC1128" s="28" t="s">
        <v>1806</v>
      </c>
      <c r="AD1128" s="28" t="s">
        <v>1773</v>
      </c>
      <c r="AE1128" s="28" t="s">
        <v>1774</v>
      </c>
      <c r="AF1128" s="28" t="s">
        <v>1775</v>
      </c>
      <c r="AG1128" s="28" t="s">
        <v>1776</v>
      </c>
    </row>
    <row r="1129" s="93" customFormat="1" ht="15" spans="1:33">
      <c r="A1129" s="28" t="s">
        <v>171</v>
      </c>
      <c r="B1129" s="28" t="s">
        <v>53</v>
      </c>
      <c r="C1129" s="28">
        <v>135119</v>
      </c>
      <c r="D1129" s="28" t="s">
        <v>1768</v>
      </c>
      <c r="E1129" s="28" t="s">
        <v>1768</v>
      </c>
      <c r="F1129" s="28" t="s">
        <v>316</v>
      </c>
      <c r="G1129" s="28" t="s">
        <v>1881</v>
      </c>
      <c r="H1129" s="28" t="s">
        <v>58</v>
      </c>
      <c r="I1129" s="28" t="s">
        <v>59</v>
      </c>
      <c r="J1129" s="28" t="s">
        <v>1882</v>
      </c>
      <c r="K1129" s="32">
        <v>400110119044</v>
      </c>
      <c r="L1129" s="28" t="s">
        <v>876</v>
      </c>
      <c r="M1129" s="28" t="s">
        <v>702</v>
      </c>
      <c r="N1129" s="28">
        <v>1</v>
      </c>
      <c r="O1129" s="33">
        <v>5</v>
      </c>
      <c r="P1129" s="33">
        <v>85</v>
      </c>
      <c r="Q1129" s="33">
        <f>O1129+P1129</f>
        <v>90</v>
      </c>
      <c r="R1129" s="33">
        <f>Q1129/N1129</f>
        <v>90</v>
      </c>
      <c r="S1129" s="107" t="s">
        <v>1883</v>
      </c>
      <c r="T1129" s="28" t="s">
        <v>228</v>
      </c>
      <c r="U1129" s="28" t="s">
        <v>229</v>
      </c>
      <c r="V1129" s="28" t="s">
        <v>66</v>
      </c>
      <c r="W1129" s="28" t="s">
        <v>689</v>
      </c>
      <c r="X1129" s="28" t="s">
        <v>68</v>
      </c>
      <c r="Y1129" s="28" t="s">
        <v>69</v>
      </c>
      <c r="Z1129" s="108" t="s">
        <v>87</v>
      </c>
      <c r="AA1129" s="28" t="s">
        <v>1884</v>
      </c>
      <c r="AB1129" s="28" t="s">
        <v>1884</v>
      </c>
      <c r="AC1129" s="28" t="s">
        <v>1772</v>
      </c>
      <c r="AD1129" s="28" t="s">
        <v>1773</v>
      </c>
      <c r="AE1129" s="28" t="s">
        <v>1774</v>
      </c>
      <c r="AF1129" s="28" t="s">
        <v>1775</v>
      </c>
      <c r="AG1129" s="28" t="s">
        <v>1776</v>
      </c>
    </row>
    <row r="1130" s="93" customFormat="1" ht="15" spans="1:33">
      <c r="A1130" s="28" t="s">
        <v>178</v>
      </c>
      <c r="B1130" s="28" t="s">
        <v>53</v>
      </c>
      <c r="C1130" s="28">
        <v>135119</v>
      </c>
      <c r="D1130" s="28" t="s">
        <v>1768</v>
      </c>
      <c r="E1130" s="28" t="s">
        <v>1768</v>
      </c>
      <c r="F1130" s="28" t="s">
        <v>316</v>
      </c>
      <c r="G1130" s="28" t="s">
        <v>1885</v>
      </c>
      <c r="H1130" s="28" t="s">
        <v>58</v>
      </c>
      <c r="I1130" s="28" t="s">
        <v>59</v>
      </c>
      <c r="J1130" s="28" t="s">
        <v>1794</v>
      </c>
      <c r="K1130" s="32">
        <v>400110119045</v>
      </c>
      <c r="L1130" s="28" t="s">
        <v>876</v>
      </c>
      <c r="M1130" s="28" t="s">
        <v>702</v>
      </c>
      <c r="N1130" s="28">
        <v>1</v>
      </c>
      <c r="O1130" s="33">
        <v>7</v>
      </c>
      <c r="P1130" s="33">
        <v>47</v>
      </c>
      <c r="Q1130" s="33">
        <f>O1130+P1130</f>
        <v>54</v>
      </c>
      <c r="R1130" s="33">
        <f>Q1130/N1130</f>
        <v>54</v>
      </c>
      <c r="S1130" s="107" t="s">
        <v>1886</v>
      </c>
      <c r="T1130" s="28" t="s">
        <v>228</v>
      </c>
      <c r="U1130" s="28" t="s">
        <v>229</v>
      </c>
      <c r="V1130" s="28" t="s">
        <v>66</v>
      </c>
      <c r="W1130" s="28" t="s">
        <v>689</v>
      </c>
      <c r="X1130" s="28" t="s">
        <v>68</v>
      </c>
      <c r="Y1130" s="28" t="s">
        <v>69</v>
      </c>
      <c r="Z1130" s="108" t="s">
        <v>87</v>
      </c>
      <c r="AA1130" s="28" t="s">
        <v>1887</v>
      </c>
      <c r="AB1130" s="28" t="s">
        <v>1887</v>
      </c>
      <c r="AC1130" s="28" t="s">
        <v>1772</v>
      </c>
      <c r="AD1130" s="28" t="s">
        <v>1773</v>
      </c>
      <c r="AE1130" s="28" t="s">
        <v>1774</v>
      </c>
      <c r="AF1130" s="28" t="s">
        <v>1775</v>
      </c>
      <c r="AG1130" s="28" t="s">
        <v>1776</v>
      </c>
    </row>
    <row r="1131" s="93" customFormat="1" ht="15" spans="1:33">
      <c r="A1131" s="28" t="s">
        <v>102</v>
      </c>
      <c r="B1131" s="28" t="s">
        <v>53</v>
      </c>
      <c r="C1131" s="28">
        <v>135119</v>
      </c>
      <c r="D1131" s="28" t="s">
        <v>1768</v>
      </c>
      <c r="E1131" s="28" t="s">
        <v>1768</v>
      </c>
      <c r="F1131" s="28" t="s">
        <v>316</v>
      </c>
      <c r="G1131" s="28" t="s">
        <v>1888</v>
      </c>
      <c r="H1131" s="28" t="s">
        <v>58</v>
      </c>
      <c r="I1131" s="28" t="s">
        <v>59</v>
      </c>
      <c r="J1131" s="28" t="s">
        <v>1804</v>
      </c>
      <c r="K1131" s="32">
        <v>400110119046</v>
      </c>
      <c r="L1131" s="28" t="s">
        <v>876</v>
      </c>
      <c r="M1131" s="28" t="s">
        <v>702</v>
      </c>
      <c r="N1131" s="28">
        <v>1</v>
      </c>
      <c r="O1131" s="33">
        <v>2</v>
      </c>
      <c r="P1131" s="33">
        <v>38</v>
      </c>
      <c r="Q1131" s="33">
        <f>O1131+P1131</f>
        <v>40</v>
      </c>
      <c r="R1131" s="33">
        <f>Q1131/N1131</f>
        <v>40</v>
      </c>
      <c r="S1131" s="107" t="s">
        <v>525</v>
      </c>
      <c r="T1131" s="28" t="s">
        <v>228</v>
      </c>
      <c r="U1131" s="28" t="s">
        <v>229</v>
      </c>
      <c r="V1131" s="28" t="s">
        <v>66</v>
      </c>
      <c r="W1131" s="28" t="s">
        <v>68</v>
      </c>
      <c r="X1131" s="28" t="s">
        <v>68</v>
      </c>
      <c r="Y1131" s="28" t="s">
        <v>69</v>
      </c>
      <c r="Z1131" s="108" t="s">
        <v>87</v>
      </c>
      <c r="AA1131" s="28" t="s">
        <v>587</v>
      </c>
      <c r="AB1131" s="28" t="s">
        <v>587</v>
      </c>
      <c r="AC1131" s="28" t="s">
        <v>1806</v>
      </c>
      <c r="AD1131" s="28" t="s">
        <v>1773</v>
      </c>
      <c r="AE1131" s="28" t="s">
        <v>1774</v>
      </c>
      <c r="AF1131" s="28" t="s">
        <v>1775</v>
      </c>
      <c r="AG1131" s="28" t="s">
        <v>1776</v>
      </c>
    </row>
    <row r="1132" s="93" customFormat="1" ht="15" spans="1:33">
      <c r="A1132" s="28" t="s">
        <v>102</v>
      </c>
      <c r="B1132" s="28" t="s">
        <v>53</v>
      </c>
      <c r="C1132" s="28">
        <v>135119</v>
      </c>
      <c r="D1132" s="28" t="s">
        <v>1768</v>
      </c>
      <c r="E1132" s="28" t="s">
        <v>1768</v>
      </c>
      <c r="F1132" s="28" t="s">
        <v>316</v>
      </c>
      <c r="G1132" s="28" t="s">
        <v>1889</v>
      </c>
      <c r="H1132" s="28" t="s">
        <v>58</v>
      </c>
      <c r="I1132" s="28" t="s">
        <v>59</v>
      </c>
      <c r="J1132" s="28" t="s">
        <v>1855</v>
      </c>
      <c r="K1132" s="32">
        <v>400110119047</v>
      </c>
      <c r="L1132" s="28" t="s">
        <v>876</v>
      </c>
      <c r="M1132" s="28" t="s">
        <v>702</v>
      </c>
      <c r="N1132" s="28">
        <v>1</v>
      </c>
      <c r="O1132" s="33">
        <v>0</v>
      </c>
      <c r="P1132" s="33">
        <v>0</v>
      </c>
      <c r="Q1132" s="33">
        <f>O1132+P1132</f>
        <v>0</v>
      </c>
      <c r="R1132" s="33">
        <f>Q1132/N1132</f>
        <v>0</v>
      </c>
      <c r="S1132" s="107" t="s">
        <v>1856</v>
      </c>
      <c r="T1132" s="28" t="s">
        <v>228</v>
      </c>
      <c r="U1132" s="28" t="s">
        <v>229</v>
      </c>
      <c r="V1132" s="28" t="s">
        <v>86</v>
      </c>
      <c r="W1132" s="28" t="s">
        <v>67</v>
      </c>
      <c r="X1132" s="28" t="s">
        <v>272</v>
      </c>
      <c r="Y1132" s="28" t="s">
        <v>69</v>
      </c>
      <c r="Z1132" s="108" t="s">
        <v>87</v>
      </c>
      <c r="AA1132" s="28" t="s">
        <v>587</v>
      </c>
      <c r="AB1132" s="28" t="s">
        <v>587</v>
      </c>
      <c r="AC1132" s="28" t="s">
        <v>1857</v>
      </c>
      <c r="AD1132" s="28" t="s">
        <v>1773</v>
      </c>
      <c r="AE1132" s="28" t="s">
        <v>1774</v>
      </c>
      <c r="AF1132" s="28" t="s">
        <v>1775</v>
      </c>
      <c r="AG1132" s="28" t="s">
        <v>1776</v>
      </c>
    </row>
    <row r="1133" s="93" customFormat="1" ht="15" spans="1:33">
      <c r="A1133" s="28" t="s">
        <v>102</v>
      </c>
      <c r="B1133" s="28" t="s">
        <v>53</v>
      </c>
      <c r="C1133" s="28">
        <v>135119</v>
      </c>
      <c r="D1133" s="28" t="s">
        <v>1768</v>
      </c>
      <c r="E1133" s="28" t="s">
        <v>1768</v>
      </c>
      <c r="F1133" s="28" t="s">
        <v>316</v>
      </c>
      <c r="G1133" s="28" t="s">
        <v>1890</v>
      </c>
      <c r="H1133" s="28" t="s">
        <v>58</v>
      </c>
      <c r="I1133" s="28" t="s">
        <v>59</v>
      </c>
      <c r="J1133" s="28" t="s">
        <v>1794</v>
      </c>
      <c r="K1133" s="32">
        <v>400110119048</v>
      </c>
      <c r="L1133" s="28" t="s">
        <v>876</v>
      </c>
      <c r="M1133" s="28" t="s">
        <v>702</v>
      </c>
      <c r="N1133" s="28">
        <v>1</v>
      </c>
      <c r="O1133" s="33">
        <v>18</v>
      </c>
      <c r="P1133" s="33">
        <v>36</v>
      </c>
      <c r="Q1133" s="33">
        <f>O1133+P1133</f>
        <v>54</v>
      </c>
      <c r="R1133" s="33">
        <f>Q1133/N1133</f>
        <v>54</v>
      </c>
      <c r="S1133" s="107" t="s">
        <v>1891</v>
      </c>
      <c r="T1133" s="28" t="s">
        <v>228</v>
      </c>
      <c r="U1133" s="28" t="s">
        <v>229</v>
      </c>
      <c r="V1133" s="28" t="s">
        <v>86</v>
      </c>
      <c r="W1133" s="28" t="s">
        <v>68</v>
      </c>
      <c r="X1133" s="28" t="s">
        <v>68</v>
      </c>
      <c r="Y1133" s="28" t="s">
        <v>69</v>
      </c>
      <c r="Z1133" s="108" t="s">
        <v>87</v>
      </c>
      <c r="AA1133" s="28" t="s">
        <v>1892</v>
      </c>
      <c r="AB1133" s="28" t="s">
        <v>1892</v>
      </c>
      <c r="AC1133" s="28" t="s">
        <v>1772</v>
      </c>
      <c r="AD1133" s="28" t="s">
        <v>1773</v>
      </c>
      <c r="AE1133" s="28" t="s">
        <v>1774</v>
      </c>
      <c r="AF1133" s="28" t="s">
        <v>1775</v>
      </c>
      <c r="AG1133" s="28" t="s">
        <v>1776</v>
      </c>
    </row>
    <row r="1134" s="93" customFormat="1" ht="15" spans="1:33">
      <c r="A1134" s="28" t="s">
        <v>148</v>
      </c>
      <c r="B1134" s="28" t="s">
        <v>53</v>
      </c>
      <c r="C1134" s="28">
        <v>135119</v>
      </c>
      <c r="D1134" s="28" t="s">
        <v>1768</v>
      </c>
      <c r="E1134" s="28" t="s">
        <v>1768</v>
      </c>
      <c r="F1134" s="28" t="s">
        <v>316</v>
      </c>
      <c r="G1134" s="28" t="s">
        <v>1893</v>
      </c>
      <c r="H1134" s="28" t="s">
        <v>58</v>
      </c>
      <c r="I1134" s="28" t="s">
        <v>59</v>
      </c>
      <c r="J1134" s="28" t="s">
        <v>1794</v>
      </c>
      <c r="K1134" s="32">
        <v>400110119049</v>
      </c>
      <c r="L1134" s="28" t="s">
        <v>876</v>
      </c>
      <c r="M1134" s="28" t="s">
        <v>702</v>
      </c>
      <c r="N1134" s="28">
        <v>1</v>
      </c>
      <c r="O1134" s="33">
        <v>33</v>
      </c>
      <c r="P1134" s="33">
        <v>55</v>
      </c>
      <c r="Q1134" s="33">
        <f>O1134+P1134</f>
        <v>88</v>
      </c>
      <c r="R1134" s="33">
        <f>Q1134/N1134</f>
        <v>88</v>
      </c>
      <c r="S1134" s="107" t="s">
        <v>1894</v>
      </c>
      <c r="T1134" s="28" t="s">
        <v>228</v>
      </c>
      <c r="U1134" s="28" t="s">
        <v>229</v>
      </c>
      <c r="V1134" s="28" t="s">
        <v>66</v>
      </c>
      <c r="W1134" s="28" t="s">
        <v>68</v>
      </c>
      <c r="X1134" s="28" t="s">
        <v>68</v>
      </c>
      <c r="Y1134" s="28" t="s">
        <v>69</v>
      </c>
      <c r="Z1134" s="108" t="s">
        <v>87</v>
      </c>
      <c r="AA1134" s="28" t="s">
        <v>606</v>
      </c>
      <c r="AB1134" s="28" t="s">
        <v>606</v>
      </c>
      <c r="AC1134" s="28" t="s">
        <v>1772</v>
      </c>
      <c r="AD1134" s="28" t="s">
        <v>1773</v>
      </c>
      <c r="AE1134" s="28" t="s">
        <v>1774</v>
      </c>
      <c r="AF1134" s="28" t="s">
        <v>1775</v>
      </c>
      <c r="AG1134" s="28" t="s">
        <v>1776</v>
      </c>
    </row>
    <row r="1135" s="93" customFormat="1" ht="15" spans="1:33">
      <c r="A1135" s="28" t="s">
        <v>155</v>
      </c>
      <c r="B1135" s="28" t="s">
        <v>53</v>
      </c>
      <c r="C1135" s="28">
        <v>135119</v>
      </c>
      <c r="D1135" s="28" t="s">
        <v>1768</v>
      </c>
      <c r="E1135" s="28" t="s">
        <v>1768</v>
      </c>
      <c r="F1135" s="28" t="s">
        <v>316</v>
      </c>
      <c r="G1135" s="28" t="s">
        <v>1895</v>
      </c>
      <c r="H1135" s="28" t="s">
        <v>58</v>
      </c>
      <c r="I1135" s="28" t="s">
        <v>59</v>
      </c>
      <c r="J1135" s="28" t="s">
        <v>1804</v>
      </c>
      <c r="K1135" s="32">
        <v>400110119050</v>
      </c>
      <c r="L1135" s="28" t="s">
        <v>876</v>
      </c>
      <c r="M1135" s="28" t="s">
        <v>702</v>
      </c>
      <c r="N1135" s="28">
        <v>1</v>
      </c>
      <c r="O1135" s="33">
        <v>6</v>
      </c>
      <c r="P1135" s="33">
        <v>60</v>
      </c>
      <c r="Q1135" s="33">
        <f>O1135+P1135</f>
        <v>66</v>
      </c>
      <c r="R1135" s="33">
        <f>Q1135/N1135</f>
        <v>66</v>
      </c>
      <c r="S1135" s="107" t="s">
        <v>1896</v>
      </c>
      <c r="T1135" s="28" t="s">
        <v>228</v>
      </c>
      <c r="U1135" s="28" t="s">
        <v>229</v>
      </c>
      <c r="V1135" s="28" t="s">
        <v>66</v>
      </c>
      <c r="W1135" s="28" t="s">
        <v>68</v>
      </c>
      <c r="X1135" s="28" t="s">
        <v>68</v>
      </c>
      <c r="Y1135" s="28" t="s">
        <v>69</v>
      </c>
      <c r="Z1135" s="108" t="s">
        <v>87</v>
      </c>
      <c r="AA1135" s="28" t="s">
        <v>1897</v>
      </c>
      <c r="AB1135" s="28" t="s">
        <v>1897</v>
      </c>
      <c r="AC1135" s="28" t="s">
        <v>1796</v>
      </c>
      <c r="AD1135" s="28" t="s">
        <v>1773</v>
      </c>
      <c r="AE1135" s="28" t="s">
        <v>1774</v>
      </c>
      <c r="AF1135" s="28" t="s">
        <v>1775</v>
      </c>
      <c r="AG1135" s="28" t="s">
        <v>1776</v>
      </c>
    </row>
    <row r="1136" s="93" customFormat="1" ht="15" spans="1:33">
      <c r="A1136" s="28" t="s">
        <v>155</v>
      </c>
      <c r="B1136" s="28" t="s">
        <v>53</v>
      </c>
      <c r="C1136" s="28">
        <v>135119</v>
      </c>
      <c r="D1136" s="28" t="s">
        <v>1768</v>
      </c>
      <c r="E1136" s="28" t="s">
        <v>1768</v>
      </c>
      <c r="F1136" s="28" t="s">
        <v>316</v>
      </c>
      <c r="G1136" s="28" t="s">
        <v>1898</v>
      </c>
      <c r="H1136" s="28" t="s">
        <v>58</v>
      </c>
      <c r="I1136" s="28" t="s">
        <v>59</v>
      </c>
      <c r="J1136" s="28" t="s">
        <v>1804</v>
      </c>
      <c r="K1136" s="32">
        <v>400110119051</v>
      </c>
      <c r="L1136" s="28" t="s">
        <v>876</v>
      </c>
      <c r="M1136" s="28" t="s">
        <v>702</v>
      </c>
      <c r="N1136" s="28">
        <v>1</v>
      </c>
      <c r="O1136" s="33">
        <v>0</v>
      </c>
      <c r="P1136" s="33">
        <v>43</v>
      </c>
      <c r="Q1136" s="33">
        <f>O1136+P1136</f>
        <v>43</v>
      </c>
      <c r="R1136" s="33">
        <f>Q1136/N1136</f>
        <v>43</v>
      </c>
      <c r="S1136" s="107" t="s">
        <v>1896</v>
      </c>
      <c r="T1136" s="28" t="s">
        <v>228</v>
      </c>
      <c r="U1136" s="28" t="s">
        <v>229</v>
      </c>
      <c r="V1136" s="28" t="s">
        <v>66</v>
      </c>
      <c r="W1136" s="28" t="s">
        <v>68</v>
      </c>
      <c r="X1136" s="28" t="s">
        <v>68</v>
      </c>
      <c r="Y1136" s="28" t="s">
        <v>69</v>
      </c>
      <c r="Z1136" s="108" t="s">
        <v>87</v>
      </c>
      <c r="AA1136" s="28" t="s">
        <v>1897</v>
      </c>
      <c r="AB1136" s="28" t="s">
        <v>1897</v>
      </c>
      <c r="AC1136" s="28" t="s">
        <v>1798</v>
      </c>
      <c r="AD1136" s="28" t="s">
        <v>1773</v>
      </c>
      <c r="AE1136" s="28" t="s">
        <v>1774</v>
      </c>
      <c r="AF1136" s="28" t="s">
        <v>1775</v>
      </c>
      <c r="AG1136" s="28" t="s">
        <v>1776</v>
      </c>
    </row>
    <row r="1137" s="93" customFormat="1" ht="15" spans="1:33">
      <c r="A1137" s="28" t="s">
        <v>155</v>
      </c>
      <c r="B1137" s="28" t="s">
        <v>53</v>
      </c>
      <c r="C1137" s="28">
        <v>135119</v>
      </c>
      <c r="D1137" s="28" t="s">
        <v>1768</v>
      </c>
      <c r="E1137" s="28" t="s">
        <v>1768</v>
      </c>
      <c r="F1137" s="28" t="s">
        <v>316</v>
      </c>
      <c r="G1137" s="28" t="s">
        <v>1899</v>
      </c>
      <c r="H1137" s="28" t="s">
        <v>58</v>
      </c>
      <c r="I1137" s="28" t="s">
        <v>59</v>
      </c>
      <c r="J1137" s="28" t="s">
        <v>1804</v>
      </c>
      <c r="K1137" s="32">
        <v>400110119052</v>
      </c>
      <c r="L1137" s="28" t="s">
        <v>876</v>
      </c>
      <c r="M1137" s="28" t="s">
        <v>702</v>
      </c>
      <c r="N1137" s="28">
        <v>1</v>
      </c>
      <c r="O1137" s="33">
        <v>9</v>
      </c>
      <c r="P1137" s="33">
        <v>105</v>
      </c>
      <c r="Q1137" s="33">
        <f>O1137+P1137</f>
        <v>114</v>
      </c>
      <c r="R1137" s="33">
        <f>Q1137/N1137</f>
        <v>114</v>
      </c>
      <c r="S1137" s="107" t="s">
        <v>1833</v>
      </c>
      <c r="T1137" s="28" t="s">
        <v>228</v>
      </c>
      <c r="U1137" s="28" t="s">
        <v>229</v>
      </c>
      <c r="V1137" s="28" t="s">
        <v>66</v>
      </c>
      <c r="W1137" s="28" t="s">
        <v>68</v>
      </c>
      <c r="X1137" s="28" t="s">
        <v>68</v>
      </c>
      <c r="Y1137" s="28" t="s">
        <v>69</v>
      </c>
      <c r="Z1137" s="108" t="s">
        <v>87</v>
      </c>
      <c r="AA1137" s="28" t="s">
        <v>610</v>
      </c>
      <c r="AB1137" s="28" t="s">
        <v>610</v>
      </c>
      <c r="AC1137" s="28" t="s">
        <v>1772</v>
      </c>
      <c r="AD1137" s="28" t="s">
        <v>1773</v>
      </c>
      <c r="AE1137" s="28" t="s">
        <v>1774</v>
      </c>
      <c r="AF1137" s="28" t="s">
        <v>1775</v>
      </c>
      <c r="AG1137" s="28" t="s">
        <v>1776</v>
      </c>
    </row>
    <row r="1138" s="93" customFormat="1" ht="15" spans="1:33">
      <c r="A1138" s="28" t="s">
        <v>162</v>
      </c>
      <c r="B1138" s="28" t="s">
        <v>53</v>
      </c>
      <c r="C1138" s="28">
        <v>135119</v>
      </c>
      <c r="D1138" s="28" t="s">
        <v>1768</v>
      </c>
      <c r="E1138" s="28" t="s">
        <v>1768</v>
      </c>
      <c r="F1138" s="28" t="s">
        <v>316</v>
      </c>
      <c r="G1138" s="28" t="s">
        <v>1900</v>
      </c>
      <c r="H1138" s="28" t="s">
        <v>58</v>
      </c>
      <c r="I1138" s="28" t="s">
        <v>59</v>
      </c>
      <c r="J1138" s="28" t="s">
        <v>1855</v>
      </c>
      <c r="K1138" s="32">
        <v>400110119053</v>
      </c>
      <c r="L1138" s="28" t="s">
        <v>876</v>
      </c>
      <c r="M1138" s="28" t="s">
        <v>702</v>
      </c>
      <c r="N1138" s="28">
        <v>1</v>
      </c>
      <c r="O1138" s="33">
        <v>2</v>
      </c>
      <c r="P1138" s="33">
        <v>75</v>
      </c>
      <c r="Q1138" s="33">
        <f>O1138+P1138</f>
        <v>77</v>
      </c>
      <c r="R1138" s="33">
        <f>Q1138/N1138</f>
        <v>77</v>
      </c>
      <c r="S1138" s="107" t="s">
        <v>1901</v>
      </c>
      <c r="T1138" s="28" t="s">
        <v>228</v>
      </c>
      <c r="U1138" s="28" t="s">
        <v>229</v>
      </c>
      <c r="V1138" s="28" t="s">
        <v>66</v>
      </c>
      <c r="W1138" s="28" t="s">
        <v>68</v>
      </c>
      <c r="X1138" s="28" t="s">
        <v>68</v>
      </c>
      <c r="Y1138" s="28" t="s">
        <v>69</v>
      </c>
      <c r="Z1138" s="108" t="s">
        <v>87</v>
      </c>
      <c r="AA1138" s="28" t="s">
        <v>968</v>
      </c>
      <c r="AB1138" s="28" t="s">
        <v>968</v>
      </c>
      <c r="AC1138" s="28" t="s">
        <v>1772</v>
      </c>
      <c r="AD1138" s="28" t="s">
        <v>1773</v>
      </c>
      <c r="AE1138" s="28" t="s">
        <v>1774</v>
      </c>
      <c r="AF1138" s="28" t="s">
        <v>1775</v>
      </c>
      <c r="AG1138" s="28" t="s">
        <v>1776</v>
      </c>
    </row>
    <row r="1139" s="93" customFormat="1" ht="15" spans="1:33">
      <c r="A1139" s="28" t="s">
        <v>162</v>
      </c>
      <c r="B1139" s="28" t="s">
        <v>53</v>
      </c>
      <c r="C1139" s="28">
        <v>135119</v>
      </c>
      <c r="D1139" s="28" t="s">
        <v>1768</v>
      </c>
      <c r="E1139" s="28" t="s">
        <v>1768</v>
      </c>
      <c r="F1139" s="28" t="s">
        <v>316</v>
      </c>
      <c r="G1139" s="28" t="s">
        <v>1902</v>
      </c>
      <c r="H1139" s="28" t="s">
        <v>58</v>
      </c>
      <c r="I1139" s="28" t="s">
        <v>59</v>
      </c>
      <c r="J1139" s="28" t="s">
        <v>1855</v>
      </c>
      <c r="K1139" s="32">
        <v>400110119054</v>
      </c>
      <c r="L1139" s="28" t="s">
        <v>876</v>
      </c>
      <c r="M1139" s="28" t="s">
        <v>702</v>
      </c>
      <c r="N1139" s="28">
        <v>1</v>
      </c>
      <c r="O1139" s="33">
        <v>0</v>
      </c>
      <c r="P1139" s="33">
        <v>0</v>
      </c>
      <c r="Q1139" s="33">
        <f>O1139+P1139</f>
        <v>0</v>
      </c>
      <c r="R1139" s="33">
        <f>Q1139/N1139</f>
        <v>0</v>
      </c>
      <c r="S1139" s="107" t="s">
        <v>1901</v>
      </c>
      <c r="T1139" s="28" t="s">
        <v>228</v>
      </c>
      <c r="U1139" s="28" t="s">
        <v>229</v>
      </c>
      <c r="V1139" s="28" t="s">
        <v>86</v>
      </c>
      <c r="W1139" s="28" t="s">
        <v>67</v>
      </c>
      <c r="X1139" s="28" t="s">
        <v>272</v>
      </c>
      <c r="Y1139" s="28" t="s">
        <v>69</v>
      </c>
      <c r="Z1139" s="108" t="s">
        <v>87</v>
      </c>
      <c r="AA1139" s="28" t="s">
        <v>968</v>
      </c>
      <c r="AB1139" s="28" t="s">
        <v>968</v>
      </c>
      <c r="AC1139" s="28" t="s">
        <v>1857</v>
      </c>
      <c r="AD1139" s="28" t="s">
        <v>1773</v>
      </c>
      <c r="AE1139" s="28" t="s">
        <v>1774</v>
      </c>
      <c r="AF1139" s="28" t="s">
        <v>1775</v>
      </c>
      <c r="AG1139" s="28" t="s">
        <v>1776</v>
      </c>
    </row>
    <row r="1140" s="93" customFormat="1" ht="15" spans="1:33">
      <c r="A1140" s="28" t="s">
        <v>52</v>
      </c>
      <c r="B1140" s="28" t="s">
        <v>53</v>
      </c>
      <c r="C1140" s="28">
        <v>135119</v>
      </c>
      <c r="D1140" s="28" t="s">
        <v>1768</v>
      </c>
      <c r="E1140" s="28" t="s">
        <v>1768</v>
      </c>
      <c r="F1140" s="28" t="s">
        <v>316</v>
      </c>
      <c r="G1140" s="28" t="s">
        <v>1903</v>
      </c>
      <c r="H1140" s="28" t="s">
        <v>58</v>
      </c>
      <c r="I1140" s="28" t="s">
        <v>59</v>
      </c>
      <c r="J1140" s="28" t="s">
        <v>1843</v>
      </c>
      <c r="K1140" s="32">
        <v>400110119056</v>
      </c>
      <c r="L1140" s="28" t="s">
        <v>876</v>
      </c>
      <c r="M1140" s="28" t="s">
        <v>702</v>
      </c>
      <c r="N1140" s="28">
        <v>1</v>
      </c>
      <c r="O1140" s="33">
        <v>98</v>
      </c>
      <c r="P1140" s="33">
        <v>179</v>
      </c>
      <c r="Q1140" s="33">
        <f>O1140+P1140</f>
        <v>277</v>
      </c>
      <c r="R1140" s="33">
        <f>Q1140/N1140</f>
        <v>277</v>
      </c>
      <c r="S1140" s="107" t="s">
        <v>1904</v>
      </c>
      <c r="T1140" s="28" t="s">
        <v>228</v>
      </c>
      <c r="U1140" s="28" t="s">
        <v>229</v>
      </c>
      <c r="V1140" s="28" t="s">
        <v>66</v>
      </c>
      <c r="W1140" s="28" t="s">
        <v>68</v>
      </c>
      <c r="X1140" s="28" t="s">
        <v>68</v>
      </c>
      <c r="Y1140" s="28" t="s">
        <v>69</v>
      </c>
      <c r="Z1140" s="108" t="s">
        <v>87</v>
      </c>
      <c r="AA1140" s="28" t="s">
        <v>429</v>
      </c>
      <c r="AB1140" s="28" t="s">
        <v>429</v>
      </c>
      <c r="AC1140" s="28" t="s">
        <v>1772</v>
      </c>
      <c r="AD1140" s="28" t="s">
        <v>1773</v>
      </c>
      <c r="AE1140" s="28" t="s">
        <v>1774</v>
      </c>
      <c r="AF1140" s="28" t="s">
        <v>1775</v>
      </c>
      <c r="AG1140" s="28" t="s">
        <v>1776</v>
      </c>
    </row>
    <row r="1141" s="93" customFormat="1" ht="15" spans="1:33">
      <c r="A1141" s="28" t="s">
        <v>115</v>
      </c>
      <c r="B1141" s="28" t="s">
        <v>53</v>
      </c>
      <c r="C1141" s="28">
        <v>153119</v>
      </c>
      <c r="D1141" s="28" t="s">
        <v>1905</v>
      </c>
      <c r="E1141" s="28" t="s">
        <v>1906</v>
      </c>
      <c r="F1141" s="28" t="s">
        <v>316</v>
      </c>
      <c r="G1141" s="28" t="s">
        <v>1907</v>
      </c>
      <c r="H1141" s="28" t="s">
        <v>58</v>
      </c>
      <c r="I1141" s="28" t="s">
        <v>59</v>
      </c>
      <c r="J1141" s="28" t="s">
        <v>1908</v>
      </c>
      <c r="K1141" s="32">
        <v>400110013001</v>
      </c>
      <c r="L1141" s="28" t="s">
        <v>83</v>
      </c>
      <c r="M1141" s="28" t="s">
        <v>702</v>
      </c>
      <c r="N1141" s="28">
        <v>1</v>
      </c>
      <c r="O1141" s="33">
        <v>4</v>
      </c>
      <c r="P1141" s="33">
        <v>10</v>
      </c>
      <c r="Q1141" s="33">
        <f>O1141+P1141</f>
        <v>14</v>
      </c>
      <c r="R1141" s="33">
        <f>Q1141/N1141</f>
        <v>14</v>
      </c>
      <c r="S1141" s="107" t="s">
        <v>1909</v>
      </c>
      <c r="T1141" s="28" t="s">
        <v>97</v>
      </c>
      <c r="U1141" s="28" t="s">
        <v>65</v>
      </c>
      <c r="V1141" s="28" t="s">
        <v>66</v>
      </c>
      <c r="W1141" s="28" t="s">
        <v>67</v>
      </c>
      <c r="X1141" s="28" t="s">
        <v>831</v>
      </c>
      <c r="Y1141" s="28" t="s">
        <v>69</v>
      </c>
      <c r="Z1141" s="108" t="s">
        <v>87</v>
      </c>
      <c r="AA1141" s="28" t="s">
        <v>118</v>
      </c>
      <c r="AB1141" s="28" t="s">
        <v>118</v>
      </c>
      <c r="AC1141" s="28"/>
      <c r="AD1141" s="28" t="s">
        <v>1910</v>
      </c>
      <c r="AE1141" s="28" t="s">
        <v>1911</v>
      </c>
      <c r="AF1141" s="28"/>
      <c r="AG1141" s="28"/>
    </row>
    <row r="1142" s="93" customFormat="1" ht="15" spans="1:33">
      <c r="A1142" s="28" t="s">
        <v>52</v>
      </c>
      <c r="B1142" s="28" t="s">
        <v>53</v>
      </c>
      <c r="C1142" s="28">
        <v>153119</v>
      </c>
      <c r="D1142" s="28" t="s">
        <v>1905</v>
      </c>
      <c r="E1142" s="28" t="s">
        <v>1912</v>
      </c>
      <c r="F1142" s="28" t="s">
        <v>316</v>
      </c>
      <c r="G1142" s="28" t="s">
        <v>1913</v>
      </c>
      <c r="H1142" s="28" t="s">
        <v>623</v>
      </c>
      <c r="I1142" s="28" t="s">
        <v>59</v>
      </c>
      <c r="J1142" s="28" t="s">
        <v>1914</v>
      </c>
      <c r="K1142" s="32">
        <v>400149012001</v>
      </c>
      <c r="L1142" s="28" t="s">
        <v>876</v>
      </c>
      <c r="M1142" s="28" t="s">
        <v>702</v>
      </c>
      <c r="N1142" s="28">
        <v>1</v>
      </c>
      <c r="O1142" s="33">
        <v>3</v>
      </c>
      <c r="P1142" s="33">
        <v>8</v>
      </c>
      <c r="Q1142" s="33">
        <f>O1142+P1142</f>
        <v>11</v>
      </c>
      <c r="R1142" s="33">
        <f>Q1142/N1142</f>
        <v>11</v>
      </c>
      <c r="S1142" s="107" t="s">
        <v>1915</v>
      </c>
      <c r="T1142" s="28" t="s">
        <v>282</v>
      </c>
      <c r="U1142" s="28" t="s">
        <v>649</v>
      </c>
      <c r="V1142" s="28" t="s">
        <v>66</v>
      </c>
      <c r="W1142" s="28" t="s">
        <v>68</v>
      </c>
      <c r="X1142" s="28" t="s">
        <v>68</v>
      </c>
      <c r="Y1142" s="28" t="s">
        <v>69</v>
      </c>
      <c r="Z1142" s="108" t="s">
        <v>87</v>
      </c>
      <c r="AA1142" s="28" t="s">
        <v>387</v>
      </c>
      <c r="AB1142" s="28" t="s">
        <v>71</v>
      </c>
      <c r="AC1142" s="28"/>
      <c r="AD1142" s="28" t="s">
        <v>1910</v>
      </c>
      <c r="AE1142" s="28" t="s">
        <v>1911</v>
      </c>
      <c r="AF1142" s="28"/>
      <c r="AG1142" s="28"/>
    </row>
    <row r="1143" s="93" customFormat="1" ht="15" spans="1:33">
      <c r="A1143" s="28" t="s">
        <v>115</v>
      </c>
      <c r="B1143" s="28" t="s">
        <v>53</v>
      </c>
      <c r="C1143" s="28">
        <v>153119</v>
      </c>
      <c r="D1143" s="28" t="s">
        <v>1905</v>
      </c>
      <c r="E1143" s="28" t="s">
        <v>1906</v>
      </c>
      <c r="F1143" s="28" t="s">
        <v>316</v>
      </c>
      <c r="G1143" s="28" t="s">
        <v>1916</v>
      </c>
      <c r="H1143" s="28" t="s">
        <v>623</v>
      </c>
      <c r="I1143" s="28" t="s">
        <v>59</v>
      </c>
      <c r="J1143" s="28" t="s">
        <v>1917</v>
      </c>
      <c r="K1143" s="32">
        <v>400149013001</v>
      </c>
      <c r="L1143" s="28" t="s">
        <v>83</v>
      </c>
      <c r="M1143" s="28" t="s">
        <v>702</v>
      </c>
      <c r="N1143" s="28">
        <v>2</v>
      </c>
      <c r="O1143" s="33">
        <v>8</v>
      </c>
      <c r="P1143" s="33">
        <v>10</v>
      </c>
      <c r="Q1143" s="33">
        <f>O1143+P1143</f>
        <v>18</v>
      </c>
      <c r="R1143" s="33">
        <f>Q1143/N1143</f>
        <v>9</v>
      </c>
      <c r="S1143" s="107" t="s">
        <v>1915</v>
      </c>
      <c r="T1143" s="28" t="s">
        <v>64</v>
      </c>
      <c r="U1143" s="28" t="s">
        <v>65</v>
      </c>
      <c r="V1143" s="28" t="s">
        <v>66</v>
      </c>
      <c r="W1143" s="28" t="s">
        <v>68</v>
      </c>
      <c r="X1143" s="28" t="s">
        <v>68</v>
      </c>
      <c r="Y1143" s="28" t="s">
        <v>69</v>
      </c>
      <c r="Z1143" s="108" t="s">
        <v>87</v>
      </c>
      <c r="AA1143" s="28" t="s">
        <v>118</v>
      </c>
      <c r="AB1143" s="28" t="s">
        <v>118</v>
      </c>
      <c r="AC1143" s="28"/>
      <c r="AD1143" s="28" t="s">
        <v>1910</v>
      </c>
      <c r="AE1143" s="28" t="s">
        <v>1911</v>
      </c>
      <c r="AF1143" s="28"/>
      <c r="AG1143" s="28"/>
    </row>
    <row r="1144" s="93" customFormat="1" ht="15" spans="1:33">
      <c r="A1144" s="28" t="s">
        <v>115</v>
      </c>
      <c r="B1144" s="28" t="s">
        <v>53</v>
      </c>
      <c r="C1144" s="28">
        <v>153119</v>
      </c>
      <c r="D1144" s="28" t="s">
        <v>1905</v>
      </c>
      <c r="E1144" s="28" t="s">
        <v>1906</v>
      </c>
      <c r="F1144" s="28" t="s">
        <v>316</v>
      </c>
      <c r="G1144" s="28" t="s">
        <v>1918</v>
      </c>
      <c r="H1144" s="28" t="s">
        <v>623</v>
      </c>
      <c r="I1144" s="28" t="s">
        <v>59</v>
      </c>
      <c r="J1144" s="28" t="s">
        <v>1919</v>
      </c>
      <c r="K1144" s="32">
        <v>400149013003</v>
      </c>
      <c r="L1144" s="28" t="s">
        <v>83</v>
      </c>
      <c r="M1144" s="28" t="s">
        <v>702</v>
      </c>
      <c r="N1144" s="28">
        <v>1</v>
      </c>
      <c r="O1144" s="33">
        <v>0</v>
      </c>
      <c r="P1144" s="33">
        <v>5</v>
      </c>
      <c r="Q1144" s="33">
        <f>O1144+P1144</f>
        <v>5</v>
      </c>
      <c r="R1144" s="33">
        <f>Q1144/N1144</f>
        <v>5</v>
      </c>
      <c r="S1144" s="107" t="s">
        <v>1915</v>
      </c>
      <c r="T1144" s="28" t="s">
        <v>64</v>
      </c>
      <c r="U1144" s="28" t="s">
        <v>65</v>
      </c>
      <c r="V1144" s="28" t="s">
        <v>66</v>
      </c>
      <c r="W1144" s="28" t="s">
        <v>68</v>
      </c>
      <c r="X1144" s="28" t="s">
        <v>68</v>
      </c>
      <c r="Y1144" s="28" t="s">
        <v>69</v>
      </c>
      <c r="Z1144" s="108" t="s">
        <v>87</v>
      </c>
      <c r="AA1144" s="28" t="s">
        <v>118</v>
      </c>
      <c r="AB1144" s="28" t="s">
        <v>118</v>
      </c>
      <c r="AC1144" s="28"/>
      <c r="AD1144" s="28" t="s">
        <v>1910</v>
      </c>
      <c r="AE1144" s="28" t="s">
        <v>1911</v>
      </c>
      <c r="AF1144" s="28"/>
      <c r="AG1144" s="28"/>
    </row>
    <row r="1145" s="93" customFormat="1" ht="15" spans="1:33">
      <c r="A1145" s="28" t="s">
        <v>164</v>
      </c>
      <c r="B1145" s="28" t="s">
        <v>53</v>
      </c>
      <c r="C1145" s="28">
        <v>153119</v>
      </c>
      <c r="D1145" s="28" t="s">
        <v>1905</v>
      </c>
      <c r="E1145" s="28" t="s">
        <v>1920</v>
      </c>
      <c r="F1145" s="28" t="s">
        <v>316</v>
      </c>
      <c r="G1145" s="28" t="s">
        <v>1921</v>
      </c>
      <c r="H1145" s="28" t="s">
        <v>623</v>
      </c>
      <c r="I1145" s="28" t="s">
        <v>59</v>
      </c>
      <c r="J1145" s="28" t="s">
        <v>1922</v>
      </c>
      <c r="K1145" s="32">
        <v>400149015001</v>
      </c>
      <c r="L1145" s="28" t="s">
        <v>876</v>
      </c>
      <c r="M1145" s="28" t="s">
        <v>702</v>
      </c>
      <c r="N1145" s="28">
        <v>1</v>
      </c>
      <c r="O1145" s="33">
        <v>0</v>
      </c>
      <c r="P1145" s="33">
        <v>3</v>
      </c>
      <c r="Q1145" s="33">
        <f>O1145+P1145</f>
        <v>3</v>
      </c>
      <c r="R1145" s="33">
        <f>Q1145/N1145</f>
        <v>3</v>
      </c>
      <c r="S1145" s="107" t="s">
        <v>1915</v>
      </c>
      <c r="T1145" s="28" t="s">
        <v>64</v>
      </c>
      <c r="U1145" s="28" t="s">
        <v>65</v>
      </c>
      <c r="V1145" s="28" t="s">
        <v>66</v>
      </c>
      <c r="W1145" s="28" t="s">
        <v>68</v>
      </c>
      <c r="X1145" s="28" t="s">
        <v>68</v>
      </c>
      <c r="Y1145" s="28" t="s">
        <v>69</v>
      </c>
      <c r="Z1145" s="108" t="s">
        <v>87</v>
      </c>
      <c r="AA1145" s="28" t="s">
        <v>1923</v>
      </c>
      <c r="AB1145" s="28" t="s">
        <v>1923</v>
      </c>
      <c r="AC1145" s="28" t="s">
        <v>1924</v>
      </c>
      <c r="AD1145" s="28" t="s">
        <v>1910</v>
      </c>
      <c r="AE1145" s="28" t="s">
        <v>1911</v>
      </c>
      <c r="AF1145" s="28"/>
      <c r="AG1145" s="28"/>
    </row>
    <row r="1146" s="93" customFormat="1" ht="15" spans="1:33">
      <c r="A1146" s="28" t="s">
        <v>164</v>
      </c>
      <c r="B1146" s="28" t="s">
        <v>53</v>
      </c>
      <c r="C1146" s="28">
        <v>153119</v>
      </c>
      <c r="D1146" s="28" t="s">
        <v>1905</v>
      </c>
      <c r="E1146" s="28" t="s">
        <v>1925</v>
      </c>
      <c r="F1146" s="28" t="s">
        <v>316</v>
      </c>
      <c r="G1146" s="28" t="s">
        <v>1921</v>
      </c>
      <c r="H1146" s="28" t="s">
        <v>623</v>
      </c>
      <c r="I1146" s="28" t="s">
        <v>59</v>
      </c>
      <c r="J1146" s="28" t="s">
        <v>1926</v>
      </c>
      <c r="K1146" s="32">
        <v>400149016001</v>
      </c>
      <c r="L1146" s="28" t="s">
        <v>876</v>
      </c>
      <c r="M1146" s="28" t="s">
        <v>702</v>
      </c>
      <c r="N1146" s="28">
        <v>1</v>
      </c>
      <c r="O1146" s="33">
        <v>0</v>
      </c>
      <c r="P1146" s="33">
        <v>2</v>
      </c>
      <c r="Q1146" s="33">
        <f>O1146+P1146</f>
        <v>2</v>
      </c>
      <c r="R1146" s="33">
        <f>Q1146/N1146</f>
        <v>2</v>
      </c>
      <c r="S1146" s="107" t="s">
        <v>1915</v>
      </c>
      <c r="T1146" s="28" t="s">
        <v>97</v>
      </c>
      <c r="U1146" s="28" t="s">
        <v>65</v>
      </c>
      <c r="V1146" s="28" t="s">
        <v>86</v>
      </c>
      <c r="W1146" s="28" t="s">
        <v>67</v>
      </c>
      <c r="X1146" s="28" t="s">
        <v>68</v>
      </c>
      <c r="Y1146" s="28" t="s">
        <v>69</v>
      </c>
      <c r="Z1146" s="108" t="s">
        <v>87</v>
      </c>
      <c r="AA1146" s="28" t="s">
        <v>376</v>
      </c>
      <c r="AB1146" s="28" t="s">
        <v>376</v>
      </c>
      <c r="AC1146" s="28"/>
      <c r="AD1146" s="28" t="s">
        <v>1910</v>
      </c>
      <c r="AE1146" s="28" t="s">
        <v>1911</v>
      </c>
      <c r="AF1146" s="28"/>
      <c r="AG1146" s="28"/>
    </row>
    <row r="1147" s="93" customFormat="1" ht="15" spans="1:33">
      <c r="A1147" s="28" t="s">
        <v>52</v>
      </c>
      <c r="B1147" s="28" t="s">
        <v>725</v>
      </c>
      <c r="C1147" s="28">
        <v>154119</v>
      </c>
      <c r="D1147" s="28" t="s">
        <v>1927</v>
      </c>
      <c r="E1147" s="28" t="s">
        <v>1927</v>
      </c>
      <c r="F1147" s="28" t="s">
        <v>56</v>
      </c>
      <c r="G1147" s="28" t="s">
        <v>1928</v>
      </c>
      <c r="H1147" s="28" t="s">
        <v>1929</v>
      </c>
      <c r="I1147" s="28" t="s">
        <v>59</v>
      </c>
      <c r="J1147" s="28" t="s">
        <v>1930</v>
      </c>
      <c r="K1147" s="32">
        <v>300144100001</v>
      </c>
      <c r="L1147" s="28" t="s">
        <v>61</v>
      </c>
      <c r="M1147" s="28" t="s">
        <v>62</v>
      </c>
      <c r="N1147" s="28">
        <v>4</v>
      </c>
      <c r="O1147" s="33">
        <v>15</v>
      </c>
      <c r="P1147" s="33">
        <v>95</v>
      </c>
      <c r="Q1147" s="33">
        <f>O1147+P1147</f>
        <v>110</v>
      </c>
      <c r="R1147" s="33">
        <f>Q1147/N1147</f>
        <v>27.5</v>
      </c>
      <c r="S1147" s="107" t="s">
        <v>1931</v>
      </c>
      <c r="T1147" s="28" t="s">
        <v>64</v>
      </c>
      <c r="U1147" s="28" t="s">
        <v>65</v>
      </c>
      <c r="V1147" s="28" t="s">
        <v>66</v>
      </c>
      <c r="W1147" s="28" t="s">
        <v>68</v>
      </c>
      <c r="X1147" s="28" t="s">
        <v>68</v>
      </c>
      <c r="Y1147" s="28" t="s">
        <v>69</v>
      </c>
      <c r="Z1147" s="108" t="s">
        <v>1789</v>
      </c>
      <c r="AA1147" s="28" t="s">
        <v>71</v>
      </c>
      <c r="AB1147" s="28" t="s">
        <v>71</v>
      </c>
      <c r="AC1147" s="28" t="s">
        <v>1932</v>
      </c>
      <c r="AD1147" s="28" t="s">
        <v>1933</v>
      </c>
      <c r="AE1147" s="28" t="s">
        <v>1934</v>
      </c>
      <c r="AF1147" s="28" t="s">
        <v>1935</v>
      </c>
      <c r="AG1147" s="28"/>
    </row>
    <row r="1148" s="93" customFormat="1" ht="15" spans="1:33">
      <c r="A1148" s="28" t="s">
        <v>52</v>
      </c>
      <c r="B1148" s="28" t="s">
        <v>725</v>
      </c>
      <c r="C1148" s="28">
        <v>154119</v>
      </c>
      <c r="D1148" s="28" t="s">
        <v>1927</v>
      </c>
      <c r="E1148" s="28" t="s">
        <v>1927</v>
      </c>
      <c r="F1148" s="28" t="s">
        <v>56</v>
      </c>
      <c r="G1148" s="28" t="s">
        <v>1928</v>
      </c>
      <c r="H1148" s="28" t="s">
        <v>1929</v>
      </c>
      <c r="I1148" s="28" t="s">
        <v>59</v>
      </c>
      <c r="J1148" s="28" t="s">
        <v>1930</v>
      </c>
      <c r="K1148" s="32">
        <v>300144100002</v>
      </c>
      <c r="L1148" s="28" t="s">
        <v>61</v>
      </c>
      <c r="M1148" s="28" t="s">
        <v>62</v>
      </c>
      <c r="N1148" s="28">
        <v>4</v>
      </c>
      <c r="O1148" s="33">
        <v>1</v>
      </c>
      <c r="P1148" s="33">
        <v>16</v>
      </c>
      <c r="Q1148" s="33">
        <f>O1148+P1148</f>
        <v>17</v>
      </c>
      <c r="R1148" s="33">
        <f>Q1148/N1148</f>
        <v>4.25</v>
      </c>
      <c r="S1148" s="107" t="s">
        <v>1936</v>
      </c>
      <c r="T1148" s="28" t="s">
        <v>64</v>
      </c>
      <c r="U1148" s="28" t="s">
        <v>65</v>
      </c>
      <c r="V1148" s="28" t="s">
        <v>66</v>
      </c>
      <c r="W1148" s="28" t="s">
        <v>68</v>
      </c>
      <c r="X1148" s="28" t="s">
        <v>68</v>
      </c>
      <c r="Y1148" s="28" t="s">
        <v>69</v>
      </c>
      <c r="Z1148" s="108" t="s">
        <v>1789</v>
      </c>
      <c r="AA1148" s="28" t="s">
        <v>71</v>
      </c>
      <c r="AB1148" s="28" t="s">
        <v>71</v>
      </c>
      <c r="AC1148" s="28" t="s">
        <v>1932</v>
      </c>
      <c r="AD1148" s="28" t="s">
        <v>1933</v>
      </c>
      <c r="AE1148" s="28" t="s">
        <v>1934</v>
      </c>
      <c r="AF1148" s="28" t="s">
        <v>1935</v>
      </c>
      <c r="AG1148" s="28"/>
    </row>
    <row r="1149" s="93" customFormat="1" ht="15" spans="1:33">
      <c r="A1149" s="28" t="s">
        <v>52</v>
      </c>
      <c r="B1149" s="28" t="s">
        <v>725</v>
      </c>
      <c r="C1149" s="28">
        <v>154119</v>
      </c>
      <c r="D1149" s="28" t="s">
        <v>1927</v>
      </c>
      <c r="E1149" s="28" t="s">
        <v>1927</v>
      </c>
      <c r="F1149" s="28" t="s">
        <v>56</v>
      </c>
      <c r="G1149" s="28" t="s">
        <v>1928</v>
      </c>
      <c r="H1149" s="28" t="s">
        <v>1929</v>
      </c>
      <c r="I1149" s="28" t="s">
        <v>59</v>
      </c>
      <c r="J1149" s="28" t="s">
        <v>1930</v>
      </c>
      <c r="K1149" s="32">
        <v>300144100003</v>
      </c>
      <c r="L1149" s="28" t="s">
        <v>61</v>
      </c>
      <c r="M1149" s="28" t="s">
        <v>62</v>
      </c>
      <c r="N1149" s="28">
        <v>2</v>
      </c>
      <c r="O1149" s="33">
        <v>13</v>
      </c>
      <c r="P1149" s="33">
        <v>30</v>
      </c>
      <c r="Q1149" s="33">
        <f>O1149+P1149</f>
        <v>43</v>
      </c>
      <c r="R1149" s="33">
        <f>Q1149/N1149</f>
        <v>21.5</v>
      </c>
      <c r="S1149" s="107" t="s">
        <v>1931</v>
      </c>
      <c r="T1149" s="28" t="s">
        <v>64</v>
      </c>
      <c r="U1149" s="28" t="s">
        <v>65</v>
      </c>
      <c r="V1149" s="28" t="s">
        <v>66</v>
      </c>
      <c r="W1149" s="28" t="s">
        <v>67</v>
      </c>
      <c r="X1149" s="28" t="s">
        <v>68</v>
      </c>
      <c r="Y1149" s="28" t="s">
        <v>69</v>
      </c>
      <c r="Z1149" s="108" t="s">
        <v>1789</v>
      </c>
      <c r="AA1149" s="28" t="s">
        <v>71</v>
      </c>
      <c r="AB1149" s="28" t="s">
        <v>71</v>
      </c>
      <c r="AC1149" s="28" t="s">
        <v>1932</v>
      </c>
      <c r="AD1149" s="28" t="s">
        <v>1933</v>
      </c>
      <c r="AE1149" s="28" t="s">
        <v>1934</v>
      </c>
      <c r="AF1149" s="28" t="s">
        <v>1935</v>
      </c>
      <c r="AG1149" s="28"/>
    </row>
    <row r="1150" s="93" customFormat="1" ht="15" spans="1:33">
      <c r="A1150" s="28" t="s">
        <v>106</v>
      </c>
      <c r="B1150" s="28" t="s">
        <v>725</v>
      </c>
      <c r="C1150" s="28">
        <v>154119</v>
      </c>
      <c r="D1150" s="28" t="s">
        <v>1927</v>
      </c>
      <c r="E1150" s="28" t="s">
        <v>1937</v>
      </c>
      <c r="F1150" s="28" t="s">
        <v>56</v>
      </c>
      <c r="G1150" s="28" t="s">
        <v>1928</v>
      </c>
      <c r="H1150" s="28" t="s">
        <v>1929</v>
      </c>
      <c r="I1150" s="28" t="s">
        <v>59</v>
      </c>
      <c r="J1150" s="28" t="s">
        <v>1930</v>
      </c>
      <c r="K1150" s="32">
        <v>300144201001</v>
      </c>
      <c r="L1150" s="28" t="s">
        <v>83</v>
      </c>
      <c r="M1150" s="28" t="s">
        <v>702</v>
      </c>
      <c r="N1150" s="28">
        <v>1</v>
      </c>
      <c r="O1150" s="33">
        <v>0</v>
      </c>
      <c r="P1150" s="33">
        <v>3</v>
      </c>
      <c r="Q1150" s="33">
        <f>O1150+P1150</f>
        <v>3</v>
      </c>
      <c r="R1150" s="33">
        <f>Q1150/N1150</f>
        <v>3</v>
      </c>
      <c r="S1150" s="107" t="s">
        <v>1936</v>
      </c>
      <c r="T1150" s="28" t="s">
        <v>206</v>
      </c>
      <c r="U1150" s="28" t="s">
        <v>65</v>
      </c>
      <c r="V1150" s="28" t="s">
        <v>66</v>
      </c>
      <c r="W1150" s="28" t="s">
        <v>68</v>
      </c>
      <c r="X1150" s="28" t="s">
        <v>68</v>
      </c>
      <c r="Y1150" s="28" t="s">
        <v>69</v>
      </c>
      <c r="Z1150" s="108" t="s">
        <v>87</v>
      </c>
      <c r="AA1150" s="28" t="s">
        <v>107</v>
      </c>
      <c r="AB1150" s="28" t="s">
        <v>107</v>
      </c>
      <c r="AC1150" s="28" t="s">
        <v>1938</v>
      </c>
      <c r="AD1150" s="28" t="s">
        <v>1933</v>
      </c>
      <c r="AE1150" s="28" t="s">
        <v>1934</v>
      </c>
      <c r="AF1150" s="28" t="s">
        <v>1935</v>
      </c>
      <c r="AG1150" s="28"/>
    </row>
    <row r="1151" s="93" customFormat="1" ht="15" spans="1:33">
      <c r="A1151" s="28" t="s">
        <v>331</v>
      </c>
      <c r="B1151" s="28" t="s">
        <v>725</v>
      </c>
      <c r="C1151" s="28">
        <v>154119</v>
      </c>
      <c r="D1151" s="28" t="s">
        <v>1927</v>
      </c>
      <c r="E1151" s="28" t="s">
        <v>1939</v>
      </c>
      <c r="F1151" s="28" t="s">
        <v>56</v>
      </c>
      <c r="G1151" s="28" t="s">
        <v>1928</v>
      </c>
      <c r="H1151" s="28" t="s">
        <v>1929</v>
      </c>
      <c r="I1151" s="28" t="s">
        <v>59</v>
      </c>
      <c r="J1151" s="28" t="s">
        <v>1930</v>
      </c>
      <c r="K1151" s="32">
        <v>300144202001</v>
      </c>
      <c r="L1151" s="28" t="s">
        <v>83</v>
      </c>
      <c r="M1151" s="28" t="s">
        <v>702</v>
      </c>
      <c r="N1151" s="28">
        <v>1</v>
      </c>
      <c r="O1151" s="33">
        <v>1</v>
      </c>
      <c r="P1151" s="33">
        <v>0</v>
      </c>
      <c r="Q1151" s="33">
        <f>O1151+P1151</f>
        <v>1</v>
      </c>
      <c r="R1151" s="33">
        <f>Q1151/N1151</f>
        <v>1</v>
      </c>
      <c r="S1151" s="107" t="s">
        <v>1936</v>
      </c>
      <c r="T1151" s="28" t="s">
        <v>97</v>
      </c>
      <c r="U1151" s="28" t="s">
        <v>65</v>
      </c>
      <c r="V1151" s="28" t="s">
        <v>66</v>
      </c>
      <c r="W1151" s="28" t="s">
        <v>68</v>
      </c>
      <c r="X1151" s="28" t="s">
        <v>68</v>
      </c>
      <c r="Y1151" s="28" t="s">
        <v>69</v>
      </c>
      <c r="Z1151" s="108" t="s">
        <v>87</v>
      </c>
      <c r="AA1151" s="28" t="s">
        <v>759</v>
      </c>
      <c r="AB1151" s="28" t="s">
        <v>759</v>
      </c>
      <c r="AC1151" s="28" t="s">
        <v>1940</v>
      </c>
      <c r="AD1151" s="28" t="s">
        <v>1933</v>
      </c>
      <c r="AE1151" s="28" t="s">
        <v>1934</v>
      </c>
      <c r="AF1151" s="28" t="s">
        <v>1935</v>
      </c>
      <c r="AG1151" s="28"/>
    </row>
    <row r="1152" s="93" customFormat="1" ht="15" spans="1:33">
      <c r="A1152" s="28" t="s">
        <v>155</v>
      </c>
      <c r="B1152" s="28" t="s">
        <v>725</v>
      </c>
      <c r="C1152" s="28">
        <v>154119</v>
      </c>
      <c r="D1152" s="28" t="s">
        <v>1927</v>
      </c>
      <c r="E1152" s="28" t="s">
        <v>1941</v>
      </c>
      <c r="F1152" s="28" t="s">
        <v>56</v>
      </c>
      <c r="G1152" s="28" t="s">
        <v>1928</v>
      </c>
      <c r="H1152" s="28" t="s">
        <v>1929</v>
      </c>
      <c r="I1152" s="28" t="s">
        <v>59</v>
      </c>
      <c r="J1152" s="28" t="s">
        <v>1930</v>
      </c>
      <c r="K1152" s="32">
        <v>300144203001</v>
      </c>
      <c r="L1152" s="28" t="s">
        <v>83</v>
      </c>
      <c r="M1152" s="28" t="s">
        <v>702</v>
      </c>
      <c r="N1152" s="28">
        <v>1</v>
      </c>
      <c r="O1152" s="33">
        <v>0</v>
      </c>
      <c r="P1152" s="33">
        <v>0</v>
      </c>
      <c r="Q1152" s="33">
        <f>O1152+P1152</f>
        <v>0</v>
      </c>
      <c r="R1152" s="33">
        <f>Q1152/N1152</f>
        <v>0</v>
      </c>
      <c r="S1152" s="107" t="s">
        <v>1942</v>
      </c>
      <c r="T1152" s="28" t="s">
        <v>228</v>
      </c>
      <c r="U1152" s="28" t="s">
        <v>229</v>
      </c>
      <c r="V1152" s="28" t="s">
        <v>66</v>
      </c>
      <c r="W1152" s="28" t="s">
        <v>68</v>
      </c>
      <c r="X1152" s="28" t="s">
        <v>68</v>
      </c>
      <c r="Y1152" s="28" t="s">
        <v>69</v>
      </c>
      <c r="Z1152" s="108" t="s">
        <v>87</v>
      </c>
      <c r="AA1152" s="28" t="s">
        <v>156</v>
      </c>
      <c r="AB1152" s="28" t="s">
        <v>156</v>
      </c>
      <c r="AC1152" s="28" t="s">
        <v>1943</v>
      </c>
      <c r="AD1152" s="28" t="s">
        <v>1933</v>
      </c>
      <c r="AE1152" s="28" t="s">
        <v>1934</v>
      </c>
      <c r="AF1152" s="28" t="s">
        <v>1935</v>
      </c>
      <c r="AG1152" s="28"/>
    </row>
    <row r="1153" s="93" customFormat="1" ht="15" spans="1:33">
      <c r="A1153" s="28" t="s">
        <v>104</v>
      </c>
      <c r="B1153" s="28" t="s">
        <v>725</v>
      </c>
      <c r="C1153" s="28">
        <v>154119</v>
      </c>
      <c r="D1153" s="28" t="s">
        <v>1927</v>
      </c>
      <c r="E1153" s="28" t="s">
        <v>1944</v>
      </c>
      <c r="F1153" s="28" t="s">
        <v>56</v>
      </c>
      <c r="G1153" s="28" t="s">
        <v>1928</v>
      </c>
      <c r="H1153" s="28" t="s">
        <v>1929</v>
      </c>
      <c r="I1153" s="28" t="s">
        <v>59</v>
      </c>
      <c r="J1153" s="28" t="s">
        <v>1930</v>
      </c>
      <c r="K1153" s="32">
        <v>300144205001</v>
      </c>
      <c r="L1153" s="28" t="s">
        <v>83</v>
      </c>
      <c r="M1153" s="28" t="s">
        <v>702</v>
      </c>
      <c r="N1153" s="28">
        <v>1</v>
      </c>
      <c r="O1153" s="33">
        <v>0</v>
      </c>
      <c r="P1153" s="33">
        <v>1</v>
      </c>
      <c r="Q1153" s="33">
        <f>O1153+P1153</f>
        <v>1</v>
      </c>
      <c r="R1153" s="33">
        <f>Q1153/N1153</f>
        <v>1</v>
      </c>
      <c r="S1153" s="107" t="s">
        <v>1936</v>
      </c>
      <c r="T1153" s="28" t="s">
        <v>97</v>
      </c>
      <c r="U1153" s="28" t="s">
        <v>65</v>
      </c>
      <c r="V1153" s="28" t="s">
        <v>66</v>
      </c>
      <c r="W1153" s="28" t="s">
        <v>68</v>
      </c>
      <c r="X1153" s="28" t="s">
        <v>68</v>
      </c>
      <c r="Y1153" s="28" t="s">
        <v>69</v>
      </c>
      <c r="Z1153" s="108" t="s">
        <v>87</v>
      </c>
      <c r="AA1153" s="28" t="s">
        <v>105</v>
      </c>
      <c r="AB1153" s="28" t="s">
        <v>105</v>
      </c>
      <c r="AC1153" s="28" t="s">
        <v>1940</v>
      </c>
      <c r="AD1153" s="28" t="s">
        <v>1933</v>
      </c>
      <c r="AE1153" s="28" t="s">
        <v>1934</v>
      </c>
      <c r="AF1153" s="28" t="s">
        <v>1935</v>
      </c>
      <c r="AG1153" s="28"/>
    </row>
    <row r="1154" s="93" customFormat="1" ht="15" spans="1:33">
      <c r="A1154" s="28" t="s">
        <v>158</v>
      </c>
      <c r="B1154" s="28" t="s">
        <v>725</v>
      </c>
      <c r="C1154" s="28">
        <v>154119</v>
      </c>
      <c r="D1154" s="28" t="s">
        <v>1927</v>
      </c>
      <c r="E1154" s="28" t="s">
        <v>1945</v>
      </c>
      <c r="F1154" s="28" t="s">
        <v>56</v>
      </c>
      <c r="G1154" s="28" t="s">
        <v>1928</v>
      </c>
      <c r="H1154" s="28" t="s">
        <v>1929</v>
      </c>
      <c r="I1154" s="28" t="s">
        <v>59</v>
      </c>
      <c r="J1154" s="28" t="s">
        <v>1930</v>
      </c>
      <c r="K1154" s="32">
        <v>300144207001</v>
      </c>
      <c r="L1154" s="28" t="s">
        <v>83</v>
      </c>
      <c r="M1154" s="28" t="s">
        <v>702</v>
      </c>
      <c r="N1154" s="28">
        <v>2</v>
      </c>
      <c r="O1154" s="33">
        <v>0</v>
      </c>
      <c r="P1154" s="33">
        <v>8</v>
      </c>
      <c r="Q1154" s="33">
        <f>O1154+P1154</f>
        <v>8</v>
      </c>
      <c r="R1154" s="33">
        <f>Q1154/N1154</f>
        <v>4</v>
      </c>
      <c r="S1154" s="107" t="s">
        <v>1946</v>
      </c>
      <c r="T1154" s="28" t="s">
        <v>228</v>
      </c>
      <c r="U1154" s="28" t="s">
        <v>229</v>
      </c>
      <c r="V1154" s="28" t="s">
        <v>66</v>
      </c>
      <c r="W1154" s="28" t="s">
        <v>68</v>
      </c>
      <c r="X1154" s="28" t="s">
        <v>68</v>
      </c>
      <c r="Y1154" s="28" t="s">
        <v>69</v>
      </c>
      <c r="Z1154" s="108" t="s">
        <v>87</v>
      </c>
      <c r="AA1154" s="28" t="s">
        <v>160</v>
      </c>
      <c r="AB1154" s="28" t="s">
        <v>160</v>
      </c>
      <c r="AC1154" s="28" t="s">
        <v>1947</v>
      </c>
      <c r="AD1154" s="28" t="s">
        <v>1933</v>
      </c>
      <c r="AE1154" s="28" t="s">
        <v>1934</v>
      </c>
      <c r="AF1154" s="28" t="s">
        <v>1935</v>
      </c>
      <c r="AG1154" s="28"/>
    </row>
    <row r="1155" s="93" customFormat="1" ht="15" spans="1:33">
      <c r="A1155" s="28" t="s">
        <v>158</v>
      </c>
      <c r="B1155" s="28" t="s">
        <v>725</v>
      </c>
      <c r="C1155" s="28">
        <v>154119</v>
      </c>
      <c r="D1155" s="28" t="s">
        <v>1927</v>
      </c>
      <c r="E1155" s="28" t="s">
        <v>1945</v>
      </c>
      <c r="F1155" s="28" t="s">
        <v>56</v>
      </c>
      <c r="G1155" s="28" t="s">
        <v>1928</v>
      </c>
      <c r="H1155" s="28" t="s">
        <v>1929</v>
      </c>
      <c r="I1155" s="28" t="s">
        <v>59</v>
      </c>
      <c r="J1155" s="28" t="s">
        <v>1930</v>
      </c>
      <c r="K1155" s="32">
        <v>300144207002</v>
      </c>
      <c r="L1155" s="28" t="s">
        <v>83</v>
      </c>
      <c r="M1155" s="28" t="s">
        <v>702</v>
      </c>
      <c r="N1155" s="28">
        <v>1</v>
      </c>
      <c r="O1155" s="33">
        <v>0</v>
      </c>
      <c r="P1155" s="33">
        <v>3</v>
      </c>
      <c r="Q1155" s="33">
        <f>O1155+P1155</f>
        <v>3</v>
      </c>
      <c r="R1155" s="33">
        <f>Q1155/N1155</f>
        <v>3</v>
      </c>
      <c r="S1155" s="107" t="s">
        <v>1948</v>
      </c>
      <c r="T1155" s="28" t="s">
        <v>97</v>
      </c>
      <c r="U1155" s="28" t="s">
        <v>65</v>
      </c>
      <c r="V1155" s="28" t="s">
        <v>86</v>
      </c>
      <c r="W1155" s="28" t="s">
        <v>68</v>
      </c>
      <c r="X1155" s="28" t="s">
        <v>68</v>
      </c>
      <c r="Y1155" s="28" t="s">
        <v>69</v>
      </c>
      <c r="Z1155" s="108" t="s">
        <v>87</v>
      </c>
      <c r="AA1155" s="28" t="s">
        <v>160</v>
      </c>
      <c r="AB1155" s="28" t="s">
        <v>160</v>
      </c>
      <c r="AC1155" s="28" t="s">
        <v>1940</v>
      </c>
      <c r="AD1155" s="28" t="s">
        <v>1933</v>
      </c>
      <c r="AE1155" s="28" t="s">
        <v>1934</v>
      </c>
      <c r="AF1155" s="28" t="s">
        <v>1935</v>
      </c>
      <c r="AG1155" s="28"/>
    </row>
    <row r="1156" s="93" customFormat="1" ht="15" spans="1:33">
      <c r="A1156" s="28" t="s">
        <v>158</v>
      </c>
      <c r="B1156" s="28" t="s">
        <v>725</v>
      </c>
      <c r="C1156" s="28">
        <v>154119</v>
      </c>
      <c r="D1156" s="28" t="s">
        <v>1927</v>
      </c>
      <c r="E1156" s="28" t="s">
        <v>1945</v>
      </c>
      <c r="F1156" s="28" t="s">
        <v>56</v>
      </c>
      <c r="G1156" s="28" t="s">
        <v>1928</v>
      </c>
      <c r="H1156" s="28" t="s">
        <v>1929</v>
      </c>
      <c r="I1156" s="28" t="s">
        <v>59</v>
      </c>
      <c r="J1156" s="28" t="s">
        <v>1930</v>
      </c>
      <c r="K1156" s="32">
        <v>300144207003</v>
      </c>
      <c r="L1156" s="28" t="s">
        <v>83</v>
      </c>
      <c r="M1156" s="28" t="s">
        <v>702</v>
      </c>
      <c r="N1156" s="28">
        <v>1</v>
      </c>
      <c r="O1156" s="33">
        <v>0</v>
      </c>
      <c r="P1156" s="33">
        <v>0</v>
      </c>
      <c r="Q1156" s="33">
        <f>O1156+P1156</f>
        <v>0</v>
      </c>
      <c r="R1156" s="33">
        <f>Q1156/N1156</f>
        <v>0</v>
      </c>
      <c r="S1156" s="107" t="s">
        <v>1936</v>
      </c>
      <c r="T1156" s="28" t="s">
        <v>228</v>
      </c>
      <c r="U1156" s="28" t="s">
        <v>229</v>
      </c>
      <c r="V1156" s="28" t="s">
        <v>66</v>
      </c>
      <c r="W1156" s="28" t="s">
        <v>68</v>
      </c>
      <c r="X1156" s="28" t="s">
        <v>68</v>
      </c>
      <c r="Y1156" s="28" t="s">
        <v>69</v>
      </c>
      <c r="Z1156" s="108" t="s">
        <v>87</v>
      </c>
      <c r="AA1156" s="28" t="s">
        <v>160</v>
      </c>
      <c r="AB1156" s="28" t="s">
        <v>160</v>
      </c>
      <c r="AC1156" s="28" t="s">
        <v>1947</v>
      </c>
      <c r="AD1156" s="28" t="s">
        <v>1933</v>
      </c>
      <c r="AE1156" s="28" t="s">
        <v>1934</v>
      </c>
      <c r="AF1156" s="28" t="s">
        <v>1935</v>
      </c>
      <c r="AG1156" s="28"/>
    </row>
    <row r="1157" s="93" customFormat="1" ht="15" spans="1:33">
      <c r="A1157" s="28" t="s">
        <v>158</v>
      </c>
      <c r="B1157" s="28" t="s">
        <v>725</v>
      </c>
      <c r="C1157" s="28">
        <v>154119</v>
      </c>
      <c r="D1157" s="28" t="s">
        <v>1927</v>
      </c>
      <c r="E1157" s="28" t="s">
        <v>1945</v>
      </c>
      <c r="F1157" s="28" t="s">
        <v>56</v>
      </c>
      <c r="G1157" s="28" t="s">
        <v>1928</v>
      </c>
      <c r="H1157" s="28" t="s">
        <v>1929</v>
      </c>
      <c r="I1157" s="28" t="s">
        <v>59</v>
      </c>
      <c r="J1157" s="28" t="s">
        <v>1930</v>
      </c>
      <c r="K1157" s="32">
        <v>300144207004</v>
      </c>
      <c r="L1157" s="28" t="s">
        <v>83</v>
      </c>
      <c r="M1157" s="28" t="s">
        <v>702</v>
      </c>
      <c r="N1157" s="28">
        <v>1</v>
      </c>
      <c r="O1157" s="33">
        <v>0</v>
      </c>
      <c r="P1157" s="33">
        <v>3</v>
      </c>
      <c r="Q1157" s="33">
        <f>O1157+P1157</f>
        <v>3</v>
      </c>
      <c r="R1157" s="33">
        <f>Q1157/N1157</f>
        <v>3</v>
      </c>
      <c r="S1157" s="107" t="s">
        <v>1949</v>
      </c>
      <c r="T1157" s="28" t="s">
        <v>228</v>
      </c>
      <c r="U1157" s="28" t="s">
        <v>229</v>
      </c>
      <c r="V1157" s="28" t="s">
        <v>86</v>
      </c>
      <c r="W1157" s="28" t="s">
        <v>68</v>
      </c>
      <c r="X1157" s="28" t="s">
        <v>68</v>
      </c>
      <c r="Y1157" s="28" t="s">
        <v>69</v>
      </c>
      <c r="Z1157" s="108" t="s">
        <v>87</v>
      </c>
      <c r="AA1157" s="28" t="s">
        <v>160</v>
      </c>
      <c r="AB1157" s="28" t="s">
        <v>160</v>
      </c>
      <c r="AC1157" s="28" t="s">
        <v>1950</v>
      </c>
      <c r="AD1157" s="28" t="s">
        <v>1933</v>
      </c>
      <c r="AE1157" s="28" t="s">
        <v>1934</v>
      </c>
      <c r="AF1157" s="28" t="s">
        <v>1935</v>
      </c>
      <c r="AG1157" s="28"/>
    </row>
    <row r="1158" s="93" customFormat="1" ht="15" spans="1:33">
      <c r="A1158" s="28" t="s">
        <v>495</v>
      </c>
      <c r="B1158" s="28" t="s">
        <v>725</v>
      </c>
      <c r="C1158" s="28">
        <v>154119</v>
      </c>
      <c r="D1158" s="28" t="s">
        <v>1927</v>
      </c>
      <c r="E1158" s="28" t="s">
        <v>1951</v>
      </c>
      <c r="F1158" s="28" t="s">
        <v>56</v>
      </c>
      <c r="G1158" s="28" t="s">
        <v>1928</v>
      </c>
      <c r="H1158" s="28" t="s">
        <v>1929</v>
      </c>
      <c r="I1158" s="28" t="s">
        <v>59</v>
      </c>
      <c r="J1158" s="28" t="s">
        <v>1930</v>
      </c>
      <c r="K1158" s="32">
        <v>300144208001</v>
      </c>
      <c r="L1158" s="28" t="s">
        <v>83</v>
      </c>
      <c r="M1158" s="28" t="s">
        <v>702</v>
      </c>
      <c r="N1158" s="28">
        <v>1</v>
      </c>
      <c r="O1158" s="33">
        <v>0</v>
      </c>
      <c r="P1158" s="33">
        <v>1</v>
      </c>
      <c r="Q1158" s="33">
        <f>O1158+P1158</f>
        <v>1</v>
      </c>
      <c r="R1158" s="33">
        <f>Q1158/N1158</f>
        <v>1</v>
      </c>
      <c r="S1158" s="107" t="s">
        <v>1936</v>
      </c>
      <c r="T1158" s="28" t="s">
        <v>206</v>
      </c>
      <c r="U1158" s="28" t="s">
        <v>65</v>
      </c>
      <c r="V1158" s="28" t="s">
        <v>66</v>
      </c>
      <c r="W1158" s="28" t="s">
        <v>68</v>
      </c>
      <c r="X1158" s="28" t="s">
        <v>68</v>
      </c>
      <c r="Y1158" s="28" t="s">
        <v>69</v>
      </c>
      <c r="Z1158" s="108" t="s">
        <v>87</v>
      </c>
      <c r="AA1158" s="28" t="s">
        <v>151</v>
      </c>
      <c r="AB1158" s="28" t="s">
        <v>151</v>
      </c>
      <c r="AC1158" s="28" t="s">
        <v>1940</v>
      </c>
      <c r="AD1158" s="28" t="s">
        <v>1933</v>
      </c>
      <c r="AE1158" s="28" t="s">
        <v>1934</v>
      </c>
      <c r="AF1158" s="28" t="s">
        <v>1935</v>
      </c>
      <c r="AG1158" s="28"/>
    </row>
    <row r="1159" s="93" customFormat="1" ht="15" spans="1:33">
      <c r="A1159" s="28" t="s">
        <v>495</v>
      </c>
      <c r="B1159" s="28" t="s">
        <v>725</v>
      </c>
      <c r="C1159" s="28">
        <v>154119</v>
      </c>
      <c r="D1159" s="28" t="s">
        <v>1927</v>
      </c>
      <c r="E1159" s="28" t="s">
        <v>1951</v>
      </c>
      <c r="F1159" s="28" t="s">
        <v>56</v>
      </c>
      <c r="G1159" s="28" t="s">
        <v>1928</v>
      </c>
      <c r="H1159" s="28" t="s">
        <v>1929</v>
      </c>
      <c r="I1159" s="28" t="s">
        <v>59</v>
      </c>
      <c r="J1159" s="28" t="s">
        <v>1930</v>
      </c>
      <c r="K1159" s="32">
        <v>300144208002</v>
      </c>
      <c r="L1159" s="28" t="s">
        <v>83</v>
      </c>
      <c r="M1159" s="28" t="s">
        <v>702</v>
      </c>
      <c r="N1159" s="28">
        <v>1</v>
      </c>
      <c r="O1159" s="33">
        <v>1</v>
      </c>
      <c r="P1159" s="33">
        <v>4</v>
      </c>
      <c r="Q1159" s="33">
        <f>O1159+P1159</f>
        <v>5</v>
      </c>
      <c r="R1159" s="33">
        <f>Q1159/N1159</f>
        <v>5</v>
      </c>
      <c r="S1159" s="107" t="s">
        <v>1952</v>
      </c>
      <c r="T1159" s="28" t="s">
        <v>282</v>
      </c>
      <c r="U1159" s="28" t="s">
        <v>649</v>
      </c>
      <c r="V1159" s="28" t="s">
        <v>66</v>
      </c>
      <c r="W1159" s="28" t="s">
        <v>68</v>
      </c>
      <c r="X1159" s="28" t="s">
        <v>68</v>
      </c>
      <c r="Y1159" s="28" t="s">
        <v>69</v>
      </c>
      <c r="Z1159" s="108" t="s">
        <v>87</v>
      </c>
      <c r="AA1159" s="28" t="s">
        <v>151</v>
      </c>
      <c r="AB1159" s="28" t="s">
        <v>151</v>
      </c>
      <c r="AC1159" s="28" t="s">
        <v>1953</v>
      </c>
      <c r="AD1159" s="28" t="s">
        <v>1933</v>
      </c>
      <c r="AE1159" s="28" t="s">
        <v>1934</v>
      </c>
      <c r="AF1159" s="28" t="s">
        <v>1935</v>
      </c>
      <c r="AG1159" s="28"/>
    </row>
    <row r="1160" s="93" customFormat="1" ht="15" spans="1:33">
      <c r="A1160" s="28" t="s">
        <v>512</v>
      </c>
      <c r="B1160" s="28" t="s">
        <v>725</v>
      </c>
      <c r="C1160" s="28">
        <v>154119</v>
      </c>
      <c r="D1160" s="28" t="s">
        <v>1927</v>
      </c>
      <c r="E1160" s="28" t="s">
        <v>1954</v>
      </c>
      <c r="F1160" s="28" t="s">
        <v>56</v>
      </c>
      <c r="G1160" s="28" t="s">
        <v>1928</v>
      </c>
      <c r="H1160" s="28" t="s">
        <v>1929</v>
      </c>
      <c r="I1160" s="28" t="s">
        <v>59</v>
      </c>
      <c r="J1160" s="28" t="s">
        <v>1930</v>
      </c>
      <c r="K1160" s="32">
        <v>300144209001</v>
      </c>
      <c r="L1160" s="28" t="s">
        <v>83</v>
      </c>
      <c r="M1160" s="28" t="s">
        <v>702</v>
      </c>
      <c r="N1160" s="28">
        <v>1</v>
      </c>
      <c r="O1160" s="33">
        <v>0</v>
      </c>
      <c r="P1160" s="33">
        <v>10</v>
      </c>
      <c r="Q1160" s="33">
        <f>O1160+P1160</f>
        <v>10</v>
      </c>
      <c r="R1160" s="33">
        <f>Q1160/N1160</f>
        <v>10</v>
      </c>
      <c r="S1160" s="107" t="s">
        <v>1936</v>
      </c>
      <c r="T1160" s="28" t="s">
        <v>97</v>
      </c>
      <c r="U1160" s="28" t="s">
        <v>65</v>
      </c>
      <c r="V1160" s="28" t="s">
        <v>66</v>
      </c>
      <c r="W1160" s="28" t="s">
        <v>67</v>
      </c>
      <c r="X1160" s="28" t="s">
        <v>68</v>
      </c>
      <c r="Y1160" s="28" t="s">
        <v>69</v>
      </c>
      <c r="Z1160" s="108" t="s">
        <v>87</v>
      </c>
      <c r="AA1160" s="28" t="s">
        <v>763</v>
      </c>
      <c r="AB1160" s="28" t="s">
        <v>763</v>
      </c>
      <c r="AC1160" s="28" t="s">
        <v>1955</v>
      </c>
      <c r="AD1160" s="28" t="s">
        <v>1933</v>
      </c>
      <c r="AE1160" s="28" t="s">
        <v>1934</v>
      </c>
      <c r="AF1160" s="28" t="s">
        <v>1935</v>
      </c>
      <c r="AG1160" s="28"/>
    </row>
    <row r="1161" s="93" customFormat="1" ht="15" spans="1:33">
      <c r="A1161" s="28" t="s">
        <v>136</v>
      </c>
      <c r="B1161" s="28" t="s">
        <v>725</v>
      </c>
      <c r="C1161" s="28">
        <v>154119</v>
      </c>
      <c r="D1161" s="28" t="s">
        <v>1927</v>
      </c>
      <c r="E1161" s="28" t="s">
        <v>1956</v>
      </c>
      <c r="F1161" s="28" t="s">
        <v>56</v>
      </c>
      <c r="G1161" s="28" t="s">
        <v>1928</v>
      </c>
      <c r="H1161" s="28" t="s">
        <v>1929</v>
      </c>
      <c r="I1161" s="28" t="s">
        <v>59</v>
      </c>
      <c r="J1161" s="28" t="s">
        <v>1930</v>
      </c>
      <c r="K1161" s="32">
        <v>300144210001</v>
      </c>
      <c r="L1161" s="28" t="s">
        <v>83</v>
      </c>
      <c r="M1161" s="28" t="s">
        <v>702</v>
      </c>
      <c r="N1161" s="28">
        <v>1</v>
      </c>
      <c r="O1161" s="33">
        <v>1</v>
      </c>
      <c r="P1161" s="33">
        <v>20</v>
      </c>
      <c r="Q1161" s="33">
        <f>O1161+P1161</f>
        <v>21</v>
      </c>
      <c r="R1161" s="33">
        <f>Q1161/N1161</f>
        <v>21</v>
      </c>
      <c r="S1161" s="107" t="s">
        <v>1931</v>
      </c>
      <c r="T1161" s="28" t="s">
        <v>206</v>
      </c>
      <c r="U1161" s="28" t="s">
        <v>65</v>
      </c>
      <c r="V1161" s="28" t="s">
        <v>66</v>
      </c>
      <c r="W1161" s="28" t="s">
        <v>68</v>
      </c>
      <c r="X1161" s="28" t="s">
        <v>68</v>
      </c>
      <c r="Y1161" s="28" t="s">
        <v>69</v>
      </c>
      <c r="Z1161" s="108" t="s">
        <v>87</v>
      </c>
      <c r="AA1161" s="28" t="s">
        <v>137</v>
      </c>
      <c r="AB1161" s="28" t="s">
        <v>137</v>
      </c>
      <c r="AC1161" s="28" t="s">
        <v>1957</v>
      </c>
      <c r="AD1161" s="28" t="s">
        <v>1933</v>
      </c>
      <c r="AE1161" s="28" t="s">
        <v>1934</v>
      </c>
      <c r="AF1161" s="28" t="s">
        <v>1935</v>
      </c>
      <c r="AG1161" s="28"/>
    </row>
    <row r="1162" s="93" customFormat="1" ht="15" spans="1:33">
      <c r="A1162" s="28" t="s">
        <v>136</v>
      </c>
      <c r="B1162" s="28" t="s">
        <v>725</v>
      </c>
      <c r="C1162" s="28">
        <v>154119</v>
      </c>
      <c r="D1162" s="28" t="s">
        <v>1927</v>
      </c>
      <c r="E1162" s="28" t="s">
        <v>1956</v>
      </c>
      <c r="F1162" s="28" t="s">
        <v>56</v>
      </c>
      <c r="G1162" s="28" t="s">
        <v>1928</v>
      </c>
      <c r="H1162" s="28" t="s">
        <v>1929</v>
      </c>
      <c r="I1162" s="28" t="s">
        <v>59</v>
      </c>
      <c r="J1162" s="28" t="s">
        <v>1930</v>
      </c>
      <c r="K1162" s="32">
        <v>300144210002</v>
      </c>
      <c r="L1162" s="28" t="s">
        <v>83</v>
      </c>
      <c r="M1162" s="28" t="s">
        <v>702</v>
      </c>
      <c r="N1162" s="28">
        <v>1</v>
      </c>
      <c r="O1162" s="33">
        <v>0</v>
      </c>
      <c r="P1162" s="33">
        <v>2</v>
      </c>
      <c r="Q1162" s="33">
        <f>O1162+P1162</f>
        <v>2</v>
      </c>
      <c r="R1162" s="33">
        <f>Q1162/N1162</f>
        <v>2</v>
      </c>
      <c r="S1162" s="107" t="s">
        <v>1936</v>
      </c>
      <c r="T1162" s="28" t="s">
        <v>206</v>
      </c>
      <c r="U1162" s="28" t="s">
        <v>65</v>
      </c>
      <c r="V1162" s="28" t="s">
        <v>66</v>
      </c>
      <c r="W1162" s="28" t="s">
        <v>68</v>
      </c>
      <c r="X1162" s="28" t="s">
        <v>68</v>
      </c>
      <c r="Y1162" s="28" t="s">
        <v>69</v>
      </c>
      <c r="Z1162" s="108" t="s">
        <v>87</v>
      </c>
      <c r="AA1162" s="28" t="s">
        <v>137</v>
      </c>
      <c r="AB1162" s="28" t="s">
        <v>137</v>
      </c>
      <c r="AC1162" s="28" t="s">
        <v>1957</v>
      </c>
      <c r="AD1162" s="28" t="s">
        <v>1933</v>
      </c>
      <c r="AE1162" s="28" t="s">
        <v>1934</v>
      </c>
      <c r="AF1162" s="28" t="s">
        <v>1935</v>
      </c>
      <c r="AG1162" s="28"/>
    </row>
    <row r="1163" s="93" customFormat="1" ht="15" spans="1:33">
      <c r="A1163" s="28" t="s">
        <v>124</v>
      </c>
      <c r="B1163" s="28" t="s">
        <v>725</v>
      </c>
      <c r="C1163" s="28">
        <v>154119</v>
      </c>
      <c r="D1163" s="28" t="s">
        <v>1927</v>
      </c>
      <c r="E1163" s="28" t="s">
        <v>1958</v>
      </c>
      <c r="F1163" s="28" t="s">
        <v>56</v>
      </c>
      <c r="G1163" s="28" t="s">
        <v>1928</v>
      </c>
      <c r="H1163" s="28" t="s">
        <v>1929</v>
      </c>
      <c r="I1163" s="28" t="s">
        <v>59</v>
      </c>
      <c r="J1163" s="28" t="s">
        <v>1930</v>
      </c>
      <c r="K1163" s="32">
        <v>300144211001</v>
      </c>
      <c r="L1163" s="28" t="s">
        <v>83</v>
      </c>
      <c r="M1163" s="28" t="s">
        <v>702</v>
      </c>
      <c r="N1163" s="28">
        <v>1</v>
      </c>
      <c r="O1163" s="33">
        <v>0</v>
      </c>
      <c r="P1163" s="33">
        <v>0</v>
      </c>
      <c r="Q1163" s="33">
        <f>O1163+P1163</f>
        <v>0</v>
      </c>
      <c r="R1163" s="33">
        <f>Q1163/N1163</f>
        <v>0</v>
      </c>
      <c r="S1163" s="107" t="s">
        <v>1936</v>
      </c>
      <c r="T1163" s="28" t="s">
        <v>206</v>
      </c>
      <c r="U1163" s="28" t="s">
        <v>65</v>
      </c>
      <c r="V1163" s="28" t="s">
        <v>66</v>
      </c>
      <c r="W1163" s="28" t="s">
        <v>68</v>
      </c>
      <c r="X1163" s="28" t="s">
        <v>68</v>
      </c>
      <c r="Y1163" s="28" t="s">
        <v>69</v>
      </c>
      <c r="Z1163" s="108" t="s">
        <v>87</v>
      </c>
      <c r="AA1163" s="28" t="s">
        <v>126</v>
      </c>
      <c r="AB1163" s="28" t="s">
        <v>126</v>
      </c>
      <c r="AC1163" s="28" t="s">
        <v>1940</v>
      </c>
      <c r="AD1163" s="28" t="s">
        <v>1933</v>
      </c>
      <c r="AE1163" s="28" t="s">
        <v>1934</v>
      </c>
      <c r="AF1163" s="28" t="s">
        <v>1935</v>
      </c>
      <c r="AG1163" s="28"/>
    </row>
    <row r="1164" s="93" customFormat="1" ht="15" spans="1:33">
      <c r="A1164" s="28" t="s">
        <v>131</v>
      </c>
      <c r="B1164" s="28" t="s">
        <v>725</v>
      </c>
      <c r="C1164" s="28">
        <v>154119</v>
      </c>
      <c r="D1164" s="28" t="s">
        <v>1927</v>
      </c>
      <c r="E1164" s="28" t="s">
        <v>1959</v>
      </c>
      <c r="F1164" s="28" t="s">
        <v>56</v>
      </c>
      <c r="G1164" s="28" t="s">
        <v>1928</v>
      </c>
      <c r="H1164" s="28" t="s">
        <v>1929</v>
      </c>
      <c r="I1164" s="28" t="s">
        <v>59</v>
      </c>
      <c r="J1164" s="28" t="s">
        <v>1930</v>
      </c>
      <c r="K1164" s="32">
        <v>300144212001</v>
      </c>
      <c r="L1164" s="28" t="s">
        <v>83</v>
      </c>
      <c r="M1164" s="28" t="s">
        <v>702</v>
      </c>
      <c r="N1164" s="28">
        <v>1</v>
      </c>
      <c r="O1164" s="33">
        <v>0</v>
      </c>
      <c r="P1164" s="33">
        <v>0</v>
      </c>
      <c r="Q1164" s="33">
        <f>O1164+P1164</f>
        <v>0</v>
      </c>
      <c r="R1164" s="33">
        <f>Q1164/N1164</f>
        <v>0</v>
      </c>
      <c r="S1164" s="107" t="s">
        <v>1936</v>
      </c>
      <c r="T1164" s="28" t="s">
        <v>206</v>
      </c>
      <c r="U1164" s="28" t="s">
        <v>65</v>
      </c>
      <c r="V1164" s="28" t="s">
        <v>66</v>
      </c>
      <c r="W1164" s="28" t="s">
        <v>68</v>
      </c>
      <c r="X1164" s="28" t="s">
        <v>68</v>
      </c>
      <c r="Y1164" s="28" t="s">
        <v>69</v>
      </c>
      <c r="Z1164" s="108" t="s">
        <v>87</v>
      </c>
      <c r="AA1164" s="28" t="s">
        <v>133</v>
      </c>
      <c r="AB1164" s="28" t="s">
        <v>133</v>
      </c>
      <c r="AC1164" s="28" t="s">
        <v>1940</v>
      </c>
      <c r="AD1164" s="28" t="s">
        <v>1933</v>
      </c>
      <c r="AE1164" s="28" t="s">
        <v>1934</v>
      </c>
      <c r="AF1164" s="28" t="s">
        <v>1935</v>
      </c>
      <c r="AG1164" s="28"/>
    </row>
    <row r="1165" s="93" customFormat="1" ht="15" spans="1:33">
      <c r="A1165" s="28" t="s">
        <v>115</v>
      </c>
      <c r="B1165" s="28" t="s">
        <v>725</v>
      </c>
      <c r="C1165" s="28">
        <v>154119</v>
      </c>
      <c r="D1165" s="28" t="s">
        <v>1927</v>
      </c>
      <c r="E1165" s="28" t="s">
        <v>1960</v>
      </c>
      <c r="F1165" s="28" t="s">
        <v>56</v>
      </c>
      <c r="G1165" s="28" t="s">
        <v>1928</v>
      </c>
      <c r="H1165" s="28" t="s">
        <v>1929</v>
      </c>
      <c r="I1165" s="28" t="s">
        <v>59</v>
      </c>
      <c r="J1165" s="28" t="s">
        <v>1930</v>
      </c>
      <c r="K1165" s="32">
        <v>300144213001</v>
      </c>
      <c r="L1165" s="28" t="s">
        <v>83</v>
      </c>
      <c r="M1165" s="28" t="s">
        <v>702</v>
      </c>
      <c r="N1165" s="28">
        <v>1</v>
      </c>
      <c r="O1165" s="33">
        <v>4</v>
      </c>
      <c r="P1165" s="33">
        <v>0</v>
      </c>
      <c r="Q1165" s="33">
        <f>O1165+P1165</f>
        <v>4</v>
      </c>
      <c r="R1165" s="33">
        <f>Q1165/N1165</f>
        <v>4</v>
      </c>
      <c r="S1165" s="107" t="s">
        <v>1936</v>
      </c>
      <c r="T1165" s="28" t="s">
        <v>206</v>
      </c>
      <c r="U1165" s="28" t="s">
        <v>65</v>
      </c>
      <c r="V1165" s="28" t="s">
        <v>66</v>
      </c>
      <c r="W1165" s="28" t="s">
        <v>68</v>
      </c>
      <c r="X1165" s="28" t="s">
        <v>68</v>
      </c>
      <c r="Y1165" s="28" t="s">
        <v>69</v>
      </c>
      <c r="Z1165" s="108" t="s">
        <v>87</v>
      </c>
      <c r="AA1165" s="28" t="s">
        <v>118</v>
      </c>
      <c r="AB1165" s="28" t="s">
        <v>118</v>
      </c>
      <c r="AC1165" s="28" t="s">
        <v>1957</v>
      </c>
      <c r="AD1165" s="28" t="s">
        <v>1933</v>
      </c>
      <c r="AE1165" s="28" t="s">
        <v>1934</v>
      </c>
      <c r="AF1165" s="28" t="s">
        <v>1935</v>
      </c>
      <c r="AG1165" s="28"/>
    </row>
    <row r="1166" s="93" customFormat="1" ht="15" spans="1:33">
      <c r="A1166" s="28" t="s">
        <v>167</v>
      </c>
      <c r="B1166" s="28" t="s">
        <v>725</v>
      </c>
      <c r="C1166" s="28">
        <v>154119</v>
      </c>
      <c r="D1166" s="28" t="s">
        <v>1927</v>
      </c>
      <c r="E1166" s="28" t="s">
        <v>1961</v>
      </c>
      <c r="F1166" s="28" t="s">
        <v>56</v>
      </c>
      <c r="G1166" s="28" t="s">
        <v>1928</v>
      </c>
      <c r="H1166" s="28" t="s">
        <v>1929</v>
      </c>
      <c r="I1166" s="28" t="s">
        <v>59</v>
      </c>
      <c r="J1166" s="28" t="s">
        <v>1930</v>
      </c>
      <c r="K1166" s="32">
        <v>300144214001</v>
      </c>
      <c r="L1166" s="28" t="s">
        <v>83</v>
      </c>
      <c r="M1166" s="28" t="s">
        <v>702</v>
      </c>
      <c r="N1166" s="28">
        <v>1</v>
      </c>
      <c r="O1166" s="33">
        <v>3</v>
      </c>
      <c r="P1166" s="33">
        <v>5</v>
      </c>
      <c r="Q1166" s="33">
        <f>O1166+P1166</f>
        <v>8</v>
      </c>
      <c r="R1166" s="33">
        <f>Q1166/N1166</f>
        <v>8</v>
      </c>
      <c r="S1166" s="107" t="s">
        <v>1936</v>
      </c>
      <c r="T1166" s="28" t="s">
        <v>97</v>
      </c>
      <c r="U1166" s="28" t="s">
        <v>65</v>
      </c>
      <c r="V1166" s="28" t="s">
        <v>66</v>
      </c>
      <c r="W1166" s="28" t="s">
        <v>68</v>
      </c>
      <c r="X1166" s="28" t="s">
        <v>68</v>
      </c>
      <c r="Y1166" s="28" t="s">
        <v>69</v>
      </c>
      <c r="Z1166" s="108" t="s">
        <v>87</v>
      </c>
      <c r="AA1166" s="28" t="s">
        <v>168</v>
      </c>
      <c r="AB1166" s="28" t="s">
        <v>168</v>
      </c>
      <c r="AC1166" s="28" t="s">
        <v>1955</v>
      </c>
      <c r="AD1166" s="28" t="s">
        <v>1933</v>
      </c>
      <c r="AE1166" s="28" t="s">
        <v>1934</v>
      </c>
      <c r="AF1166" s="28" t="s">
        <v>1935</v>
      </c>
      <c r="AG1166" s="28"/>
    </row>
    <row r="1167" s="93" customFormat="1" ht="15" spans="1:33">
      <c r="A1167" s="28" t="s">
        <v>167</v>
      </c>
      <c r="B1167" s="28" t="s">
        <v>725</v>
      </c>
      <c r="C1167" s="28">
        <v>154119</v>
      </c>
      <c r="D1167" s="28" t="s">
        <v>1927</v>
      </c>
      <c r="E1167" s="28" t="s">
        <v>1961</v>
      </c>
      <c r="F1167" s="28" t="s">
        <v>56</v>
      </c>
      <c r="G1167" s="28" t="s">
        <v>1928</v>
      </c>
      <c r="H1167" s="28" t="s">
        <v>1929</v>
      </c>
      <c r="I1167" s="28" t="s">
        <v>59</v>
      </c>
      <c r="J1167" s="28" t="s">
        <v>1930</v>
      </c>
      <c r="K1167" s="32">
        <v>300144214002</v>
      </c>
      <c r="L1167" s="28" t="s">
        <v>83</v>
      </c>
      <c r="M1167" s="28" t="s">
        <v>702</v>
      </c>
      <c r="N1167" s="28">
        <v>1</v>
      </c>
      <c r="O1167" s="33">
        <v>1</v>
      </c>
      <c r="P1167" s="33">
        <v>2</v>
      </c>
      <c r="Q1167" s="33">
        <f>O1167+P1167</f>
        <v>3</v>
      </c>
      <c r="R1167" s="33">
        <f>Q1167/N1167</f>
        <v>3</v>
      </c>
      <c r="S1167" s="107" t="s">
        <v>1952</v>
      </c>
      <c r="T1167" s="28" t="s">
        <v>97</v>
      </c>
      <c r="U1167" s="28" t="s">
        <v>65</v>
      </c>
      <c r="V1167" s="28" t="s">
        <v>86</v>
      </c>
      <c r="W1167" s="28" t="s">
        <v>68</v>
      </c>
      <c r="X1167" s="28" t="s">
        <v>68</v>
      </c>
      <c r="Y1167" s="28" t="s">
        <v>69</v>
      </c>
      <c r="Z1167" s="108" t="s">
        <v>87</v>
      </c>
      <c r="AA1167" s="28" t="s">
        <v>168</v>
      </c>
      <c r="AB1167" s="28" t="s">
        <v>168</v>
      </c>
      <c r="AC1167" s="28" t="s">
        <v>1940</v>
      </c>
      <c r="AD1167" s="28" t="s">
        <v>1933</v>
      </c>
      <c r="AE1167" s="28" t="s">
        <v>1934</v>
      </c>
      <c r="AF1167" s="28" t="s">
        <v>1935</v>
      </c>
      <c r="AG1167" s="28"/>
    </row>
    <row r="1168" s="93" customFormat="1" ht="15" spans="1:33">
      <c r="A1168" s="28" t="s">
        <v>164</v>
      </c>
      <c r="B1168" s="28" t="s">
        <v>725</v>
      </c>
      <c r="C1168" s="28">
        <v>154119</v>
      </c>
      <c r="D1168" s="28" t="s">
        <v>1927</v>
      </c>
      <c r="E1168" s="28" t="s">
        <v>1962</v>
      </c>
      <c r="F1168" s="28" t="s">
        <v>56</v>
      </c>
      <c r="G1168" s="28" t="s">
        <v>1928</v>
      </c>
      <c r="H1168" s="28" t="s">
        <v>1929</v>
      </c>
      <c r="I1168" s="28" t="s">
        <v>59</v>
      </c>
      <c r="J1168" s="28" t="s">
        <v>1930</v>
      </c>
      <c r="K1168" s="32">
        <v>300144215001</v>
      </c>
      <c r="L1168" s="28" t="s">
        <v>83</v>
      </c>
      <c r="M1168" s="28" t="s">
        <v>702</v>
      </c>
      <c r="N1168" s="28">
        <v>1</v>
      </c>
      <c r="O1168" s="33">
        <v>5</v>
      </c>
      <c r="P1168" s="33">
        <v>2</v>
      </c>
      <c r="Q1168" s="33">
        <f>O1168+P1168</f>
        <v>7</v>
      </c>
      <c r="R1168" s="33">
        <f>Q1168/N1168</f>
        <v>7</v>
      </c>
      <c r="S1168" s="107" t="s">
        <v>1931</v>
      </c>
      <c r="T1168" s="28" t="s">
        <v>228</v>
      </c>
      <c r="U1168" s="28" t="s">
        <v>229</v>
      </c>
      <c r="V1168" s="28" t="s">
        <v>66</v>
      </c>
      <c r="W1168" s="28" t="s">
        <v>68</v>
      </c>
      <c r="X1168" s="28" t="s">
        <v>68</v>
      </c>
      <c r="Y1168" s="28" t="s">
        <v>69</v>
      </c>
      <c r="Z1168" s="108" t="s">
        <v>87</v>
      </c>
      <c r="AA1168" s="28" t="s">
        <v>166</v>
      </c>
      <c r="AB1168" s="28" t="s">
        <v>166</v>
      </c>
      <c r="AC1168" s="28" t="s">
        <v>1947</v>
      </c>
      <c r="AD1168" s="28" t="s">
        <v>1933</v>
      </c>
      <c r="AE1168" s="28" t="s">
        <v>1934</v>
      </c>
      <c r="AF1168" s="28" t="s">
        <v>1935</v>
      </c>
      <c r="AG1168" s="28"/>
    </row>
    <row r="1169" s="93" customFormat="1" ht="15" spans="1:33">
      <c r="A1169" s="28" t="s">
        <v>164</v>
      </c>
      <c r="B1169" s="28" t="s">
        <v>725</v>
      </c>
      <c r="C1169" s="28">
        <v>154119</v>
      </c>
      <c r="D1169" s="28" t="s">
        <v>1927</v>
      </c>
      <c r="E1169" s="28" t="s">
        <v>1962</v>
      </c>
      <c r="F1169" s="28" t="s">
        <v>56</v>
      </c>
      <c r="G1169" s="28" t="s">
        <v>1928</v>
      </c>
      <c r="H1169" s="28" t="s">
        <v>1929</v>
      </c>
      <c r="I1169" s="28" t="s">
        <v>59</v>
      </c>
      <c r="J1169" s="28" t="s">
        <v>1930</v>
      </c>
      <c r="K1169" s="32">
        <v>300144215002</v>
      </c>
      <c r="L1169" s="28" t="s">
        <v>83</v>
      </c>
      <c r="M1169" s="28" t="s">
        <v>702</v>
      </c>
      <c r="N1169" s="28">
        <v>1</v>
      </c>
      <c r="O1169" s="33">
        <v>0</v>
      </c>
      <c r="P1169" s="33">
        <v>0</v>
      </c>
      <c r="Q1169" s="33">
        <f>O1169+P1169</f>
        <v>0</v>
      </c>
      <c r="R1169" s="33">
        <f>Q1169/N1169</f>
        <v>0</v>
      </c>
      <c r="S1169" s="107" t="s">
        <v>1936</v>
      </c>
      <c r="T1169" s="28" t="s">
        <v>228</v>
      </c>
      <c r="U1169" s="28" t="s">
        <v>229</v>
      </c>
      <c r="V1169" s="28" t="s">
        <v>66</v>
      </c>
      <c r="W1169" s="28" t="s">
        <v>68</v>
      </c>
      <c r="X1169" s="28" t="s">
        <v>68</v>
      </c>
      <c r="Y1169" s="28" t="s">
        <v>69</v>
      </c>
      <c r="Z1169" s="108" t="s">
        <v>87</v>
      </c>
      <c r="AA1169" s="28" t="s">
        <v>166</v>
      </c>
      <c r="AB1169" s="28" t="s">
        <v>166</v>
      </c>
      <c r="AC1169" s="28" t="s">
        <v>1947</v>
      </c>
      <c r="AD1169" s="28" t="s">
        <v>1933</v>
      </c>
      <c r="AE1169" s="28" t="s">
        <v>1934</v>
      </c>
      <c r="AF1169" s="28" t="s">
        <v>1935</v>
      </c>
      <c r="AG1169" s="28"/>
    </row>
    <row r="1170" s="93" customFormat="1" ht="15" spans="1:33">
      <c r="A1170" s="28" t="s">
        <v>171</v>
      </c>
      <c r="B1170" s="28" t="s">
        <v>725</v>
      </c>
      <c r="C1170" s="28">
        <v>154119</v>
      </c>
      <c r="D1170" s="28" t="s">
        <v>1927</v>
      </c>
      <c r="E1170" s="28" t="s">
        <v>1963</v>
      </c>
      <c r="F1170" s="28" t="s">
        <v>56</v>
      </c>
      <c r="G1170" s="28" t="s">
        <v>1928</v>
      </c>
      <c r="H1170" s="28" t="s">
        <v>1929</v>
      </c>
      <c r="I1170" s="28" t="s">
        <v>59</v>
      </c>
      <c r="J1170" s="28" t="s">
        <v>1930</v>
      </c>
      <c r="K1170" s="32">
        <v>300144216001</v>
      </c>
      <c r="L1170" s="28" t="s">
        <v>83</v>
      </c>
      <c r="M1170" s="28" t="s">
        <v>702</v>
      </c>
      <c r="N1170" s="28">
        <v>2</v>
      </c>
      <c r="O1170" s="33">
        <v>0</v>
      </c>
      <c r="P1170" s="33">
        <v>14</v>
      </c>
      <c r="Q1170" s="33">
        <f>O1170+P1170</f>
        <v>14</v>
      </c>
      <c r="R1170" s="33">
        <f>Q1170/N1170</f>
        <v>7</v>
      </c>
      <c r="S1170" s="107" t="s">
        <v>1964</v>
      </c>
      <c r="T1170" s="28" t="s">
        <v>228</v>
      </c>
      <c r="U1170" s="28" t="s">
        <v>229</v>
      </c>
      <c r="V1170" s="28" t="s">
        <v>66</v>
      </c>
      <c r="W1170" s="28" t="s">
        <v>68</v>
      </c>
      <c r="X1170" s="28" t="s">
        <v>68</v>
      </c>
      <c r="Y1170" s="28" t="s">
        <v>69</v>
      </c>
      <c r="Z1170" s="108" t="s">
        <v>87</v>
      </c>
      <c r="AA1170" s="28" t="s">
        <v>174</v>
      </c>
      <c r="AB1170" s="28" t="s">
        <v>174</v>
      </c>
      <c r="AC1170" s="28" t="s">
        <v>1947</v>
      </c>
      <c r="AD1170" s="28" t="s">
        <v>1933</v>
      </c>
      <c r="AE1170" s="28" t="s">
        <v>1934</v>
      </c>
      <c r="AF1170" s="28" t="s">
        <v>1935</v>
      </c>
      <c r="AG1170" s="28"/>
    </row>
    <row r="1171" s="93" customFormat="1" ht="15" spans="1:33">
      <c r="A1171" s="28" t="s">
        <v>102</v>
      </c>
      <c r="B1171" s="28" t="s">
        <v>725</v>
      </c>
      <c r="C1171" s="28">
        <v>154119</v>
      </c>
      <c r="D1171" s="28" t="s">
        <v>1927</v>
      </c>
      <c r="E1171" s="28" t="s">
        <v>1965</v>
      </c>
      <c r="F1171" s="28" t="s">
        <v>56</v>
      </c>
      <c r="G1171" s="28" t="s">
        <v>1928</v>
      </c>
      <c r="H1171" s="28" t="s">
        <v>1929</v>
      </c>
      <c r="I1171" s="28" t="s">
        <v>59</v>
      </c>
      <c r="J1171" s="28" t="s">
        <v>1930</v>
      </c>
      <c r="K1171" s="32">
        <v>300144217001</v>
      </c>
      <c r="L1171" s="28" t="s">
        <v>83</v>
      </c>
      <c r="M1171" s="28" t="s">
        <v>702</v>
      </c>
      <c r="N1171" s="28">
        <v>1</v>
      </c>
      <c r="O1171" s="33">
        <v>0</v>
      </c>
      <c r="P1171" s="33">
        <v>2</v>
      </c>
      <c r="Q1171" s="33">
        <f>O1171+P1171</f>
        <v>2</v>
      </c>
      <c r="R1171" s="33">
        <f>Q1171/N1171</f>
        <v>2</v>
      </c>
      <c r="S1171" s="107" t="s">
        <v>1942</v>
      </c>
      <c r="T1171" s="28" t="s">
        <v>228</v>
      </c>
      <c r="U1171" s="28" t="s">
        <v>229</v>
      </c>
      <c r="V1171" s="28" t="s">
        <v>66</v>
      </c>
      <c r="W1171" s="28" t="s">
        <v>68</v>
      </c>
      <c r="X1171" s="28" t="s">
        <v>68</v>
      </c>
      <c r="Y1171" s="28" t="s">
        <v>69</v>
      </c>
      <c r="Z1171" s="108" t="s">
        <v>87</v>
      </c>
      <c r="AA1171" s="28" t="s">
        <v>103</v>
      </c>
      <c r="AB1171" s="28" t="s">
        <v>103</v>
      </c>
      <c r="AC1171" s="28" t="s">
        <v>1966</v>
      </c>
      <c r="AD1171" s="28" t="s">
        <v>1933</v>
      </c>
      <c r="AE1171" s="28" t="s">
        <v>1934</v>
      </c>
      <c r="AF1171" s="28" t="s">
        <v>1935</v>
      </c>
      <c r="AG1171" s="28"/>
    </row>
    <row r="1172" s="93" customFormat="1" ht="15" spans="1:33">
      <c r="A1172" s="28" t="s">
        <v>178</v>
      </c>
      <c r="B1172" s="28" t="s">
        <v>725</v>
      </c>
      <c r="C1172" s="28">
        <v>154119</v>
      </c>
      <c r="D1172" s="28" t="s">
        <v>1927</v>
      </c>
      <c r="E1172" s="28" t="s">
        <v>1967</v>
      </c>
      <c r="F1172" s="28" t="s">
        <v>56</v>
      </c>
      <c r="G1172" s="28" t="s">
        <v>1928</v>
      </c>
      <c r="H1172" s="28" t="s">
        <v>1929</v>
      </c>
      <c r="I1172" s="28" t="s">
        <v>59</v>
      </c>
      <c r="J1172" s="28" t="s">
        <v>1930</v>
      </c>
      <c r="K1172" s="32">
        <v>300144218001</v>
      </c>
      <c r="L1172" s="28" t="s">
        <v>83</v>
      </c>
      <c r="M1172" s="28" t="s">
        <v>702</v>
      </c>
      <c r="N1172" s="28">
        <v>1</v>
      </c>
      <c r="O1172" s="33">
        <v>3</v>
      </c>
      <c r="P1172" s="33">
        <v>9</v>
      </c>
      <c r="Q1172" s="33">
        <f>O1172+P1172</f>
        <v>12</v>
      </c>
      <c r="R1172" s="33">
        <f>Q1172/N1172</f>
        <v>12</v>
      </c>
      <c r="S1172" s="107" t="s">
        <v>1936</v>
      </c>
      <c r="T1172" s="28" t="s">
        <v>97</v>
      </c>
      <c r="U1172" s="28" t="s">
        <v>65</v>
      </c>
      <c r="V1172" s="28" t="s">
        <v>66</v>
      </c>
      <c r="W1172" s="28" t="s">
        <v>68</v>
      </c>
      <c r="X1172" s="28" t="s">
        <v>68</v>
      </c>
      <c r="Y1172" s="28" t="s">
        <v>69</v>
      </c>
      <c r="Z1172" s="108" t="s">
        <v>87</v>
      </c>
      <c r="AA1172" s="28" t="s">
        <v>179</v>
      </c>
      <c r="AB1172" s="28" t="s">
        <v>179</v>
      </c>
      <c r="AC1172" s="28" t="s">
        <v>1955</v>
      </c>
      <c r="AD1172" s="28" t="s">
        <v>1933</v>
      </c>
      <c r="AE1172" s="28" t="s">
        <v>1934</v>
      </c>
      <c r="AF1172" s="28" t="s">
        <v>1935</v>
      </c>
      <c r="AG1172" s="28"/>
    </row>
    <row r="1173" s="93" customFormat="1" ht="15" spans="1:33">
      <c r="A1173" s="28" t="s">
        <v>162</v>
      </c>
      <c r="B1173" s="28" t="s">
        <v>725</v>
      </c>
      <c r="C1173" s="28">
        <v>154119</v>
      </c>
      <c r="D1173" s="28" t="s">
        <v>1927</v>
      </c>
      <c r="E1173" s="28" t="s">
        <v>1968</v>
      </c>
      <c r="F1173" s="28" t="s">
        <v>56</v>
      </c>
      <c r="G1173" s="28" t="s">
        <v>1928</v>
      </c>
      <c r="H1173" s="28" t="s">
        <v>1929</v>
      </c>
      <c r="I1173" s="28" t="s">
        <v>59</v>
      </c>
      <c r="J1173" s="28" t="s">
        <v>1930</v>
      </c>
      <c r="K1173" s="32">
        <v>300144219001</v>
      </c>
      <c r="L1173" s="28" t="s">
        <v>83</v>
      </c>
      <c r="M1173" s="28" t="s">
        <v>702</v>
      </c>
      <c r="N1173" s="28">
        <v>1</v>
      </c>
      <c r="O1173" s="33">
        <v>1</v>
      </c>
      <c r="P1173" s="33">
        <v>0</v>
      </c>
      <c r="Q1173" s="33">
        <f>O1173+P1173</f>
        <v>1</v>
      </c>
      <c r="R1173" s="33">
        <f>Q1173/N1173</f>
        <v>1</v>
      </c>
      <c r="S1173" s="107" t="s">
        <v>1936</v>
      </c>
      <c r="T1173" s="28" t="s">
        <v>97</v>
      </c>
      <c r="U1173" s="28" t="s">
        <v>65</v>
      </c>
      <c r="V1173" s="28" t="s">
        <v>66</v>
      </c>
      <c r="W1173" s="28" t="s">
        <v>68</v>
      </c>
      <c r="X1173" s="28" t="s">
        <v>68</v>
      </c>
      <c r="Y1173" s="28" t="s">
        <v>69</v>
      </c>
      <c r="Z1173" s="108" t="s">
        <v>87</v>
      </c>
      <c r="AA1173" s="28" t="s">
        <v>163</v>
      </c>
      <c r="AB1173" s="28" t="s">
        <v>163</v>
      </c>
      <c r="AC1173" s="28" t="s">
        <v>1940</v>
      </c>
      <c r="AD1173" s="28" t="s">
        <v>1933</v>
      </c>
      <c r="AE1173" s="28" t="s">
        <v>1934</v>
      </c>
      <c r="AF1173" s="28" t="s">
        <v>1935</v>
      </c>
      <c r="AG1173" s="28"/>
    </row>
    <row r="1174" s="93" customFormat="1" ht="15" spans="1:33">
      <c r="A1174" s="28" t="s">
        <v>115</v>
      </c>
      <c r="B1174" s="28" t="s">
        <v>725</v>
      </c>
      <c r="C1174" s="28">
        <v>154119</v>
      </c>
      <c r="D1174" s="28" t="s">
        <v>1927</v>
      </c>
      <c r="E1174" s="28" t="s">
        <v>1969</v>
      </c>
      <c r="F1174" s="28" t="s">
        <v>56</v>
      </c>
      <c r="G1174" s="28" t="s">
        <v>1928</v>
      </c>
      <c r="H1174" s="28" t="s">
        <v>1929</v>
      </c>
      <c r="I1174" s="28" t="s">
        <v>59</v>
      </c>
      <c r="J1174" s="28" t="s">
        <v>1930</v>
      </c>
      <c r="K1174" s="32">
        <v>300144315001</v>
      </c>
      <c r="L1174" s="28" t="s">
        <v>876</v>
      </c>
      <c r="M1174" s="28" t="s">
        <v>702</v>
      </c>
      <c r="N1174" s="28">
        <v>1</v>
      </c>
      <c r="O1174" s="33">
        <v>13</v>
      </c>
      <c r="P1174" s="33">
        <v>1</v>
      </c>
      <c r="Q1174" s="33">
        <f>O1174+P1174</f>
        <v>14</v>
      </c>
      <c r="R1174" s="33">
        <f>Q1174/N1174</f>
        <v>14</v>
      </c>
      <c r="S1174" s="107" t="s">
        <v>1931</v>
      </c>
      <c r="T1174" s="28" t="s">
        <v>228</v>
      </c>
      <c r="U1174" s="28" t="s">
        <v>229</v>
      </c>
      <c r="V1174" s="28" t="s">
        <v>66</v>
      </c>
      <c r="W1174" s="28" t="s">
        <v>68</v>
      </c>
      <c r="X1174" s="28" t="s">
        <v>68</v>
      </c>
      <c r="Y1174" s="28" t="s">
        <v>69</v>
      </c>
      <c r="Z1174" s="108" t="s">
        <v>87</v>
      </c>
      <c r="AA1174" s="28" t="s">
        <v>551</v>
      </c>
      <c r="AB1174" s="28" t="s">
        <v>551</v>
      </c>
      <c r="AC1174" s="28" t="s">
        <v>1947</v>
      </c>
      <c r="AD1174" s="28" t="s">
        <v>1933</v>
      </c>
      <c r="AE1174" s="28" t="s">
        <v>1934</v>
      </c>
      <c r="AF1174" s="28" t="s">
        <v>1935</v>
      </c>
      <c r="AG1174" s="28"/>
    </row>
    <row r="1175" s="93" customFormat="1" ht="15" spans="1:33">
      <c r="A1175" s="28" t="s">
        <v>52</v>
      </c>
      <c r="B1175" s="28" t="s">
        <v>725</v>
      </c>
      <c r="C1175" s="28">
        <v>154119</v>
      </c>
      <c r="D1175" s="28" t="s">
        <v>1927</v>
      </c>
      <c r="E1175" s="28" t="s">
        <v>1927</v>
      </c>
      <c r="F1175" s="28" t="s">
        <v>56</v>
      </c>
      <c r="G1175" s="28" t="s">
        <v>1928</v>
      </c>
      <c r="H1175" s="28" t="s">
        <v>1970</v>
      </c>
      <c r="I1175" s="28" t="s">
        <v>59</v>
      </c>
      <c r="J1175" s="28" t="s">
        <v>1971</v>
      </c>
      <c r="K1175" s="32">
        <v>300145100001</v>
      </c>
      <c r="L1175" s="28" t="s">
        <v>61</v>
      </c>
      <c r="M1175" s="28" t="s">
        <v>62</v>
      </c>
      <c r="N1175" s="28">
        <v>4</v>
      </c>
      <c r="O1175" s="33">
        <v>7</v>
      </c>
      <c r="P1175" s="33">
        <v>55</v>
      </c>
      <c r="Q1175" s="33">
        <f>O1175+P1175</f>
        <v>62</v>
      </c>
      <c r="R1175" s="33">
        <f>Q1175/N1175</f>
        <v>15.5</v>
      </c>
      <c r="S1175" s="107" t="s">
        <v>1972</v>
      </c>
      <c r="T1175" s="28" t="s">
        <v>64</v>
      </c>
      <c r="U1175" s="28" t="s">
        <v>65</v>
      </c>
      <c r="V1175" s="28" t="s">
        <v>66</v>
      </c>
      <c r="W1175" s="28" t="s">
        <v>68</v>
      </c>
      <c r="X1175" s="28" t="s">
        <v>68</v>
      </c>
      <c r="Y1175" s="28" t="s">
        <v>69</v>
      </c>
      <c r="Z1175" s="108" t="s">
        <v>1789</v>
      </c>
      <c r="AA1175" s="28" t="s">
        <v>71</v>
      </c>
      <c r="AB1175" s="28" t="s">
        <v>71</v>
      </c>
      <c r="AC1175" s="28" t="s">
        <v>1932</v>
      </c>
      <c r="AD1175" s="28" t="s">
        <v>1933</v>
      </c>
      <c r="AE1175" s="28" t="s">
        <v>1934</v>
      </c>
      <c r="AF1175" s="28" t="s">
        <v>1935</v>
      </c>
      <c r="AG1175" s="28"/>
    </row>
    <row r="1176" s="93" customFormat="1" ht="15" spans="1:33">
      <c r="A1176" s="28" t="s">
        <v>331</v>
      </c>
      <c r="B1176" s="28" t="s">
        <v>725</v>
      </c>
      <c r="C1176" s="28">
        <v>154119</v>
      </c>
      <c r="D1176" s="28" t="s">
        <v>1927</v>
      </c>
      <c r="E1176" s="28" t="s">
        <v>1939</v>
      </c>
      <c r="F1176" s="28" t="s">
        <v>56</v>
      </c>
      <c r="G1176" s="28" t="s">
        <v>1973</v>
      </c>
      <c r="H1176" s="28" t="s">
        <v>1970</v>
      </c>
      <c r="I1176" s="28" t="s">
        <v>59</v>
      </c>
      <c r="J1176" s="28" t="s">
        <v>1974</v>
      </c>
      <c r="K1176" s="32">
        <v>300145202001</v>
      </c>
      <c r="L1176" s="28" t="s">
        <v>83</v>
      </c>
      <c r="M1176" s="28" t="s">
        <v>702</v>
      </c>
      <c r="N1176" s="28">
        <v>1</v>
      </c>
      <c r="O1176" s="33">
        <v>2</v>
      </c>
      <c r="P1176" s="33">
        <v>5</v>
      </c>
      <c r="Q1176" s="33">
        <f>O1176+P1176</f>
        <v>7</v>
      </c>
      <c r="R1176" s="33">
        <f>Q1176/N1176</f>
        <v>7</v>
      </c>
      <c r="S1176" s="107" t="s">
        <v>1972</v>
      </c>
      <c r="T1176" s="28" t="s">
        <v>97</v>
      </c>
      <c r="U1176" s="28" t="s">
        <v>65</v>
      </c>
      <c r="V1176" s="28" t="s">
        <v>66</v>
      </c>
      <c r="W1176" s="28" t="s">
        <v>68</v>
      </c>
      <c r="X1176" s="28" t="s">
        <v>68</v>
      </c>
      <c r="Y1176" s="28" t="s">
        <v>69</v>
      </c>
      <c r="Z1176" s="108" t="s">
        <v>87</v>
      </c>
      <c r="AA1176" s="28" t="s">
        <v>759</v>
      </c>
      <c r="AB1176" s="28" t="s">
        <v>759</v>
      </c>
      <c r="AC1176" s="28" t="s">
        <v>1940</v>
      </c>
      <c r="AD1176" s="28" t="s">
        <v>1933</v>
      </c>
      <c r="AE1176" s="28" t="s">
        <v>1934</v>
      </c>
      <c r="AF1176" s="28" t="s">
        <v>1935</v>
      </c>
      <c r="AG1176" s="28"/>
    </row>
    <row r="1177" s="93" customFormat="1" ht="15" spans="1:33">
      <c r="A1177" s="28" t="s">
        <v>104</v>
      </c>
      <c r="B1177" s="28" t="s">
        <v>725</v>
      </c>
      <c r="C1177" s="28">
        <v>154119</v>
      </c>
      <c r="D1177" s="28" t="s">
        <v>1927</v>
      </c>
      <c r="E1177" s="28" t="s">
        <v>1944</v>
      </c>
      <c r="F1177" s="28" t="s">
        <v>56</v>
      </c>
      <c r="G1177" s="28" t="s">
        <v>1973</v>
      </c>
      <c r="H1177" s="28" t="s">
        <v>1970</v>
      </c>
      <c r="I1177" s="28" t="s">
        <v>59</v>
      </c>
      <c r="J1177" s="28" t="s">
        <v>1974</v>
      </c>
      <c r="K1177" s="32">
        <v>300145205001</v>
      </c>
      <c r="L1177" s="28" t="s">
        <v>83</v>
      </c>
      <c r="M1177" s="28" t="s">
        <v>702</v>
      </c>
      <c r="N1177" s="28">
        <v>1</v>
      </c>
      <c r="O1177" s="33">
        <v>1</v>
      </c>
      <c r="P1177" s="33">
        <v>5</v>
      </c>
      <c r="Q1177" s="33">
        <f>O1177+P1177</f>
        <v>6</v>
      </c>
      <c r="R1177" s="33">
        <f>Q1177/N1177</f>
        <v>6</v>
      </c>
      <c r="S1177" s="107" t="s">
        <v>1972</v>
      </c>
      <c r="T1177" s="28" t="s">
        <v>228</v>
      </c>
      <c r="U1177" s="28" t="s">
        <v>229</v>
      </c>
      <c r="V1177" s="28" t="s">
        <v>66</v>
      </c>
      <c r="W1177" s="28" t="s">
        <v>68</v>
      </c>
      <c r="X1177" s="28" t="s">
        <v>68</v>
      </c>
      <c r="Y1177" s="28" t="s">
        <v>69</v>
      </c>
      <c r="Z1177" s="108" t="s">
        <v>87</v>
      </c>
      <c r="AA1177" s="28" t="s">
        <v>105</v>
      </c>
      <c r="AB1177" s="28" t="s">
        <v>105</v>
      </c>
      <c r="AC1177" s="28" t="s">
        <v>1947</v>
      </c>
      <c r="AD1177" s="28" t="s">
        <v>1933</v>
      </c>
      <c r="AE1177" s="28" t="s">
        <v>1934</v>
      </c>
      <c r="AF1177" s="28" t="s">
        <v>1935</v>
      </c>
      <c r="AG1177" s="28"/>
    </row>
    <row r="1178" s="93" customFormat="1" ht="15" spans="1:33">
      <c r="A1178" s="28" t="s">
        <v>512</v>
      </c>
      <c r="B1178" s="28" t="s">
        <v>725</v>
      </c>
      <c r="C1178" s="28">
        <v>154119</v>
      </c>
      <c r="D1178" s="28" t="s">
        <v>1927</v>
      </c>
      <c r="E1178" s="28" t="s">
        <v>1954</v>
      </c>
      <c r="F1178" s="28" t="s">
        <v>56</v>
      </c>
      <c r="G1178" s="28" t="s">
        <v>1973</v>
      </c>
      <c r="H1178" s="28" t="s">
        <v>1970</v>
      </c>
      <c r="I1178" s="28" t="s">
        <v>59</v>
      </c>
      <c r="J1178" s="28" t="s">
        <v>1974</v>
      </c>
      <c r="K1178" s="32">
        <v>300145209001</v>
      </c>
      <c r="L1178" s="28" t="s">
        <v>83</v>
      </c>
      <c r="M1178" s="28" t="s">
        <v>702</v>
      </c>
      <c r="N1178" s="28">
        <v>1</v>
      </c>
      <c r="O1178" s="33">
        <v>0</v>
      </c>
      <c r="P1178" s="33">
        <v>9</v>
      </c>
      <c r="Q1178" s="33">
        <f>O1178+P1178</f>
        <v>9</v>
      </c>
      <c r="R1178" s="33">
        <f>Q1178/N1178</f>
        <v>9</v>
      </c>
      <c r="S1178" s="107" t="s">
        <v>1972</v>
      </c>
      <c r="T1178" s="28" t="s">
        <v>228</v>
      </c>
      <c r="U1178" s="28" t="s">
        <v>229</v>
      </c>
      <c r="V1178" s="28" t="s">
        <v>66</v>
      </c>
      <c r="W1178" s="28" t="s">
        <v>68</v>
      </c>
      <c r="X1178" s="28" t="s">
        <v>68</v>
      </c>
      <c r="Y1178" s="28" t="s">
        <v>69</v>
      </c>
      <c r="Z1178" s="108" t="s">
        <v>87</v>
      </c>
      <c r="AA1178" s="28" t="s">
        <v>763</v>
      </c>
      <c r="AB1178" s="28" t="s">
        <v>763</v>
      </c>
      <c r="AC1178" s="28" t="s">
        <v>1947</v>
      </c>
      <c r="AD1178" s="28" t="s">
        <v>1933</v>
      </c>
      <c r="AE1178" s="28" t="s">
        <v>1934</v>
      </c>
      <c r="AF1178" s="28" t="s">
        <v>1935</v>
      </c>
      <c r="AG1178" s="28"/>
    </row>
    <row r="1179" s="93" customFormat="1" ht="15" spans="1:33">
      <c r="A1179" s="28" t="s">
        <v>136</v>
      </c>
      <c r="B1179" s="28" t="s">
        <v>725</v>
      </c>
      <c r="C1179" s="28">
        <v>154119</v>
      </c>
      <c r="D1179" s="28" t="s">
        <v>1927</v>
      </c>
      <c r="E1179" s="28" t="s">
        <v>1956</v>
      </c>
      <c r="F1179" s="28" t="s">
        <v>56</v>
      </c>
      <c r="G1179" s="28" t="s">
        <v>1973</v>
      </c>
      <c r="H1179" s="28" t="s">
        <v>1970</v>
      </c>
      <c r="I1179" s="28" t="s">
        <v>59</v>
      </c>
      <c r="J1179" s="28" t="s">
        <v>1974</v>
      </c>
      <c r="K1179" s="32">
        <v>300145210001</v>
      </c>
      <c r="L1179" s="28" t="s">
        <v>83</v>
      </c>
      <c r="M1179" s="28" t="s">
        <v>702</v>
      </c>
      <c r="N1179" s="28">
        <v>1</v>
      </c>
      <c r="O1179" s="33">
        <v>0</v>
      </c>
      <c r="P1179" s="33">
        <v>3</v>
      </c>
      <c r="Q1179" s="33">
        <f>O1179+P1179</f>
        <v>3</v>
      </c>
      <c r="R1179" s="33">
        <f>Q1179/N1179</f>
        <v>3</v>
      </c>
      <c r="S1179" s="107" t="s">
        <v>1975</v>
      </c>
      <c r="T1179" s="28" t="s">
        <v>206</v>
      </c>
      <c r="U1179" s="28" t="s">
        <v>65</v>
      </c>
      <c r="V1179" s="28" t="s">
        <v>66</v>
      </c>
      <c r="W1179" s="28" t="s">
        <v>68</v>
      </c>
      <c r="X1179" s="28" t="s">
        <v>68</v>
      </c>
      <c r="Y1179" s="28" t="s">
        <v>69</v>
      </c>
      <c r="Z1179" s="108" t="s">
        <v>87</v>
      </c>
      <c r="AA1179" s="28" t="s">
        <v>137</v>
      </c>
      <c r="AB1179" s="28" t="s">
        <v>137</v>
      </c>
      <c r="AC1179" s="28" t="s">
        <v>1957</v>
      </c>
      <c r="AD1179" s="28" t="s">
        <v>1933</v>
      </c>
      <c r="AE1179" s="28" t="s">
        <v>1934</v>
      </c>
      <c r="AF1179" s="28" t="s">
        <v>1935</v>
      </c>
      <c r="AG1179" s="28"/>
    </row>
    <row r="1180" s="93" customFormat="1" ht="15" spans="1:33">
      <c r="A1180" s="28" t="s">
        <v>115</v>
      </c>
      <c r="B1180" s="28" t="s">
        <v>725</v>
      </c>
      <c r="C1180" s="28">
        <v>154119</v>
      </c>
      <c r="D1180" s="28" t="s">
        <v>1927</v>
      </c>
      <c r="E1180" s="28" t="s">
        <v>1960</v>
      </c>
      <c r="F1180" s="28" t="s">
        <v>56</v>
      </c>
      <c r="G1180" s="28" t="s">
        <v>1973</v>
      </c>
      <c r="H1180" s="28" t="s">
        <v>1970</v>
      </c>
      <c r="I1180" s="28" t="s">
        <v>59</v>
      </c>
      <c r="J1180" s="28" t="s">
        <v>1974</v>
      </c>
      <c r="K1180" s="32">
        <v>300145213001</v>
      </c>
      <c r="L1180" s="28" t="s">
        <v>83</v>
      </c>
      <c r="M1180" s="28" t="s">
        <v>702</v>
      </c>
      <c r="N1180" s="28">
        <v>1</v>
      </c>
      <c r="O1180" s="33">
        <v>3</v>
      </c>
      <c r="P1180" s="33">
        <v>2</v>
      </c>
      <c r="Q1180" s="33">
        <f>O1180+P1180</f>
        <v>5</v>
      </c>
      <c r="R1180" s="33">
        <f>Q1180/N1180</f>
        <v>5</v>
      </c>
      <c r="S1180" s="107" t="s">
        <v>1972</v>
      </c>
      <c r="T1180" s="28" t="s">
        <v>206</v>
      </c>
      <c r="U1180" s="28" t="s">
        <v>65</v>
      </c>
      <c r="V1180" s="28" t="s">
        <v>86</v>
      </c>
      <c r="W1180" s="28" t="s">
        <v>68</v>
      </c>
      <c r="X1180" s="28" t="s">
        <v>68</v>
      </c>
      <c r="Y1180" s="28" t="s">
        <v>69</v>
      </c>
      <c r="Z1180" s="108" t="s">
        <v>87</v>
      </c>
      <c r="AA1180" s="28" t="s">
        <v>118</v>
      </c>
      <c r="AB1180" s="28" t="s">
        <v>118</v>
      </c>
      <c r="AC1180" s="28" t="s">
        <v>1957</v>
      </c>
      <c r="AD1180" s="28" t="s">
        <v>1933</v>
      </c>
      <c r="AE1180" s="28" t="s">
        <v>1934</v>
      </c>
      <c r="AF1180" s="28" t="s">
        <v>1935</v>
      </c>
      <c r="AG1180" s="28"/>
    </row>
    <row r="1181" s="93" customFormat="1" ht="15" spans="1:33">
      <c r="A1181" s="28" t="s">
        <v>164</v>
      </c>
      <c r="B1181" s="28" t="s">
        <v>725</v>
      </c>
      <c r="C1181" s="28">
        <v>154119</v>
      </c>
      <c r="D1181" s="28" t="s">
        <v>1927</v>
      </c>
      <c r="E1181" s="28" t="s">
        <v>1962</v>
      </c>
      <c r="F1181" s="28" t="s">
        <v>56</v>
      </c>
      <c r="G1181" s="28" t="s">
        <v>1973</v>
      </c>
      <c r="H1181" s="28" t="s">
        <v>1970</v>
      </c>
      <c r="I1181" s="28" t="s">
        <v>59</v>
      </c>
      <c r="J1181" s="28" t="s">
        <v>1974</v>
      </c>
      <c r="K1181" s="32">
        <v>300145215001</v>
      </c>
      <c r="L1181" s="28" t="s">
        <v>83</v>
      </c>
      <c r="M1181" s="28" t="s">
        <v>702</v>
      </c>
      <c r="N1181" s="28">
        <v>1</v>
      </c>
      <c r="O1181" s="33">
        <v>1</v>
      </c>
      <c r="P1181" s="33">
        <v>7</v>
      </c>
      <c r="Q1181" s="33">
        <f>O1181+P1181</f>
        <v>8</v>
      </c>
      <c r="R1181" s="33">
        <f>Q1181/N1181</f>
        <v>8</v>
      </c>
      <c r="S1181" s="107" t="s">
        <v>1972</v>
      </c>
      <c r="T1181" s="28" t="s">
        <v>228</v>
      </c>
      <c r="U1181" s="28" t="s">
        <v>229</v>
      </c>
      <c r="V1181" s="28" t="s">
        <v>66</v>
      </c>
      <c r="W1181" s="28" t="s">
        <v>68</v>
      </c>
      <c r="X1181" s="28" t="s">
        <v>68</v>
      </c>
      <c r="Y1181" s="28" t="s">
        <v>69</v>
      </c>
      <c r="Z1181" s="108" t="s">
        <v>87</v>
      </c>
      <c r="AA1181" s="28" t="s">
        <v>166</v>
      </c>
      <c r="AB1181" s="28" t="s">
        <v>166</v>
      </c>
      <c r="AC1181" s="28" t="s">
        <v>1947</v>
      </c>
      <c r="AD1181" s="28" t="s">
        <v>1933</v>
      </c>
      <c r="AE1181" s="28" t="s">
        <v>1934</v>
      </c>
      <c r="AF1181" s="28" t="s">
        <v>1935</v>
      </c>
      <c r="AG1181" s="28"/>
    </row>
    <row r="1182" s="93" customFormat="1" ht="15" spans="1:33">
      <c r="A1182" s="28" t="s">
        <v>164</v>
      </c>
      <c r="B1182" s="28" t="s">
        <v>725</v>
      </c>
      <c r="C1182" s="28">
        <v>154119</v>
      </c>
      <c r="D1182" s="28" t="s">
        <v>1927</v>
      </c>
      <c r="E1182" s="28" t="s">
        <v>1962</v>
      </c>
      <c r="F1182" s="28" t="s">
        <v>56</v>
      </c>
      <c r="G1182" s="28" t="s">
        <v>1973</v>
      </c>
      <c r="H1182" s="28" t="s">
        <v>1970</v>
      </c>
      <c r="I1182" s="28" t="s">
        <v>59</v>
      </c>
      <c r="J1182" s="28" t="s">
        <v>1974</v>
      </c>
      <c r="K1182" s="32">
        <v>300145215002</v>
      </c>
      <c r="L1182" s="28" t="s">
        <v>83</v>
      </c>
      <c r="M1182" s="28" t="s">
        <v>702</v>
      </c>
      <c r="N1182" s="28">
        <v>1</v>
      </c>
      <c r="O1182" s="33">
        <v>8</v>
      </c>
      <c r="P1182" s="33">
        <v>78</v>
      </c>
      <c r="Q1182" s="33">
        <f>O1182+P1182</f>
        <v>86</v>
      </c>
      <c r="R1182" s="33">
        <f>Q1182/N1182</f>
        <v>86</v>
      </c>
      <c r="S1182" s="107" t="s">
        <v>1972</v>
      </c>
      <c r="T1182" s="28" t="s">
        <v>228</v>
      </c>
      <c r="U1182" s="28" t="s">
        <v>229</v>
      </c>
      <c r="V1182" s="28" t="s">
        <v>66</v>
      </c>
      <c r="W1182" s="28" t="s">
        <v>68</v>
      </c>
      <c r="X1182" s="28" t="s">
        <v>68</v>
      </c>
      <c r="Y1182" s="28" t="s">
        <v>69</v>
      </c>
      <c r="Z1182" s="108" t="s">
        <v>87</v>
      </c>
      <c r="AA1182" s="28" t="s">
        <v>166</v>
      </c>
      <c r="AB1182" s="28" t="s">
        <v>166</v>
      </c>
      <c r="AC1182" s="28" t="s">
        <v>1950</v>
      </c>
      <c r="AD1182" s="28" t="s">
        <v>1933</v>
      </c>
      <c r="AE1182" s="28" t="s">
        <v>1934</v>
      </c>
      <c r="AF1182" s="28" t="s">
        <v>1935</v>
      </c>
      <c r="AG1182" s="28"/>
    </row>
    <row r="1183" s="93" customFormat="1" ht="15" spans="1:33">
      <c r="A1183" s="28" t="s">
        <v>171</v>
      </c>
      <c r="B1183" s="28" t="s">
        <v>725</v>
      </c>
      <c r="C1183" s="28">
        <v>154119</v>
      </c>
      <c r="D1183" s="28" t="s">
        <v>1927</v>
      </c>
      <c r="E1183" s="28" t="s">
        <v>1963</v>
      </c>
      <c r="F1183" s="28" t="s">
        <v>56</v>
      </c>
      <c r="G1183" s="28" t="s">
        <v>1973</v>
      </c>
      <c r="H1183" s="28" t="s">
        <v>1970</v>
      </c>
      <c r="I1183" s="28" t="s">
        <v>59</v>
      </c>
      <c r="J1183" s="28" t="s">
        <v>1974</v>
      </c>
      <c r="K1183" s="32">
        <v>300145216001</v>
      </c>
      <c r="L1183" s="28" t="s">
        <v>83</v>
      </c>
      <c r="M1183" s="28" t="s">
        <v>702</v>
      </c>
      <c r="N1183" s="28">
        <v>1</v>
      </c>
      <c r="O1183" s="33">
        <v>0</v>
      </c>
      <c r="P1183" s="33">
        <v>41</v>
      </c>
      <c r="Q1183" s="33">
        <f>O1183+P1183</f>
        <v>41</v>
      </c>
      <c r="R1183" s="33">
        <f>Q1183/N1183</f>
        <v>41</v>
      </c>
      <c r="S1183" s="107" t="s">
        <v>1972</v>
      </c>
      <c r="T1183" s="28" t="s">
        <v>228</v>
      </c>
      <c r="U1183" s="28" t="s">
        <v>229</v>
      </c>
      <c r="V1183" s="28" t="s">
        <v>66</v>
      </c>
      <c r="W1183" s="28" t="s">
        <v>689</v>
      </c>
      <c r="X1183" s="28" t="s">
        <v>68</v>
      </c>
      <c r="Y1183" s="28" t="s">
        <v>69</v>
      </c>
      <c r="Z1183" s="108" t="s">
        <v>87</v>
      </c>
      <c r="AA1183" s="28" t="s">
        <v>174</v>
      </c>
      <c r="AB1183" s="28" t="s">
        <v>174</v>
      </c>
      <c r="AC1183" s="28" t="s">
        <v>1950</v>
      </c>
      <c r="AD1183" s="28" t="s">
        <v>1933</v>
      </c>
      <c r="AE1183" s="28" t="s">
        <v>1934</v>
      </c>
      <c r="AF1183" s="28" t="s">
        <v>1935</v>
      </c>
      <c r="AG1183" s="28"/>
    </row>
    <row r="1184" s="93" customFormat="1" ht="15" spans="1:33">
      <c r="A1184" s="28" t="s">
        <v>102</v>
      </c>
      <c r="B1184" s="28" t="s">
        <v>725</v>
      </c>
      <c r="C1184" s="28">
        <v>154119</v>
      </c>
      <c r="D1184" s="28" t="s">
        <v>1927</v>
      </c>
      <c r="E1184" s="28" t="s">
        <v>1965</v>
      </c>
      <c r="F1184" s="28" t="s">
        <v>56</v>
      </c>
      <c r="G1184" s="28" t="s">
        <v>1973</v>
      </c>
      <c r="H1184" s="28" t="s">
        <v>1970</v>
      </c>
      <c r="I1184" s="28" t="s">
        <v>59</v>
      </c>
      <c r="J1184" s="28" t="s">
        <v>1974</v>
      </c>
      <c r="K1184" s="32">
        <v>300145217001</v>
      </c>
      <c r="L1184" s="28" t="s">
        <v>83</v>
      </c>
      <c r="M1184" s="28" t="s">
        <v>702</v>
      </c>
      <c r="N1184" s="28">
        <v>1</v>
      </c>
      <c r="O1184" s="33">
        <v>1</v>
      </c>
      <c r="P1184" s="33">
        <v>3</v>
      </c>
      <c r="Q1184" s="33">
        <f>O1184+P1184</f>
        <v>4</v>
      </c>
      <c r="R1184" s="33">
        <f>Q1184/N1184</f>
        <v>4</v>
      </c>
      <c r="S1184" s="107" t="s">
        <v>1972</v>
      </c>
      <c r="T1184" s="28" t="s">
        <v>228</v>
      </c>
      <c r="U1184" s="28" t="s">
        <v>229</v>
      </c>
      <c r="V1184" s="28" t="s">
        <v>66</v>
      </c>
      <c r="W1184" s="28" t="s">
        <v>68</v>
      </c>
      <c r="X1184" s="28" t="s">
        <v>68</v>
      </c>
      <c r="Y1184" s="28" t="s">
        <v>69</v>
      </c>
      <c r="Z1184" s="108" t="s">
        <v>87</v>
      </c>
      <c r="AA1184" s="28" t="s">
        <v>103</v>
      </c>
      <c r="AB1184" s="28" t="s">
        <v>103</v>
      </c>
      <c r="AC1184" s="28" t="s">
        <v>1966</v>
      </c>
      <c r="AD1184" s="28" t="s">
        <v>1933</v>
      </c>
      <c r="AE1184" s="28" t="s">
        <v>1934</v>
      </c>
      <c r="AF1184" s="28" t="s">
        <v>1935</v>
      </c>
      <c r="AG1184" s="28"/>
    </row>
    <row r="1185" s="93" customFormat="1" ht="15" spans="1:33">
      <c r="A1185" s="28" t="s">
        <v>178</v>
      </c>
      <c r="B1185" s="28" t="s">
        <v>725</v>
      </c>
      <c r="C1185" s="28">
        <v>154119</v>
      </c>
      <c r="D1185" s="28" t="s">
        <v>1927</v>
      </c>
      <c r="E1185" s="28" t="s">
        <v>1967</v>
      </c>
      <c r="F1185" s="28" t="s">
        <v>56</v>
      </c>
      <c r="G1185" s="28" t="s">
        <v>1973</v>
      </c>
      <c r="H1185" s="28" t="s">
        <v>1970</v>
      </c>
      <c r="I1185" s="28" t="s">
        <v>59</v>
      </c>
      <c r="J1185" s="28" t="s">
        <v>1974</v>
      </c>
      <c r="K1185" s="32">
        <v>300145218001</v>
      </c>
      <c r="L1185" s="28" t="s">
        <v>83</v>
      </c>
      <c r="M1185" s="28" t="s">
        <v>702</v>
      </c>
      <c r="N1185" s="28">
        <v>1</v>
      </c>
      <c r="O1185" s="33">
        <v>2</v>
      </c>
      <c r="P1185" s="33">
        <v>1</v>
      </c>
      <c r="Q1185" s="33">
        <f>O1185+P1185</f>
        <v>3</v>
      </c>
      <c r="R1185" s="33">
        <f>Q1185/N1185</f>
        <v>3</v>
      </c>
      <c r="S1185" s="107" t="s">
        <v>1972</v>
      </c>
      <c r="T1185" s="28" t="s">
        <v>97</v>
      </c>
      <c r="U1185" s="28" t="s">
        <v>65</v>
      </c>
      <c r="V1185" s="28" t="s">
        <v>66</v>
      </c>
      <c r="W1185" s="28" t="s">
        <v>68</v>
      </c>
      <c r="X1185" s="28" t="s">
        <v>68</v>
      </c>
      <c r="Y1185" s="28" t="s">
        <v>69</v>
      </c>
      <c r="Z1185" s="108" t="s">
        <v>87</v>
      </c>
      <c r="AA1185" s="28" t="s">
        <v>179</v>
      </c>
      <c r="AB1185" s="28" t="s">
        <v>179</v>
      </c>
      <c r="AC1185" s="28" t="s">
        <v>1940</v>
      </c>
      <c r="AD1185" s="28" t="s">
        <v>1933</v>
      </c>
      <c r="AE1185" s="28" t="s">
        <v>1934</v>
      </c>
      <c r="AF1185" s="28" t="s">
        <v>1935</v>
      </c>
      <c r="AG1185" s="28"/>
    </row>
    <row r="1186" s="93" customFormat="1" ht="15" spans="1:33">
      <c r="A1186" s="28" t="s">
        <v>155</v>
      </c>
      <c r="B1186" s="28" t="s">
        <v>725</v>
      </c>
      <c r="C1186" s="28">
        <v>154119</v>
      </c>
      <c r="D1186" s="28" t="s">
        <v>1927</v>
      </c>
      <c r="E1186" s="28" t="s">
        <v>1976</v>
      </c>
      <c r="F1186" s="28" t="s">
        <v>56</v>
      </c>
      <c r="G1186" s="28" t="s">
        <v>1973</v>
      </c>
      <c r="H1186" s="28" t="s">
        <v>1970</v>
      </c>
      <c r="I1186" s="28" t="s">
        <v>59</v>
      </c>
      <c r="J1186" s="28" t="s">
        <v>1974</v>
      </c>
      <c r="K1186" s="32">
        <v>300145302001</v>
      </c>
      <c r="L1186" s="28" t="s">
        <v>876</v>
      </c>
      <c r="M1186" s="28" t="s">
        <v>702</v>
      </c>
      <c r="N1186" s="28">
        <v>1</v>
      </c>
      <c r="O1186" s="33">
        <v>1</v>
      </c>
      <c r="P1186" s="33">
        <v>5</v>
      </c>
      <c r="Q1186" s="33">
        <f>O1186+P1186</f>
        <v>6</v>
      </c>
      <c r="R1186" s="33">
        <f>Q1186/N1186</f>
        <v>6</v>
      </c>
      <c r="S1186" s="107" t="s">
        <v>1972</v>
      </c>
      <c r="T1186" s="28" t="s">
        <v>228</v>
      </c>
      <c r="U1186" s="28" t="s">
        <v>229</v>
      </c>
      <c r="V1186" s="28" t="s">
        <v>66</v>
      </c>
      <c r="W1186" s="28" t="s">
        <v>68</v>
      </c>
      <c r="X1186" s="28" t="s">
        <v>68</v>
      </c>
      <c r="Y1186" s="28" t="s">
        <v>69</v>
      </c>
      <c r="Z1186" s="108" t="s">
        <v>87</v>
      </c>
      <c r="AA1186" s="28" t="s">
        <v>610</v>
      </c>
      <c r="AB1186" s="28" t="s">
        <v>610</v>
      </c>
      <c r="AC1186" s="28" t="s">
        <v>1943</v>
      </c>
      <c r="AD1186" s="28" t="s">
        <v>1933</v>
      </c>
      <c r="AE1186" s="28" t="s">
        <v>1934</v>
      </c>
      <c r="AF1186" s="28" t="s">
        <v>1935</v>
      </c>
      <c r="AG1186" s="28"/>
    </row>
    <row r="1187" s="93" customFormat="1" ht="15" spans="1:33">
      <c r="A1187" s="28" t="s">
        <v>52</v>
      </c>
      <c r="B1187" s="28" t="s">
        <v>725</v>
      </c>
      <c r="C1187" s="28">
        <v>154119</v>
      </c>
      <c r="D1187" s="28" t="s">
        <v>1927</v>
      </c>
      <c r="E1187" s="28" t="s">
        <v>1927</v>
      </c>
      <c r="F1187" s="28" t="s">
        <v>56</v>
      </c>
      <c r="G1187" s="28" t="s">
        <v>1977</v>
      </c>
      <c r="H1187" s="28" t="s">
        <v>1978</v>
      </c>
      <c r="I1187" s="28" t="s">
        <v>59</v>
      </c>
      <c r="J1187" s="28" t="s">
        <v>1979</v>
      </c>
      <c r="K1187" s="32">
        <v>300146100001</v>
      </c>
      <c r="L1187" s="28" t="s">
        <v>61</v>
      </c>
      <c r="M1187" s="28" t="s">
        <v>62</v>
      </c>
      <c r="N1187" s="28">
        <v>4</v>
      </c>
      <c r="O1187" s="33">
        <v>6</v>
      </c>
      <c r="P1187" s="33">
        <v>64</v>
      </c>
      <c r="Q1187" s="33">
        <f>O1187+P1187</f>
        <v>70</v>
      </c>
      <c r="R1187" s="33">
        <f>Q1187/N1187</f>
        <v>17.5</v>
      </c>
      <c r="S1187" s="107" t="s">
        <v>350</v>
      </c>
      <c r="T1187" s="28" t="s">
        <v>64</v>
      </c>
      <c r="U1187" s="28" t="s">
        <v>65</v>
      </c>
      <c r="V1187" s="28" t="s">
        <v>66</v>
      </c>
      <c r="W1187" s="28" t="s">
        <v>68</v>
      </c>
      <c r="X1187" s="28" t="s">
        <v>68</v>
      </c>
      <c r="Y1187" s="28" t="s">
        <v>69</v>
      </c>
      <c r="Z1187" s="108" t="s">
        <v>1789</v>
      </c>
      <c r="AA1187" s="28" t="s">
        <v>71</v>
      </c>
      <c r="AB1187" s="28" t="s">
        <v>71</v>
      </c>
      <c r="AC1187" s="28" t="s">
        <v>1932</v>
      </c>
      <c r="AD1187" s="28" t="s">
        <v>1933</v>
      </c>
      <c r="AE1187" s="28" t="s">
        <v>1934</v>
      </c>
      <c r="AF1187" s="28" t="s">
        <v>1935</v>
      </c>
      <c r="AG1187" s="28"/>
    </row>
    <row r="1188" s="93" customFormat="1" ht="15" spans="1:33">
      <c r="A1188" s="28" t="s">
        <v>106</v>
      </c>
      <c r="B1188" s="28" t="s">
        <v>725</v>
      </c>
      <c r="C1188" s="28">
        <v>154119</v>
      </c>
      <c r="D1188" s="28" t="s">
        <v>1927</v>
      </c>
      <c r="E1188" s="28" t="s">
        <v>1937</v>
      </c>
      <c r="F1188" s="28" t="s">
        <v>56</v>
      </c>
      <c r="G1188" s="28" t="s">
        <v>1977</v>
      </c>
      <c r="H1188" s="28" t="s">
        <v>1978</v>
      </c>
      <c r="I1188" s="28" t="s">
        <v>59</v>
      </c>
      <c r="J1188" s="28" t="s">
        <v>1979</v>
      </c>
      <c r="K1188" s="32">
        <v>300146201001</v>
      </c>
      <c r="L1188" s="28" t="s">
        <v>83</v>
      </c>
      <c r="M1188" s="28" t="s">
        <v>702</v>
      </c>
      <c r="N1188" s="28">
        <v>1</v>
      </c>
      <c r="O1188" s="33">
        <v>3</v>
      </c>
      <c r="P1188" s="33">
        <v>6</v>
      </c>
      <c r="Q1188" s="33">
        <f>O1188+P1188</f>
        <v>9</v>
      </c>
      <c r="R1188" s="33">
        <f>Q1188/N1188</f>
        <v>9</v>
      </c>
      <c r="S1188" s="107" t="s">
        <v>350</v>
      </c>
      <c r="T1188" s="28" t="s">
        <v>206</v>
      </c>
      <c r="U1188" s="28" t="s">
        <v>65</v>
      </c>
      <c r="V1188" s="28" t="s">
        <v>66</v>
      </c>
      <c r="W1188" s="28" t="s">
        <v>68</v>
      </c>
      <c r="X1188" s="28" t="s">
        <v>68</v>
      </c>
      <c r="Y1188" s="28" t="s">
        <v>69</v>
      </c>
      <c r="Z1188" s="108" t="s">
        <v>87</v>
      </c>
      <c r="AA1188" s="28" t="s">
        <v>107</v>
      </c>
      <c r="AB1188" s="28" t="s">
        <v>107</v>
      </c>
      <c r="AC1188" s="28" t="s">
        <v>1938</v>
      </c>
      <c r="AD1188" s="28" t="s">
        <v>1933</v>
      </c>
      <c r="AE1188" s="28" t="s">
        <v>1934</v>
      </c>
      <c r="AF1188" s="28" t="s">
        <v>1935</v>
      </c>
      <c r="AG1188" s="28"/>
    </row>
    <row r="1189" s="93" customFormat="1" ht="15" spans="1:33">
      <c r="A1189" s="28" t="s">
        <v>331</v>
      </c>
      <c r="B1189" s="28" t="s">
        <v>725</v>
      </c>
      <c r="C1189" s="28">
        <v>154119</v>
      </c>
      <c r="D1189" s="28" t="s">
        <v>1927</v>
      </c>
      <c r="E1189" s="28" t="s">
        <v>1939</v>
      </c>
      <c r="F1189" s="28" t="s">
        <v>56</v>
      </c>
      <c r="G1189" s="28" t="s">
        <v>1977</v>
      </c>
      <c r="H1189" s="28" t="s">
        <v>1978</v>
      </c>
      <c r="I1189" s="28" t="s">
        <v>59</v>
      </c>
      <c r="J1189" s="28" t="s">
        <v>1979</v>
      </c>
      <c r="K1189" s="32">
        <v>300146202001</v>
      </c>
      <c r="L1189" s="28" t="s">
        <v>83</v>
      </c>
      <c r="M1189" s="28" t="s">
        <v>702</v>
      </c>
      <c r="N1189" s="28">
        <v>1</v>
      </c>
      <c r="O1189" s="33">
        <v>2</v>
      </c>
      <c r="P1189" s="33">
        <v>13</v>
      </c>
      <c r="Q1189" s="33">
        <f>O1189+P1189</f>
        <v>15</v>
      </c>
      <c r="R1189" s="33">
        <f>Q1189/N1189</f>
        <v>15</v>
      </c>
      <c r="S1189" s="107" t="s">
        <v>350</v>
      </c>
      <c r="T1189" s="28" t="s">
        <v>97</v>
      </c>
      <c r="U1189" s="28" t="s">
        <v>65</v>
      </c>
      <c r="V1189" s="28" t="s">
        <v>66</v>
      </c>
      <c r="W1189" s="28" t="s">
        <v>68</v>
      </c>
      <c r="X1189" s="28" t="s">
        <v>68</v>
      </c>
      <c r="Y1189" s="28" t="s">
        <v>69</v>
      </c>
      <c r="Z1189" s="108" t="s">
        <v>87</v>
      </c>
      <c r="AA1189" s="28" t="s">
        <v>759</v>
      </c>
      <c r="AB1189" s="28" t="s">
        <v>759</v>
      </c>
      <c r="AC1189" s="28" t="s">
        <v>1940</v>
      </c>
      <c r="AD1189" s="28" t="s">
        <v>1933</v>
      </c>
      <c r="AE1189" s="28" t="s">
        <v>1934</v>
      </c>
      <c r="AF1189" s="28" t="s">
        <v>1935</v>
      </c>
      <c r="AG1189" s="28"/>
    </row>
    <row r="1190" s="93" customFormat="1" ht="15" spans="1:33">
      <c r="A1190" s="28" t="s">
        <v>104</v>
      </c>
      <c r="B1190" s="28" t="s">
        <v>725</v>
      </c>
      <c r="C1190" s="28">
        <v>154119</v>
      </c>
      <c r="D1190" s="28" t="s">
        <v>1927</v>
      </c>
      <c r="E1190" s="28" t="s">
        <v>1944</v>
      </c>
      <c r="F1190" s="28" t="s">
        <v>56</v>
      </c>
      <c r="G1190" s="28" t="s">
        <v>1977</v>
      </c>
      <c r="H1190" s="28" t="s">
        <v>1978</v>
      </c>
      <c r="I1190" s="28" t="s">
        <v>59</v>
      </c>
      <c r="J1190" s="28" t="s">
        <v>1979</v>
      </c>
      <c r="K1190" s="32">
        <v>300146205001</v>
      </c>
      <c r="L1190" s="28" t="s">
        <v>83</v>
      </c>
      <c r="M1190" s="28" t="s">
        <v>702</v>
      </c>
      <c r="N1190" s="28">
        <v>1</v>
      </c>
      <c r="O1190" s="33">
        <v>2</v>
      </c>
      <c r="P1190" s="33">
        <v>10</v>
      </c>
      <c r="Q1190" s="33">
        <f>O1190+P1190</f>
        <v>12</v>
      </c>
      <c r="R1190" s="33">
        <f>Q1190/N1190</f>
        <v>12</v>
      </c>
      <c r="S1190" s="107" t="s">
        <v>350</v>
      </c>
      <c r="T1190" s="28" t="s">
        <v>97</v>
      </c>
      <c r="U1190" s="28" t="s">
        <v>65</v>
      </c>
      <c r="V1190" s="28" t="s">
        <v>66</v>
      </c>
      <c r="W1190" s="28" t="s">
        <v>68</v>
      </c>
      <c r="X1190" s="28" t="s">
        <v>68</v>
      </c>
      <c r="Y1190" s="28" t="s">
        <v>69</v>
      </c>
      <c r="Z1190" s="108" t="s">
        <v>87</v>
      </c>
      <c r="AA1190" s="28" t="s">
        <v>105</v>
      </c>
      <c r="AB1190" s="28" t="s">
        <v>105</v>
      </c>
      <c r="AC1190" s="28" t="s">
        <v>1940</v>
      </c>
      <c r="AD1190" s="28" t="s">
        <v>1933</v>
      </c>
      <c r="AE1190" s="28" t="s">
        <v>1934</v>
      </c>
      <c r="AF1190" s="28" t="s">
        <v>1935</v>
      </c>
      <c r="AG1190" s="28"/>
    </row>
    <row r="1191" s="93" customFormat="1" ht="15" spans="1:33">
      <c r="A1191" s="28" t="s">
        <v>152</v>
      </c>
      <c r="B1191" s="28" t="s">
        <v>725</v>
      </c>
      <c r="C1191" s="28">
        <v>154119</v>
      </c>
      <c r="D1191" s="28" t="s">
        <v>1927</v>
      </c>
      <c r="E1191" s="28" t="s">
        <v>1980</v>
      </c>
      <c r="F1191" s="28" t="s">
        <v>56</v>
      </c>
      <c r="G1191" s="28" t="s">
        <v>1977</v>
      </c>
      <c r="H1191" s="28" t="s">
        <v>1978</v>
      </c>
      <c r="I1191" s="28" t="s">
        <v>59</v>
      </c>
      <c r="J1191" s="28" t="s">
        <v>1979</v>
      </c>
      <c r="K1191" s="32">
        <v>300146206001</v>
      </c>
      <c r="L1191" s="28" t="s">
        <v>83</v>
      </c>
      <c r="M1191" s="28" t="s">
        <v>702</v>
      </c>
      <c r="N1191" s="28">
        <v>1</v>
      </c>
      <c r="O1191" s="33">
        <v>0</v>
      </c>
      <c r="P1191" s="33">
        <v>5</v>
      </c>
      <c r="Q1191" s="33">
        <f>O1191+P1191</f>
        <v>5</v>
      </c>
      <c r="R1191" s="33">
        <f>Q1191/N1191</f>
        <v>5</v>
      </c>
      <c r="S1191" s="107" t="s">
        <v>350</v>
      </c>
      <c r="T1191" s="28" t="s">
        <v>206</v>
      </c>
      <c r="U1191" s="28" t="s">
        <v>65</v>
      </c>
      <c r="V1191" s="28" t="s">
        <v>66</v>
      </c>
      <c r="W1191" s="28" t="s">
        <v>68</v>
      </c>
      <c r="X1191" s="28" t="s">
        <v>68</v>
      </c>
      <c r="Y1191" s="28" t="s">
        <v>69</v>
      </c>
      <c r="Z1191" s="108" t="s">
        <v>87</v>
      </c>
      <c r="AA1191" s="28" t="s">
        <v>153</v>
      </c>
      <c r="AB1191" s="28" t="s">
        <v>153</v>
      </c>
      <c r="AC1191" s="28" t="s">
        <v>1940</v>
      </c>
      <c r="AD1191" s="28" t="s">
        <v>1933</v>
      </c>
      <c r="AE1191" s="28" t="s">
        <v>1934</v>
      </c>
      <c r="AF1191" s="28" t="s">
        <v>1935</v>
      </c>
      <c r="AG1191" s="28"/>
    </row>
    <row r="1192" s="93" customFormat="1" ht="15" spans="1:33">
      <c r="A1192" s="28" t="s">
        <v>158</v>
      </c>
      <c r="B1192" s="28" t="s">
        <v>725</v>
      </c>
      <c r="C1192" s="28">
        <v>154119</v>
      </c>
      <c r="D1192" s="28" t="s">
        <v>1927</v>
      </c>
      <c r="E1192" s="28" t="s">
        <v>1945</v>
      </c>
      <c r="F1192" s="28" t="s">
        <v>56</v>
      </c>
      <c r="G1192" s="28" t="s">
        <v>1977</v>
      </c>
      <c r="H1192" s="28" t="s">
        <v>1978</v>
      </c>
      <c r="I1192" s="28" t="s">
        <v>59</v>
      </c>
      <c r="J1192" s="28" t="s">
        <v>1979</v>
      </c>
      <c r="K1192" s="32">
        <v>300146207001</v>
      </c>
      <c r="L1192" s="28" t="s">
        <v>83</v>
      </c>
      <c r="M1192" s="28" t="s">
        <v>702</v>
      </c>
      <c r="N1192" s="28">
        <v>1</v>
      </c>
      <c r="O1192" s="33">
        <v>0</v>
      </c>
      <c r="P1192" s="33">
        <v>25</v>
      </c>
      <c r="Q1192" s="33">
        <f>O1192+P1192</f>
        <v>25</v>
      </c>
      <c r="R1192" s="33">
        <f>Q1192/N1192</f>
        <v>25</v>
      </c>
      <c r="S1192" s="107" t="s">
        <v>350</v>
      </c>
      <c r="T1192" s="28" t="s">
        <v>97</v>
      </c>
      <c r="U1192" s="28" t="s">
        <v>65</v>
      </c>
      <c r="V1192" s="28" t="s">
        <v>66</v>
      </c>
      <c r="W1192" s="28" t="s">
        <v>68</v>
      </c>
      <c r="X1192" s="28" t="s">
        <v>68</v>
      </c>
      <c r="Y1192" s="28" t="s">
        <v>69</v>
      </c>
      <c r="Z1192" s="108" t="s">
        <v>87</v>
      </c>
      <c r="AA1192" s="28" t="s">
        <v>160</v>
      </c>
      <c r="AB1192" s="28" t="s">
        <v>160</v>
      </c>
      <c r="AC1192" s="28" t="s">
        <v>1981</v>
      </c>
      <c r="AD1192" s="28" t="s">
        <v>1933</v>
      </c>
      <c r="AE1192" s="28" t="s">
        <v>1934</v>
      </c>
      <c r="AF1192" s="28" t="s">
        <v>1935</v>
      </c>
      <c r="AG1192" s="28"/>
    </row>
    <row r="1193" s="93" customFormat="1" ht="15" spans="1:33">
      <c r="A1193" s="28" t="s">
        <v>158</v>
      </c>
      <c r="B1193" s="28" t="s">
        <v>725</v>
      </c>
      <c r="C1193" s="28">
        <v>154119</v>
      </c>
      <c r="D1193" s="28" t="s">
        <v>1927</v>
      </c>
      <c r="E1193" s="28" t="s">
        <v>1945</v>
      </c>
      <c r="F1193" s="28" t="s">
        <v>56</v>
      </c>
      <c r="G1193" s="28" t="s">
        <v>1977</v>
      </c>
      <c r="H1193" s="28" t="s">
        <v>1978</v>
      </c>
      <c r="I1193" s="28" t="s">
        <v>59</v>
      </c>
      <c r="J1193" s="28" t="s">
        <v>1979</v>
      </c>
      <c r="K1193" s="32">
        <v>300146207002</v>
      </c>
      <c r="L1193" s="28" t="s">
        <v>83</v>
      </c>
      <c r="M1193" s="28" t="s">
        <v>702</v>
      </c>
      <c r="N1193" s="28">
        <v>1</v>
      </c>
      <c r="O1193" s="33">
        <v>2</v>
      </c>
      <c r="P1193" s="33">
        <v>4</v>
      </c>
      <c r="Q1193" s="33">
        <f>O1193+P1193</f>
        <v>6</v>
      </c>
      <c r="R1193" s="33">
        <f>Q1193/N1193</f>
        <v>6</v>
      </c>
      <c r="S1193" s="107" t="s">
        <v>350</v>
      </c>
      <c r="T1193" s="28" t="s">
        <v>97</v>
      </c>
      <c r="U1193" s="28" t="s">
        <v>65</v>
      </c>
      <c r="V1193" s="28" t="s">
        <v>86</v>
      </c>
      <c r="W1193" s="28" t="s">
        <v>68</v>
      </c>
      <c r="X1193" s="28" t="s">
        <v>68</v>
      </c>
      <c r="Y1193" s="28" t="s">
        <v>69</v>
      </c>
      <c r="Z1193" s="108" t="s">
        <v>87</v>
      </c>
      <c r="AA1193" s="28" t="s">
        <v>160</v>
      </c>
      <c r="AB1193" s="28" t="s">
        <v>160</v>
      </c>
      <c r="AC1193" s="28" t="s">
        <v>1940</v>
      </c>
      <c r="AD1193" s="28" t="s">
        <v>1933</v>
      </c>
      <c r="AE1193" s="28" t="s">
        <v>1934</v>
      </c>
      <c r="AF1193" s="28" t="s">
        <v>1935</v>
      </c>
      <c r="AG1193" s="28"/>
    </row>
    <row r="1194" s="93" customFormat="1" ht="15" spans="1:33">
      <c r="A1194" s="28" t="s">
        <v>495</v>
      </c>
      <c r="B1194" s="28" t="s">
        <v>725</v>
      </c>
      <c r="C1194" s="28">
        <v>154119</v>
      </c>
      <c r="D1194" s="28" t="s">
        <v>1927</v>
      </c>
      <c r="E1194" s="28" t="s">
        <v>1951</v>
      </c>
      <c r="F1194" s="28" t="s">
        <v>56</v>
      </c>
      <c r="G1194" s="28" t="s">
        <v>1977</v>
      </c>
      <c r="H1194" s="28" t="s">
        <v>1978</v>
      </c>
      <c r="I1194" s="28" t="s">
        <v>59</v>
      </c>
      <c r="J1194" s="28" t="s">
        <v>1979</v>
      </c>
      <c r="K1194" s="32">
        <v>300146208001</v>
      </c>
      <c r="L1194" s="28" t="s">
        <v>83</v>
      </c>
      <c r="M1194" s="28" t="s">
        <v>702</v>
      </c>
      <c r="N1194" s="28">
        <v>2</v>
      </c>
      <c r="O1194" s="33">
        <v>1</v>
      </c>
      <c r="P1194" s="33">
        <v>11</v>
      </c>
      <c r="Q1194" s="33">
        <f>O1194+P1194</f>
        <v>12</v>
      </c>
      <c r="R1194" s="33">
        <f>Q1194/N1194</f>
        <v>6</v>
      </c>
      <c r="S1194" s="107" t="s">
        <v>350</v>
      </c>
      <c r="T1194" s="28" t="s">
        <v>206</v>
      </c>
      <c r="U1194" s="28" t="s">
        <v>65</v>
      </c>
      <c r="V1194" s="28" t="s">
        <v>86</v>
      </c>
      <c r="W1194" s="28" t="s">
        <v>68</v>
      </c>
      <c r="X1194" s="28" t="s">
        <v>68</v>
      </c>
      <c r="Y1194" s="28" t="s">
        <v>69</v>
      </c>
      <c r="Z1194" s="108" t="s">
        <v>87</v>
      </c>
      <c r="AA1194" s="28" t="s">
        <v>151</v>
      </c>
      <c r="AB1194" s="28" t="s">
        <v>151</v>
      </c>
      <c r="AC1194" s="28" t="s">
        <v>1982</v>
      </c>
      <c r="AD1194" s="28" t="s">
        <v>1933</v>
      </c>
      <c r="AE1194" s="28" t="s">
        <v>1934</v>
      </c>
      <c r="AF1194" s="28" t="s">
        <v>1935</v>
      </c>
      <c r="AG1194" s="28"/>
    </row>
    <row r="1195" s="93" customFormat="1" ht="15" spans="1:33">
      <c r="A1195" s="28" t="s">
        <v>512</v>
      </c>
      <c r="B1195" s="28" t="s">
        <v>725</v>
      </c>
      <c r="C1195" s="28">
        <v>154119</v>
      </c>
      <c r="D1195" s="28" t="s">
        <v>1927</v>
      </c>
      <c r="E1195" s="28" t="s">
        <v>1954</v>
      </c>
      <c r="F1195" s="28" t="s">
        <v>56</v>
      </c>
      <c r="G1195" s="28" t="s">
        <v>1977</v>
      </c>
      <c r="H1195" s="28" t="s">
        <v>1978</v>
      </c>
      <c r="I1195" s="28" t="s">
        <v>59</v>
      </c>
      <c r="J1195" s="28" t="s">
        <v>1979</v>
      </c>
      <c r="K1195" s="32">
        <v>300146209001</v>
      </c>
      <c r="L1195" s="28" t="s">
        <v>83</v>
      </c>
      <c r="M1195" s="28" t="s">
        <v>702</v>
      </c>
      <c r="N1195" s="28">
        <v>1</v>
      </c>
      <c r="O1195" s="33">
        <v>0</v>
      </c>
      <c r="P1195" s="33">
        <v>13</v>
      </c>
      <c r="Q1195" s="33">
        <f>O1195+P1195</f>
        <v>13</v>
      </c>
      <c r="R1195" s="33">
        <f>Q1195/N1195</f>
        <v>13</v>
      </c>
      <c r="S1195" s="107" t="s">
        <v>350</v>
      </c>
      <c r="T1195" s="28" t="s">
        <v>228</v>
      </c>
      <c r="U1195" s="28" t="s">
        <v>229</v>
      </c>
      <c r="V1195" s="28" t="s">
        <v>66</v>
      </c>
      <c r="W1195" s="28" t="s">
        <v>68</v>
      </c>
      <c r="X1195" s="28" t="s">
        <v>68</v>
      </c>
      <c r="Y1195" s="28" t="s">
        <v>69</v>
      </c>
      <c r="Z1195" s="108" t="s">
        <v>87</v>
      </c>
      <c r="AA1195" s="28" t="s">
        <v>763</v>
      </c>
      <c r="AB1195" s="28" t="s">
        <v>763</v>
      </c>
      <c r="AC1195" s="28" t="s">
        <v>1947</v>
      </c>
      <c r="AD1195" s="28" t="s">
        <v>1933</v>
      </c>
      <c r="AE1195" s="28" t="s">
        <v>1934</v>
      </c>
      <c r="AF1195" s="28" t="s">
        <v>1935</v>
      </c>
      <c r="AG1195" s="28"/>
    </row>
    <row r="1196" s="93" customFormat="1" ht="15" spans="1:33">
      <c r="A1196" s="28" t="s">
        <v>167</v>
      </c>
      <c r="B1196" s="28" t="s">
        <v>725</v>
      </c>
      <c r="C1196" s="28">
        <v>154119</v>
      </c>
      <c r="D1196" s="28" t="s">
        <v>1927</v>
      </c>
      <c r="E1196" s="28" t="s">
        <v>1961</v>
      </c>
      <c r="F1196" s="28" t="s">
        <v>56</v>
      </c>
      <c r="G1196" s="28" t="s">
        <v>1977</v>
      </c>
      <c r="H1196" s="28" t="s">
        <v>1978</v>
      </c>
      <c r="I1196" s="28" t="s">
        <v>59</v>
      </c>
      <c r="J1196" s="28" t="s">
        <v>1979</v>
      </c>
      <c r="K1196" s="32">
        <v>300146214001</v>
      </c>
      <c r="L1196" s="28" t="s">
        <v>83</v>
      </c>
      <c r="M1196" s="28" t="s">
        <v>702</v>
      </c>
      <c r="N1196" s="28">
        <v>1</v>
      </c>
      <c r="O1196" s="33">
        <v>3</v>
      </c>
      <c r="P1196" s="33">
        <v>6</v>
      </c>
      <c r="Q1196" s="33">
        <f>O1196+P1196</f>
        <v>9</v>
      </c>
      <c r="R1196" s="33">
        <f>Q1196/N1196</f>
        <v>9</v>
      </c>
      <c r="S1196" s="107" t="s">
        <v>350</v>
      </c>
      <c r="T1196" s="28" t="s">
        <v>97</v>
      </c>
      <c r="U1196" s="28" t="s">
        <v>65</v>
      </c>
      <c r="V1196" s="28" t="s">
        <v>66</v>
      </c>
      <c r="W1196" s="28" t="s">
        <v>68</v>
      </c>
      <c r="X1196" s="28" t="s">
        <v>68</v>
      </c>
      <c r="Y1196" s="28" t="s">
        <v>69</v>
      </c>
      <c r="Z1196" s="108" t="s">
        <v>87</v>
      </c>
      <c r="AA1196" s="28" t="s">
        <v>168</v>
      </c>
      <c r="AB1196" s="28" t="s">
        <v>168</v>
      </c>
      <c r="AC1196" s="28" t="s">
        <v>1940</v>
      </c>
      <c r="AD1196" s="28" t="s">
        <v>1933</v>
      </c>
      <c r="AE1196" s="28" t="s">
        <v>1934</v>
      </c>
      <c r="AF1196" s="28" t="s">
        <v>1935</v>
      </c>
      <c r="AG1196" s="28"/>
    </row>
    <row r="1197" s="93" customFormat="1" ht="15" spans="1:33">
      <c r="A1197" s="28" t="s">
        <v>164</v>
      </c>
      <c r="B1197" s="28" t="s">
        <v>725</v>
      </c>
      <c r="C1197" s="28">
        <v>154119</v>
      </c>
      <c r="D1197" s="28" t="s">
        <v>1927</v>
      </c>
      <c r="E1197" s="28" t="s">
        <v>1962</v>
      </c>
      <c r="F1197" s="28" t="s">
        <v>56</v>
      </c>
      <c r="G1197" s="28" t="s">
        <v>1977</v>
      </c>
      <c r="H1197" s="28" t="s">
        <v>1978</v>
      </c>
      <c r="I1197" s="28" t="s">
        <v>59</v>
      </c>
      <c r="J1197" s="28" t="s">
        <v>1979</v>
      </c>
      <c r="K1197" s="32">
        <v>300146215001</v>
      </c>
      <c r="L1197" s="28" t="s">
        <v>83</v>
      </c>
      <c r="M1197" s="28" t="s">
        <v>702</v>
      </c>
      <c r="N1197" s="28">
        <v>2</v>
      </c>
      <c r="O1197" s="33">
        <v>0</v>
      </c>
      <c r="P1197" s="33">
        <v>19</v>
      </c>
      <c r="Q1197" s="33">
        <f>O1197+P1197</f>
        <v>19</v>
      </c>
      <c r="R1197" s="33">
        <f>Q1197/N1197</f>
        <v>9.5</v>
      </c>
      <c r="S1197" s="107" t="s">
        <v>350</v>
      </c>
      <c r="T1197" s="28" t="s">
        <v>228</v>
      </c>
      <c r="U1197" s="28" t="s">
        <v>229</v>
      </c>
      <c r="V1197" s="28" t="s">
        <v>66</v>
      </c>
      <c r="W1197" s="28" t="s">
        <v>68</v>
      </c>
      <c r="X1197" s="28" t="s">
        <v>68</v>
      </c>
      <c r="Y1197" s="28" t="s">
        <v>69</v>
      </c>
      <c r="Z1197" s="108" t="s">
        <v>87</v>
      </c>
      <c r="AA1197" s="28" t="s">
        <v>166</v>
      </c>
      <c r="AB1197" s="28" t="s">
        <v>166</v>
      </c>
      <c r="AC1197" s="28" t="s">
        <v>1947</v>
      </c>
      <c r="AD1197" s="28" t="s">
        <v>1933</v>
      </c>
      <c r="AE1197" s="28" t="s">
        <v>1934</v>
      </c>
      <c r="AF1197" s="28" t="s">
        <v>1935</v>
      </c>
      <c r="AG1197" s="28"/>
    </row>
    <row r="1198" s="93" customFormat="1" ht="15" spans="1:33">
      <c r="A1198" s="28" t="s">
        <v>164</v>
      </c>
      <c r="B1198" s="28" t="s">
        <v>725</v>
      </c>
      <c r="C1198" s="28">
        <v>154119</v>
      </c>
      <c r="D1198" s="28" t="s">
        <v>1927</v>
      </c>
      <c r="E1198" s="28" t="s">
        <v>1962</v>
      </c>
      <c r="F1198" s="28" t="s">
        <v>56</v>
      </c>
      <c r="G1198" s="28" t="s">
        <v>1977</v>
      </c>
      <c r="H1198" s="28" t="s">
        <v>1978</v>
      </c>
      <c r="I1198" s="28" t="s">
        <v>59</v>
      </c>
      <c r="J1198" s="28" t="s">
        <v>1979</v>
      </c>
      <c r="K1198" s="32">
        <v>300146215002</v>
      </c>
      <c r="L1198" s="28" t="s">
        <v>83</v>
      </c>
      <c r="M1198" s="28" t="s">
        <v>702</v>
      </c>
      <c r="N1198" s="28">
        <v>1</v>
      </c>
      <c r="O1198" s="33">
        <v>2</v>
      </c>
      <c r="P1198" s="33">
        <v>3</v>
      </c>
      <c r="Q1198" s="33">
        <f>O1198+P1198</f>
        <v>5</v>
      </c>
      <c r="R1198" s="33">
        <f>Q1198/N1198</f>
        <v>5</v>
      </c>
      <c r="S1198" s="107" t="s">
        <v>350</v>
      </c>
      <c r="T1198" s="28" t="s">
        <v>97</v>
      </c>
      <c r="U1198" s="28" t="s">
        <v>65</v>
      </c>
      <c r="V1198" s="28" t="s">
        <v>66</v>
      </c>
      <c r="W1198" s="28" t="s">
        <v>68</v>
      </c>
      <c r="X1198" s="28" t="s">
        <v>68</v>
      </c>
      <c r="Y1198" s="28" t="s">
        <v>69</v>
      </c>
      <c r="Z1198" s="108" t="s">
        <v>87</v>
      </c>
      <c r="AA1198" s="28" t="s">
        <v>166</v>
      </c>
      <c r="AB1198" s="28" t="s">
        <v>166</v>
      </c>
      <c r="AC1198" s="28" t="s">
        <v>1940</v>
      </c>
      <c r="AD1198" s="28" t="s">
        <v>1933</v>
      </c>
      <c r="AE1198" s="28" t="s">
        <v>1934</v>
      </c>
      <c r="AF1198" s="28" t="s">
        <v>1935</v>
      </c>
      <c r="AG1198" s="28"/>
    </row>
    <row r="1199" s="93" customFormat="1" ht="15" spans="1:33">
      <c r="A1199" s="28" t="s">
        <v>178</v>
      </c>
      <c r="B1199" s="28" t="s">
        <v>725</v>
      </c>
      <c r="C1199" s="28">
        <v>154119</v>
      </c>
      <c r="D1199" s="28" t="s">
        <v>1927</v>
      </c>
      <c r="E1199" s="28" t="s">
        <v>1967</v>
      </c>
      <c r="F1199" s="28" t="s">
        <v>56</v>
      </c>
      <c r="G1199" s="28" t="s">
        <v>1977</v>
      </c>
      <c r="H1199" s="28" t="s">
        <v>1978</v>
      </c>
      <c r="I1199" s="28" t="s">
        <v>59</v>
      </c>
      <c r="J1199" s="28" t="s">
        <v>1979</v>
      </c>
      <c r="K1199" s="32">
        <v>300146218001</v>
      </c>
      <c r="L1199" s="28" t="s">
        <v>83</v>
      </c>
      <c r="M1199" s="28" t="s">
        <v>702</v>
      </c>
      <c r="N1199" s="28">
        <v>1</v>
      </c>
      <c r="O1199" s="33">
        <v>3</v>
      </c>
      <c r="P1199" s="33">
        <v>4</v>
      </c>
      <c r="Q1199" s="33">
        <f>O1199+P1199</f>
        <v>7</v>
      </c>
      <c r="R1199" s="33">
        <f>Q1199/N1199</f>
        <v>7</v>
      </c>
      <c r="S1199" s="107" t="s">
        <v>350</v>
      </c>
      <c r="T1199" s="28" t="s">
        <v>97</v>
      </c>
      <c r="U1199" s="28" t="s">
        <v>65</v>
      </c>
      <c r="V1199" s="28" t="s">
        <v>66</v>
      </c>
      <c r="W1199" s="28" t="s">
        <v>68</v>
      </c>
      <c r="X1199" s="28" t="s">
        <v>68</v>
      </c>
      <c r="Y1199" s="28" t="s">
        <v>69</v>
      </c>
      <c r="Z1199" s="108" t="s">
        <v>87</v>
      </c>
      <c r="AA1199" s="28" t="s">
        <v>179</v>
      </c>
      <c r="AB1199" s="28" t="s">
        <v>179</v>
      </c>
      <c r="AC1199" s="28" t="s">
        <v>1940</v>
      </c>
      <c r="AD1199" s="28" t="s">
        <v>1933</v>
      </c>
      <c r="AE1199" s="28" t="s">
        <v>1934</v>
      </c>
      <c r="AF1199" s="28" t="s">
        <v>1935</v>
      </c>
      <c r="AG1199" s="28"/>
    </row>
    <row r="1200" s="93" customFormat="1" ht="15" spans="1:33">
      <c r="A1200" s="28" t="s">
        <v>162</v>
      </c>
      <c r="B1200" s="28" t="s">
        <v>725</v>
      </c>
      <c r="C1200" s="28">
        <v>154119</v>
      </c>
      <c r="D1200" s="28" t="s">
        <v>1927</v>
      </c>
      <c r="E1200" s="28" t="s">
        <v>1968</v>
      </c>
      <c r="F1200" s="28" t="s">
        <v>56</v>
      </c>
      <c r="G1200" s="28" t="s">
        <v>1977</v>
      </c>
      <c r="H1200" s="28" t="s">
        <v>1978</v>
      </c>
      <c r="I1200" s="28" t="s">
        <v>59</v>
      </c>
      <c r="J1200" s="28" t="s">
        <v>1979</v>
      </c>
      <c r="K1200" s="32">
        <v>300146219001</v>
      </c>
      <c r="L1200" s="28" t="s">
        <v>83</v>
      </c>
      <c r="M1200" s="28" t="s">
        <v>702</v>
      </c>
      <c r="N1200" s="28">
        <v>1</v>
      </c>
      <c r="O1200" s="33">
        <v>5</v>
      </c>
      <c r="P1200" s="33">
        <v>3</v>
      </c>
      <c r="Q1200" s="33">
        <f>O1200+P1200</f>
        <v>8</v>
      </c>
      <c r="R1200" s="33">
        <f>Q1200/N1200</f>
        <v>8</v>
      </c>
      <c r="S1200" s="107" t="s">
        <v>350</v>
      </c>
      <c r="T1200" s="28" t="s">
        <v>97</v>
      </c>
      <c r="U1200" s="28" t="s">
        <v>65</v>
      </c>
      <c r="V1200" s="28" t="s">
        <v>66</v>
      </c>
      <c r="W1200" s="28" t="s">
        <v>68</v>
      </c>
      <c r="X1200" s="28" t="s">
        <v>68</v>
      </c>
      <c r="Y1200" s="28" t="s">
        <v>69</v>
      </c>
      <c r="Z1200" s="108" t="s">
        <v>87</v>
      </c>
      <c r="AA1200" s="28" t="s">
        <v>163</v>
      </c>
      <c r="AB1200" s="28" t="s">
        <v>163</v>
      </c>
      <c r="AC1200" s="28" t="s">
        <v>1940</v>
      </c>
      <c r="AD1200" s="28" t="s">
        <v>1933</v>
      </c>
      <c r="AE1200" s="28" t="s">
        <v>1934</v>
      </c>
      <c r="AF1200" s="28" t="s">
        <v>1935</v>
      </c>
      <c r="AG1200" s="28"/>
    </row>
    <row r="1201" s="93" customFormat="1" ht="15" spans="1:33">
      <c r="A1201" s="28" t="s">
        <v>131</v>
      </c>
      <c r="B1201" s="28" t="s">
        <v>725</v>
      </c>
      <c r="C1201" s="28">
        <v>154119</v>
      </c>
      <c r="D1201" s="28" t="s">
        <v>1927</v>
      </c>
      <c r="E1201" s="28" t="s">
        <v>1983</v>
      </c>
      <c r="F1201" s="28" t="s">
        <v>56</v>
      </c>
      <c r="G1201" s="28" t="s">
        <v>1977</v>
      </c>
      <c r="H1201" s="28" t="s">
        <v>1978</v>
      </c>
      <c r="I1201" s="28" t="s">
        <v>59</v>
      </c>
      <c r="J1201" s="28" t="s">
        <v>1979</v>
      </c>
      <c r="K1201" s="32">
        <v>300146311001</v>
      </c>
      <c r="L1201" s="28" t="s">
        <v>876</v>
      </c>
      <c r="M1201" s="28" t="s">
        <v>702</v>
      </c>
      <c r="N1201" s="28">
        <v>1</v>
      </c>
      <c r="O1201" s="33">
        <v>2</v>
      </c>
      <c r="P1201" s="33">
        <v>2</v>
      </c>
      <c r="Q1201" s="33">
        <f>O1201+P1201</f>
        <v>4</v>
      </c>
      <c r="R1201" s="33">
        <f>Q1201/N1201</f>
        <v>4</v>
      </c>
      <c r="S1201" s="107" t="s">
        <v>350</v>
      </c>
      <c r="T1201" s="28" t="s">
        <v>228</v>
      </c>
      <c r="U1201" s="28" t="s">
        <v>229</v>
      </c>
      <c r="V1201" s="28" t="s">
        <v>66</v>
      </c>
      <c r="W1201" s="28" t="s">
        <v>68</v>
      </c>
      <c r="X1201" s="28" t="s">
        <v>192</v>
      </c>
      <c r="Y1201" s="28" t="s">
        <v>69</v>
      </c>
      <c r="Z1201" s="108" t="s">
        <v>87</v>
      </c>
      <c r="AA1201" s="28" t="s">
        <v>177</v>
      </c>
      <c r="AB1201" s="28" t="s">
        <v>177</v>
      </c>
      <c r="AC1201" s="28" t="s">
        <v>1950</v>
      </c>
      <c r="AD1201" s="28" t="s">
        <v>1933</v>
      </c>
      <c r="AE1201" s="28" t="s">
        <v>1934</v>
      </c>
      <c r="AF1201" s="28" t="s">
        <v>1935</v>
      </c>
      <c r="AG1201" s="28"/>
    </row>
    <row r="1202" s="93" customFormat="1" ht="15" spans="1:33">
      <c r="A1202" s="28" t="s">
        <v>115</v>
      </c>
      <c r="B1202" s="28" t="s">
        <v>725</v>
      </c>
      <c r="C1202" s="28">
        <v>154119</v>
      </c>
      <c r="D1202" s="28" t="s">
        <v>1927</v>
      </c>
      <c r="E1202" s="28" t="s">
        <v>1984</v>
      </c>
      <c r="F1202" s="28" t="s">
        <v>56</v>
      </c>
      <c r="G1202" s="28" t="s">
        <v>1977</v>
      </c>
      <c r="H1202" s="28" t="s">
        <v>1978</v>
      </c>
      <c r="I1202" s="28" t="s">
        <v>59</v>
      </c>
      <c r="J1202" s="28" t="s">
        <v>1979</v>
      </c>
      <c r="K1202" s="32">
        <v>300146313001</v>
      </c>
      <c r="L1202" s="28" t="s">
        <v>876</v>
      </c>
      <c r="M1202" s="28" t="s">
        <v>702</v>
      </c>
      <c r="N1202" s="28">
        <v>1</v>
      </c>
      <c r="O1202" s="33">
        <v>20</v>
      </c>
      <c r="P1202" s="33">
        <v>2</v>
      </c>
      <c r="Q1202" s="33">
        <f>O1202+P1202</f>
        <v>22</v>
      </c>
      <c r="R1202" s="33">
        <f>Q1202/N1202</f>
        <v>22</v>
      </c>
      <c r="S1202" s="107" t="s">
        <v>350</v>
      </c>
      <c r="T1202" s="28" t="s">
        <v>228</v>
      </c>
      <c r="U1202" s="28" t="s">
        <v>229</v>
      </c>
      <c r="V1202" s="28" t="s">
        <v>66</v>
      </c>
      <c r="W1202" s="28" t="s">
        <v>68</v>
      </c>
      <c r="X1202" s="28" t="s">
        <v>68</v>
      </c>
      <c r="Y1202" s="28" t="s">
        <v>69</v>
      </c>
      <c r="Z1202" s="108" t="s">
        <v>87</v>
      </c>
      <c r="AA1202" s="28" t="s">
        <v>542</v>
      </c>
      <c r="AB1202" s="28" t="s">
        <v>542</v>
      </c>
      <c r="AC1202" s="28" t="s">
        <v>1947</v>
      </c>
      <c r="AD1202" s="28" t="s">
        <v>1933</v>
      </c>
      <c r="AE1202" s="28" t="s">
        <v>1934</v>
      </c>
      <c r="AF1202" s="28" t="s">
        <v>1935</v>
      </c>
      <c r="AG1202" s="28"/>
    </row>
    <row r="1203" s="93" customFormat="1" ht="15" spans="1:33">
      <c r="A1203" s="28" t="s">
        <v>52</v>
      </c>
      <c r="B1203" s="28" t="s">
        <v>725</v>
      </c>
      <c r="C1203" s="28">
        <v>154119</v>
      </c>
      <c r="D1203" s="28" t="s">
        <v>1927</v>
      </c>
      <c r="E1203" s="28" t="s">
        <v>1927</v>
      </c>
      <c r="F1203" s="28" t="s">
        <v>56</v>
      </c>
      <c r="G1203" s="28" t="s">
        <v>1985</v>
      </c>
      <c r="H1203" s="28" t="s">
        <v>1986</v>
      </c>
      <c r="I1203" s="28" t="s">
        <v>59</v>
      </c>
      <c r="J1203" s="28" t="s">
        <v>1987</v>
      </c>
      <c r="K1203" s="32">
        <v>300147100001</v>
      </c>
      <c r="L1203" s="28" t="s">
        <v>61</v>
      </c>
      <c r="M1203" s="28" t="s">
        <v>62</v>
      </c>
      <c r="N1203" s="28">
        <v>3</v>
      </c>
      <c r="O1203" s="33">
        <v>20</v>
      </c>
      <c r="P1203" s="33">
        <v>63</v>
      </c>
      <c r="Q1203" s="33">
        <f>O1203+P1203</f>
        <v>83</v>
      </c>
      <c r="R1203" s="33">
        <f>Q1203/N1203</f>
        <v>27.6666666666667</v>
      </c>
      <c r="S1203" s="107" t="s">
        <v>525</v>
      </c>
      <c r="T1203" s="28" t="s">
        <v>64</v>
      </c>
      <c r="U1203" s="28" t="s">
        <v>65</v>
      </c>
      <c r="V1203" s="28" t="s">
        <v>66</v>
      </c>
      <c r="W1203" s="28" t="s">
        <v>68</v>
      </c>
      <c r="X1203" s="28" t="s">
        <v>68</v>
      </c>
      <c r="Y1203" s="28" t="s">
        <v>69</v>
      </c>
      <c r="Z1203" s="108" t="s">
        <v>1789</v>
      </c>
      <c r="AA1203" s="28" t="s">
        <v>71</v>
      </c>
      <c r="AB1203" s="28" t="s">
        <v>71</v>
      </c>
      <c r="AC1203" s="28" t="s">
        <v>1932</v>
      </c>
      <c r="AD1203" s="28" t="s">
        <v>1933</v>
      </c>
      <c r="AE1203" s="28" t="s">
        <v>1934</v>
      </c>
      <c r="AF1203" s="28" t="s">
        <v>1935</v>
      </c>
      <c r="AG1203" s="28"/>
    </row>
    <row r="1204" s="93" customFormat="1" ht="15" spans="1:33">
      <c r="A1204" s="28" t="s">
        <v>104</v>
      </c>
      <c r="B1204" s="28" t="s">
        <v>725</v>
      </c>
      <c r="C1204" s="28">
        <v>154119</v>
      </c>
      <c r="D1204" s="28" t="s">
        <v>1927</v>
      </c>
      <c r="E1204" s="28" t="s">
        <v>1944</v>
      </c>
      <c r="F1204" s="28" t="s">
        <v>56</v>
      </c>
      <c r="G1204" s="28" t="s">
        <v>1985</v>
      </c>
      <c r="H1204" s="28" t="s">
        <v>1986</v>
      </c>
      <c r="I1204" s="28" t="s">
        <v>59</v>
      </c>
      <c r="J1204" s="28" t="s">
        <v>1987</v>
      </c>
      <c r="K1204" s="32">
        <v>300147205001</v>
      </c>
      <c r="L1204" s="28" t="s">
        <v>83</v>
      </c>
      <c r="M1204" s="28" t="s">
        <v>702</v>
      </c>
      <c r="N1204" s="28">
        <v>1</v>
      </c>
      <c r="O1204" s="33">
        <v>1</v>
      </c>
      <c r="P1204" s="33">
        <v>7</v>
      </c>
      <c r="Q1204" s="33">
        <f>O1204+P1204</f>
        <v>8</v>
      </c>
      <c r="R1204" s="33">
        <f>Q1204/N1204</f>
        <v>8</v>
      </c>
      <c r="S1204" s="107" t="s">
        <v>525</v>
      </c>
      <c r="T1204" s="28" t="s">
        <v>228</v>
      </c>
      <c r="U1204" s="28" t="s">
        <v>229</v>
      </c>
      <c r="V1204" s="28" t="s">
        <v>66</v>
      </c>
      <c r="W1204" s="28" t="s">
        <v>68</v>
      </c>
      <c r="X1204" s="28" t="s">
        <v>68</v>
      </c>
      <c r="Y1204" s="28" t="s">
        <v>69</v>
      </c>
      <c r="Z1204" s="108" t="s">
        <v>87</v>
      </c>
      <c r="AA1204" s="28" t="s">
        <v>105</v>
      </c>
      <c r="AB1204" s="28" t="s">
        <v>105</v>
      </c>
      <c r="AC1204" s="28" t="s">
        <v>1947</v>
      </c>
      <c r="AD1204" s="28" t="s">
        <v>1933</v>
      </c>
      <c r="AE1204" s="28" t="s">
        <v>1934</v>
      </c>
      <c r="AF1204" s="28" t="s">
        <v>1935</v>
      </c>
      <c r="AG1204" s="28"/>
    </row>
    <row r="1205" s="93" customFormat="1" ht="15" spans="1:33">
      <c r="A1205" s="28" t="s">
        <v>495</v>
      </c>
      <c r="B1205" s="28" t="s">
        <v>725</v>
      </c>
      <c r="C1205" s="28">
        <v>154119</v>
      </c>
      <c r="D1205" s="28" t="s">
        <v>1927</v>
      </c>
      <c r="E1205" s="28" t="s">
        <v>1951</v>
      </c>
      <c r="F1205" s="28" t="s">
        <v>56</v>
      </c>
      <c r="G1205" s="28" t="s">
        <v>1985</v>
      </c>
      <c r="H1205" s="28" t="s">
        <v>1986</v>
      </c>
      <c r="I1205" s="28" t="s">
        <v>59</v>
      </c>
      <c r="J1205" s="28" t="s">
        <v>1987</v>
      </c>
      <c r="K1205" s="32">
        <v>300147208001</v>
      </c>
      <c r="L1205" s="28" t="s">
        <v>83</v>
      </c>
      <c r="M1205" s="28" t="s">
        <v>702</v>
      </c>
      <c r="N1205" s="28">
        <v>1</v>
      </c>
      <c r="O1205" s="33">
        <v>2</v>
      </c>
      <c r="P1205" s="33">
        <v>5</v>
      </c>
      <c r="Q1205" s="33">
        <f>O1205+P1205</f>
        <v>7</v>
      </c>
      <c r="R1205" s="33">
        <f>Q1205/N1205</f>
        <v>7</v>
      </c>
      <c r="S1205" s="107" t="s">
        <v>525</v>
      </c>
      <c r="T1205" s="28" t="s">
        <v>206</v>
      </c>
      <c r="U1205" s="28" t="s">
        <v>65</v>
      </c>
      <c r="V1205" s="28" t="s">
        <v>66</v>
      </c>
      <c r="W1205" s="28" t="s">
        <v>68</v>
      </c>
      <c r="X1205" s="28" t="s">
        <v>68</v>
      </c>
      <c r="Y1205" s="28" t="s">
        <v>69</v>
      </c>
      <c r="Z1205" s="108" t="s">
        <v>87</v>
      </c>
      <c r="AA1205" s="28" t="s">
        <v>151</v>
      </c>
      <c r="AB1205" s="28" t="s">
        <v>151</v>
      </c>
      <c r="AC1205" s="28" t="s">
        <v>1940</v>
      </c>
      <c r="AD1205" s="28" t="s">
        <v>1933</v>
      </c>
      <c r="AE1205" s="28" t="s">
        <v>1934</v>
      </c>
      <c r="AF1205" s="28" t="s">
        <v>1935</v>
      </c>
      <c r="AG1205" s="28"/>
    </row>
    <row r="1206" s="93" customFormat="1" ht="15" spans="1:33">
      <c r="A1206" s="28" t="s">
        <v>131</v>
      </c>
      <c r="B1206" s="28" t="s">
        <v>725</v>
      </c>
      <c r="C1206" s="28">
        <v>154119</v>
      </c>
      <c r="D1206" s="28" t="s">
        <v>1927</v>
      </c>
      <c r="E1206" s="28" t="s">
        <v>1959</v>
      </c>
      <c r="F1206" s="28" t="s">
        <v>56</v>
      </c>
      <c r="G1206" s="28" t="s">
        <v>1985</v>
      </c>
      <c r="H1206" s="28" t="s">
        <v>1986</v>
      </c>
      <c r="I1206" s="28" t="s">
        <v>59</v>
      </c>
      <c r="J1206" s="28" t="s">
        <v>1987</v>
      </c>
      <c r="K1206" s="32">
        <v>300147212001</v>
      </c>
      <c r="L1206" s="28" t="s">
        <v>83</v>
      </c>
      <c r="M1206" s="28" t="s">
        <v>702</v>
      </c>
      <c r="N1206" s="28">
        <v>1</v>
      </c>
      <c r="O1206" s="33">
        <v>0</v>
      </c>
      <c r="P1206" s="33">
        <v>5</v>
      </c>
      <c r="Q1206" s="33">
        <f>O1206+P1206</f>
        <v>5</v>
      </c>
      <c r="R1206" s="33">
        <f>Q1206/N1206</f>
        <v>5</v>
      </c>
      <c r="S1206" s="107" t="s">
        <v>525</v>
      </c>
      <c r="T1206" s="28" t="s">
        <v>206</v>
      </c>
      <c r="U1206" s="28" t="s">
        <v>65</v>
      </c>
      <c r="V1206" s="28" t="s">
        <v>66</v>
      </c>
      <c r="W1206" s="28" t="s">
        <v>68</v>
      </c>
      <c r="X1206" s="28" t="s">
        <v>68</v>
      </c>
      <c r="Y1206" s="28" t="s">
        <v>69</v>
      </c>
      <c r="Z1206" s="108" t="s">
        <v>87</v>
      </c>
      <c r="AA1206" s="28" t="s">
        <v>133</v>
      </c>
      <c r="AB1206" s="28" t="s">
        <v>133</v>
      </c>
      <c r="AC1206" s="28" t="s">
        <v>1940</v>
      </c>
      <c r="AD1206" s="28" t="s">
        <v>1933</v>
      </c>
      <c r="AE1206" s="28" t="s">
        <v>1934</v>
      </c>
      <c r="AF1206" s="28" t="s">
        <v>1935</v>
      </c>
      <c r="AG1206" s="28"/>
    </row>
    <row r="1207" s="93" customFormat="1" ht="15" spans="1:33">
      <c r="A1207" s="28" t="s">
        <v>115</v>
      </c>
      <c r="B1207" s="28" t="s">
        <v>725</v>
      </c>
      <c r="C1207" s="28">
        <v>154119</v>
      </c>
      <c r="D1207" s="28" t="s">
        <v>1927</v>
      </c>
      <c r="E1207" s="28" t="s">
        <v>1960</v>
      </c>
      <c r="F1207" s="28" t="s">
        <v>56</v>
      </c>
      <c r="G1207" s="28" t="s">
        <v>1985</v>
      </c>
      <c r="H1207" s="28" t="s">
        <v>1986</v>
      </c>
      <c r="I1207" s="28" t="s">
        <v>59</v>
      </c>
      <c r="J1207" s="28" t="s">
        <v>1987</v>
      </c>
      <c r="K1207" s="32">
        <v>300147213001</v>
      </c>
      <c r="L1207" s="28" t="s">
        <v>83</v>
      </c>
      <c r="M1207" s="28" t="s">
        <v>702</v>
      </c>
      <c r="N1207" s="28">
        <v>1</v>
      </c>
      <c r="O1207" s="33">
        <v>12</v>
      </c>
      <c r="P1207" s="33">
        <v>2</v>
      </c>
      <c r="Q1207" s="33">
        <f>O1207+P1207</f>
        <v>14</v>
      </c>
      <c r="R1207" s="33">
        <f>Q1207/N1207</f>
        <v>14</v>
      </c>
      <c r="S1207" s="107" t="s">
        <v>525</v>
      </c>
      <c r="T1207" s="28" t="s">
        <v>206</v>
      </c>
      <c r="U1207" s="28" t="s">
        <v>65</v>
      </c>
      <c r="V1207" s="28" t="s">
        <v>66</v>
      </c>
      <c r="W1207" s="28" t="s">
        <v>68</v>
      </c>
      <c r="X1207" s="28" t="s">
        <v>68</v>
      </c>
      <c r="Y1207" s="28" t="s">
        <v>69</v>
      </c>
      <c r="Z1207" s="108" t="s">
        <v>87</v>
      </c>
      <c r="AA1207" s="28" t="s">
        <v>118</v>
      </c>
      <c r="AB1207" s="28" t="s">
        <v>118</v>
      </c>
      <c r="AC1207" s="28" t="s">
        <v>1957</v>
      </c>
      <c r="AD1207" s="28" t="s">
        <v>1933</v>
      </c>
      <c r="AE1207" s="28" t="s">
        <v>1934</v>
      </c>
      <c r="AF1207" s="28" t="s">
        <v>1935</v>
      </c>
      <c r="AG1207" s="28"/>
    </row>
    <row r="1208" s="93" customFormat="1" ht="15" spans="1:33">
      <c r="A1208" s="28" t="s">
        <v>164</v>
      </c>
      <c r="B1208" s="28" t="s">
        <v>725</v>
      </c>
      <c r="C1208" s="28">
        <v>154119</v>
      </c>
      <c r="D1208" s="28" t="s">
        <v>1927</v>
      </c>
      <c r="E1208" s="28" t="s">
        <v>1962</v>
      </c>
      <c r="F1208" s="28" t="s">
        <v>56</v>
      </c>
      <c r="G1208" s="28" t="s">
        <v>1985</v>
      </c>
      <c r="H1208" s="28" t="s">
        <v>1986</v>
      </c>
      <c r="I1208" s="28" t="s">
        <v>59</v>
      </c>
      <c r="J1208" s="28" t="s">
        <v>1987</v>
      </c>
      <c r="K1208" s="32">
        <v>300147215001</v>
      </c>
      <c r="L1208" s="28" t="s">
        <v>83</v>
      </c>
      <c r="M1208" s="28" t="s">
        <v>702</v>
      </c>
      <c r="N1208" s="28">
        <v>1</v>
      </c>
      <c r="O1208" s="33">
        <v>2</v>
      </c>
      <c r="P1208" s="33">
        <v>12</v>
      </c>
      <c r="Q1208" s="33">
        <f>O1208+P1208</f>
        <v>14</v>
      </c>
      <c r="R1208" s="33">
        <f>Q1208/N1208</f>
        <v>14</v>
      </c>
      <c r="S1208" s="107" t="s">
        <v>525</v>
      </c>
      <c r="T1208" s="28" t="s">
        <v>228</v>
      </c>
      <c r="U1208" s="28" t="s">
        <v>229</v>
      </c>
      <c r="V1208" s="28" t="s">
        <v>66</v>
      </c>
      <c r="W1208" s="28" t="s">
        <v>68</v>
      </c>
      <c r="X1208" s="28" t="s">
        <v>68</v>
      </c>
      <c r="Y1208" s="28" t="s">
        <v>69</v>
      </c>
      <c r="Z1208" s="108" t="s">
        <v>87</v>
      </c>
      <c r="AA1208" s="28" t="s">
        <v>166</v>
      </c>
      <c r="AB1208" s="28" t="s">
        <v>166</v>
      </c>
      <c r="AC1208" s="28" t="s">
        <v>1947</v>
      </c>
      <c r="AD1208" s="28" t="s">
        <v>1933</v>
      </c>
      <c r="AE1208" s="28" t="s">
        <v>1934</v>
      </c>
      <c r="AF1208" s="28" t="s">
        <v>1935</v>
      </c>
      <c r="AG1208" s="28"/>
    </row>
    <row r="1209" s="93" customFormat="1" ht="15" spans="1:33">
      <c r="A1209" s="28" t="s">
        <v>102</v>
      </c>
      <c r="B1209" s="28" t="s">
        <v>725</v>
      </c>
      <c r="C1209" s="28">
        <v>154119</v>
      </c>
      <c r="D1209" s="28" t="s">
        <v>1927</v>
      </c>
      <c r="E1209" s="28" t="s">
        <v>1965</v>
      </c>
      <c r="F1209" s="28" t="s">
        <v>56</v>
      </c>
      <c r="G1209" s="28" t="s">
        <v>1985</v>
      </c>
      <c r="H1209" s="28" t="s">
        <v>1986</v>
      </c>
      <c r="I1209" s="28" t="s">
        <v>59</v>
      </c>
      <c r="J1209" s="28" t="s">
        <v>1987</v>
      </c>
      <c r="K1209" s="32">
        <v>300147217001</v>
      </c>
      <c r="L1209" s="28" t="s">
        <v>83</v>
      </c>
      <c r="M1209" s="28" t="s">
        <v>702</v>
      </c>
      <c r="N1209" s="28">
        <v>1</v>
      </c>
      <c r="O1209" s="33">
        <v>2</v>
      </c>
      <c r="P1209" s="33">
        <v>8</v>
      </c>
      <c r="Q1209" s="33">
        <f>O1209+P1209</f>
        <v>10</v>
      </c>
      <c r="R1209" s="33">
        <f>Q1209/N1209</f>
        <v>10</v>
      </c>
      <c r="S1209" s="107" t="s">
        <v>525</v>
      </c>
      <c r="T1209" s="28" t="s">
        <v>228</v>
      </c>
      <c r="U1209" s="28" t="s">
        <v>229</v>
      </c>
      <c r="V1209" s="28" t="s">
        <v>66</v>
      </c>
      <c r="W1209" s="28" t="s">
        <v>68</v>
      </c>
      <c r="X1209" s="28" t="s">
        <v>68</v>
      </c>
      <c r="Y1209" s="28" t="s">
        <v>69</v>
      </c>
      <c r="Z1209" s="108" t="s">
        <v>87</v>
      </c>
      <c r="AA1209" s="28" t="s">
        <v>103</v>
      </c>
      <c r="AB1209" s="28" t="s">
        <v>103</v>
      </c>
      <c r="AC1209" s="28" t="s">
        <v>1966</v>
      </c>
      <c r="AD1209" s="28" t="s">
        <v>1933</v>
      </c>
      <c r="AE1209" s="28" t="s">
        <v>1934</v>
      </c>
      <c r="AF1209" s="28" t="s">
        <v>1935</v>
      </c>
      <c r="AG1209" s="28"/>
    </row>
    <row r="1210" s="93" customFormat="1" ht="15" spans="1:33">
      <c r="A1210" s="28" t="s">
        <v>178</v>
      </c>
      <c r="B1210" s="28" t="s">
        <v>725</v>
      </c>
      <c r="C1210" s="28">
        <v>154119</v>
      </c>
      <c r="D1210" s="28" t="s">
        <v>1927</v>
      </c>
      <c r="E1210" s="28" t="s">
        <v>1967</v>
      </c>
      <c r="F1210" s="28" t="s">
        <v>56</v>
      </c>
      <c r="G1210" s="28" t="s">
        <v>1985</v>
      </c>
      <c r="H1210" s="28" t="s">
        <v>1986</v>
      </c>
      <c r="I1210" s="28" t="s">
        <v>59</v>
      </c>
      <c r="J1210" s="28" t="s">
        <v>1987</v>
      </c>
      <c r="K1210" s="32">
        <v>300147218001</v>
      </c>
      <c r="L1210" s="28" t="s">
        <v>83</v>
      </c>
      <c r="M1210" s="28" t="s">
        <v>702</v>
      </c>
      <c r="N1210" s="28">
        <v>1</v>
      </c>
      <c r="O1210" s="33">
        <v>1</v>
      </c>
      <c r="P1210" s="33">
        <v>4</v>
      </c>
      <c r="Q1210" s="33">
        <f>O1210+P1210</f>
        <v>5</v>
      </c>
      <c r="R1210" s="33">
        <f>Q1210/N1210</f>
        <v>5</v>
      </c>
      <c r="S1210" s="107" t="s">
        <v>525</v>
      </c>
      <c r="T1210" s="28" t="s">
        <v>97</v>
      </c>
      <c r="U1210" s="28" t="s">
        <v>65</v>
      </c>
      <c r="V1210" s="28" t="s">
        <v>66</v>
      </c>
      <c r="W1210" s="28" t="s">
        <v>68</v>
      </c>
      <c r="X1210" s="28" t="s">
        <v>68</v>
      </c>
      <c r="Y1210" s="28" t="s">
        <v>69</v>
      </c>
      <c r="Z1210" s="108" t="s">
        <v>87</v>
      </c>
      <c r="AA1210" s="28" t="s">
        <v>179</v>
      </c>
      <c r="AB1210" s="28" t="s">
        <v>179</v>
      </c>
      <c r="AC1210" s="28" t="s">
        <v>1940</v>
      </c>
      <c r="AD1210" s="28" t="s">
        <v>1933</v>
      </c>
      <c r="AE1210" s="28" t="s">
        <v>1934</v>
      </c>
      <c r="AF1210" s="28" t="s">
        <v>1935</v>
      </c>
      <c r="AG1210" s="28"/>
    </row>
    <row r="1211" s="93" customFormat="1" ht="15" spans="1:33">
      <c r="A1211" s="28" t="s">
        <v>131</v>
      </c>
      <c r="B1211" s="28" t="s">
        <v>725</v>
      </c>
      <c r="C1211" s="28">
        <v>154119</v>
      </c>
      <c r="D1211" s="28" t="s">
        <v>1927</v>
      </c>
      <c r="E1211" s="28" t="s">
        <v>1988</v>
      </c>
      <c r="F1211" s="28" t="s">
        <v>56</v>
      </c>
      <c r="G1211" s="28" t="s">
        <v>1985</v>
      </c>
      <c r="H1211" s="28" t="s">
        <v>1986</v>
      </c>
      <c r="I1211" s="28" t="s">
        <v>59</v>
      </c>
      <c r="J1211" s="28" t="s">
        <v>1987</v>
      </c>
      <c r="K1211" s="32">
        <v>300147309001</v>
      </c>
      <c r="L1211" s="28" t="s">
        <v>876</v>
      </c>
      <c r="M1211" s="28" t="s">
        <v>702</v>
      </c>
      <c r="N1211" s="28">
        <v>1</v>
      </c>
      <c r="O1211" s="33">
        <v>0</v>
      </c>
      <c r="P1211" s="33">
        <v>7</v>
      </c>
      <c r="Q1211" s="33">
        <f>O1211+P1211</f>
        <v>7</v>
      </c>
      <c r="R1211" s="33">
        <f>Q1211/N1211</f>
        <v>7</v>
      </c>
      <c r="S1211" s="107" t="s">
        <v>525</v>
      </c>
      <c r="T1211" s="28" t="s">
        <v>228</v>
      </c>
      <c r="U1211" s="28" t="s">
        <v>229</v>
      </c>
      <c r="V1211" s="28" t="s">
        <v>66</v>
      </c>
      <c r="W1211" s="28" t="s">
        <v>68</v>
      </c>
      <c r="X1211" s="28" t="s">
        <v>68</v>
      </c>
      <c r="Y1211" s="28" t="s">
        <v>69</v>
      </c>
      <c r="Z1211" s="108" t="s">
        <v>87</v>
      </c>
      <c r="AA1211" s="28" t="s">
        <v>520</v>
      </c>
      <c r="AB1211" s="28" t="s">
        <v>520</v>
      </c>
      <c r="AC1211" s="28" t="s">
        <v>1947</v>
      </c>
      <c r="AD1211" s="28" t="s">
        <v>1933</v>
      </c>
      <c r="AE1211" s="28" t="s">
        <v>1934</v>
      </c>
      <c r="AF1211" s="28" t="s">
        <v>1935</v>
      </c>
      <c r="AG1211" s="28"/>
    </row>
    <row r="1212" s="93" customFormat="1" ht="15" spans="1:33">
      <c r="A1212" s="28" t="s">
        <v>52</v>
      </c>
      <c r="B1212" s="28" t="s">
        <v>725</v>
      </c>
      <c r="C1212" s="28">
        <v>154119</v>
      </c>
      <c r="D1212" s="28" t="s">
        <v>1927</v>
      </c>
      <c r="E1212" s="28" t="s">
        <v>1927</v>
      </c>
      <c r="F1212" s="28" t="s">
        <v>56</v>
      </c>
      <c r="G1212" s="28" t="s">
        <v>1985</v>
      </c>
      <c r="H1212" s="28" t="s">
        <v>1989</v>
      </c>
      <c r="I1212" s="28" t="s">
        <v>59</v>
      </c>
      <c r="J1212" s="28" t="s">
        <v>1990</v>
      </c>
      <c r="K1212" s="32">
        <v>300148100001</v>
      </c>
      <c r="L1212" s="28" t="s">
        <v>61</v>
      </c>
      <c r="M1212" s="28" t="s">
        <v>62</v>
      </c>
      <c r="N1212" s="28">
        <v>4</v>
      </c>
      <c r="O1212" s="33">
        <v>6</v>
      </c>
      <c r="P1212" s="33">
        <v>23</v>
      </c>
      <c r="Q1212" s="33">
        <f>O1212+P1212</f>
        <v>29</v>
      </c>
      <c r="R1212" s="33">
        <f>Q1212/N1212</f>
        <v>7.25</v>
      </c>
      <c r="S1212" s="107" t="s">
        <v>1991</v>
      </c>
      <c r="T1212" s="28" t="s">
        <v>64</v>
      </c>
      <c r="U1212" s="28" t="s">
        <v>65</v>
      </c>
      <c r="V1212" s="28" t="s">
        <v>66</v>
      </c>
      <c r="W1212" s="28" t="s">
        <v>68</v>
      </c>
      <c r="X1212" s="28" t="s">
        <v>68</v>
      </c>
      <c r="Y1212" s="28" t="s">
        <v>69</v>
      </c>
      <c r="Z1212" s="108" t="s">
        <v>1789</v>
      </c>
      <c r="AA1212" s="28" t="s">
        <v>71</v>
      </c>
      <c r="AB1212" s="28" t="s">
        <v>71</v>
      </c>
      <c r="AC1212" s="28" t="s">
        <v>1932</v>
      </c>
      <c r="AD1212" s="28" t="s">
        <v>1933</v>
      </c>
      <c r="AE1212" s="28" t="s">
        <v>1934</v>
      </c>
      <c r="AF1212" s="28" t="s">
        <v>1935</v>
      </c>
      <c r="AG1212" s="28"/>
    </row>
    <row r="1213" s="93" customFormat="1" ht="15" spans="1:33">
      <c r="A1213" s="28" t="s">
        <v>331</v>
      </c>
      <c r="B1213" s="28" t="s">
        <v>725</v>
      </c>
      <c r="C1213" s="28">
        <v>154119</v>
      </c>
      <c r="D1213" s="28" t="s">
        <v>1927</v>
      </c>
      <c r="E1213" s="28" t="s">
        <v>1939</v>
      </c>
      <c r="F1213" s="28" t="s">
        <v>56</v>
      </c>
      <c r="G1213" s="28" t="s">
        <v>1992</v>
      </c>
      <c r="H1213" s="28" t="s">
        <v>1989</v>
      </c>
      <c r="I1213" s="28" t="s">
        <v>59</v>
      </c>
      <c r="J1213" s="28" t="s">
        <v>1993</v>
      </c>
      <c r="K1213" s="32">
        <v>300148202001</v>
      </c>
      <c r="L1213" s="28" t="s">
        <v>83</v>
      </c>
      <c r="M1213" s="28" t="s">
        <v>702</v>
      </c>
      <c r="N1213" s="28">
        <v>1</v>
      </c>
      <c r="O1213" s="33">
        <v>2</v>
      </c>
      <c r="P1213" s="33">
        <v>21</v>
      </c>
      <c r="Q1213" s="33">
        <f>O1213+P1213</f>
        <v>23</v>
      </c>
      <c r="R1213" s="33">
        <f>Q1213/N1213</f>
        <v>23</v>
      </c>
      <c r="S1213" s="107" t="s">
        <v>761</v>
      </c>
      <c r="T1213" s="28" t="s">
        <v>97</v>
      </c>
      <c r="U1213" s="28" t="s">
        <v>65</v>
      </c>
      <c r="V1213" s="28" t="s">
        <v>66</v>
      </c>
      <c r="W1213" s="28" t="s">
        <v>68</v>
      </c>
      <c r="X1213" s="28" t="s">
        <v>68</v>
      </c>
      <c r="Y1213" s="28" t="s">
        <v>69</v>
      </c>
      <c r="Z1213" s="108" t="s">
        <v>87</v>
      </c>
      <c r="AA1213" s="28" t="s">
        <v>759</v>
      </c>
      <c r="AB1213" s="28" t="s">
        <v>759</v>
      </c>
      <c r="AC1213" s="28" t="s">
        <v>1940</v>
      </c>
      <c r="AD1213" s="28" t="s">
        <v>1933</v>
      </c>
      <c r="AE1213" s="28" t="s">
        <v>1934</v>
      </c>
      <c r="AF1213" s="28" t="s">
        <v>1935</v>
      </c>
      <c r="AG1213" s="28"/>
    </row>
    <row r="1214" s="93" customFormat="1" ht="15" spans="1:33">
      <c r="A1214" s="28" t="s">
        <v>155</v>
      </c>
      <c r="B1214" s="28" t="s">
        <v>725</v>
      </c>
      <c r="C1214" s="28">
        <v>154119</v>
      </c>
      <c r="D1214" s="28" t="s">
        <v>1927</v>
      </c>
      <c r="E1214" s="28" t="s">
        <v>1941</v>
      </c>
      <c r="F1214" s="28" t="s">
        <v>56</v>
      </c>
      <c r="G1214" s="28" t="s">
        <v>1985</v>
      </c>
      <c r="H1214" s="28" t="s">
        <v>1989</v>
      </c>
      <c r="I1214" s="28" t="s">
        <v>59</v>
      </c>
      <c r="J1214" s="28" t="s">
        <v>1990</v>
      </c>
      <c r="K1214" s="32">
        <v>300148203001</v>
      </c>
      <c r="L1214" s="28" t="s">
        <v>83</v>
      </c>
      <c r="M1214" s="28" t="s">
        <v>702</v>
      </c>
      <c r="N1214" s="28">
        <v>1</v>
      </c>
      <c r="O1214" s="33">
        <v>0</v>
      </c>
      <c r="P1214" s="33">
        <v>1</v>
      </c>
      <c r="Q1214" s="33">
        <f>O1214+P1214</f>
        <v>1</v>
      </c>
      <c r="R1214" s="33">
        <f>Q1214/N1214</f>
        <v>1</v>
      </c>
      <c r="S1214" s="107" t="s">
        <v>1994</v>
      </c>
      <c r="T1214" s="28" t="s">
        <v>228</v>
      </c>
      <c r="U1214" s="28" t="s">
        <v>229</v>
      </c>
      <c r="V1214" s="28" t="s">
        <v>66</v>
      </c>
      <c r="W1214" s="28" t="s">
        <v>68</v>
      </c>
      <c r="X1214" s="28" t="s">
        <v>68</v>
      </c>
      <c r="Y1214" s="28" t="s">
        <v>69</v>
      </c>
      <c r="Z1214" s="108" t="s">
        <v>87</v>
      </c>
      <c r="AA1214" s="28" t="s">
        <v>156</v>
      </c>
      <c r="AB1214" s="28" t="s">
        <v>156</v>
      </c>
      <c r="AC1214" s="28" t="s">
        <v>1943</v>
      </c>
      <c r="AD1214" s="28" t="s">
        <v>1933</v>
      </c>
      <c r="AE1214" s="28" t="s">
        <v>1934</v>
      </c>
      <c r="AF1214" s="28" t="s">
        <v>1935</v>
      </c>
      <c r="AG1214" s="28"/>
    </row>
    <row r="1215" s="93" customFormat="1" ht="15" spans="1:33">
      <c r="A1215" s="28" t="s">
        <v>495</v>
      </c>
      <c r="B1215" s="28" t="s">
        <v>725</v>
      </c>
      <c r="C1215" s="28">
        <v>154119</v>
      </c>
      <c r="D1215" s="28" t="s">
        <v>1927</v>
      </c>
      <c r="E1215" s="28" t="s">
        <v>1951</v>
      </c>
      <c r="F1215" s="28" t="s">
        <v>56</v>
      </c>
      <c r="G1215" s="28" t="s">
        <v>1985</v>
      </c>
      <c r="H1215" s="28" t="s">
        <v>1989</v>
      </c>
      <c r="I1215" s="28" t="s">
        <v>59</v>
      </c>
      <c r="J1215" s="28" t="s">
        <v>1990</v>
      </c>
      <c r="K1215" s="32">
        <v>300148208001</v>
      </c>
      <c r="L1215" s="28" t="s">
        <v>83</v>
      </c>
      <c r="M1215" s="28" t="s">
        <v>702</v>
      </c>
      <c r="N1215" s="28">
        <v>1</v>
      </c>
      <c r="O1215" s="33">
        <v>52</v>
      </c>
      <c r="P1215" s="33">
        <v>5</v>
      </c>
      <c r="Q1215" s="33">
        <f>O1215+P1215</f>
        <v>57</v>
      </c>
      <c r="R1215" s="33">
        <f>Q1215/N1215</f>
        <v>57</v>
      </c>
      <c r="S1215" s="107" t="s">
        <v>1995</v>
      </c>
      <c r="T1215" s="28" t="s">
        <v>206</v>
      </c>
      <c r="U1215" s="28" t="s">
        <v>65</v>
      </c>
      <c r="V1215" s="28" t="s">
        <v>66</v>
      </c>
      <c r="W1215" s="28" t="s">
        <v>68</v>
      </c>
      <c r="X1215" s="28" t="s">
        <v>68</v>
      </c>
      <c r="Y1215" s="28" t="s">
        <v>69</v>
      </c>
      <c r="Z1215" s="108" t="s">
        <v>87</v>
      </c>
      <c r="AA1215" s="28" t="s">
        <v>151</v>
      </c>
      <c r="AB1215" s="28" t="s">
        <v>151</v>
      </c>
      <c r="AC1215" s="28" t="s">
        <v>1955</v>
      </c>
      <c r="AD1215" s="28" t="s">
        <v>1933</v>
      </c>
      <c r="AE1215" s="28" t="s">
        <v>1934</v>
      </c>
      <c r="AF1215" s="28" t="s">
        <v>1935</v>
      </c>
      <c r="AG1215" s="28"/>
    </row>
    <row r="1216" s="93" customFormat="1" ht="15" spans="1:33">
      <c r="A1216" s="28" t="s">
        <v>512</v>
      </c>
      <c r="B1216" s="28" t="s">
        <v>725</v>
      </c>
      <c r="C1216" s="28">
        <v>154119</v>
      </c>
      <c r="D1216" s="28" t="s">
        <v>1927</v>
      </c>
      <c r="E1216" s="28" t="s">
        <v>1954</v>
      </c>
      <c r="F1216" s="28" t="s">
        <v>56</v>
      </c>
      <c r="G1216" s="28" t="s">
        <v>1985</v>
      </c>
      <c r="H1216" s="28" t="s">
        <v>1989</v>
      </c>
      <c r="I1216" s="28" t="s">
        <v>59</v>
      </c>
      <c r="J1216" s="28" t="s">
        <v>1990</v>
      </c>
      <c r="K1216" s="32">
        <v>300148209001</v>
      </c>
      <c r="L1216" s="28" t="s">
        <v>83</v>
      </c>
      <c r="M1216" s="28" t="s">
        <v>702</v>
      </c>
      <c r="N1216" s="28">
        <v>1</v>
      </c>
      <c r="O1216" s="33">
        <v>0</v>
      </c>
      <c r="P1216" s="33">
        <v>1</v>
      </c>
      <c r="Q1216" s="33">
        <f>O1216+P1216</f>
        <v>1</v>
      </c>
      <c r="R1216" s="33">
        <f>Q1216/N1216</f>
        <v>1</v>
      </c>
      <c r="S1216" s="107" t="s">
        <v>1836</v>
      </c>
      <c r="T1216" s="28" t="s">
        <v>228</v>
      </c>
      <c r="U1216" s="28" t="s">
        <v>229</v>
      </c>
      <c r="V1216" s="28" t="s">
        <v>66</v>
      </c>
      <c r="W1216" s="28" t="s">
        <v>68</v>
      </c>
      <c r="X1216" s="28" t="s">
        <v>68</v>
      </c>
      <c r="Y1216" s="28" t="s">
        <v>69</v>
      </c>
      <c r="Z1216" s="108" t="s">
        <v>87</v>
      </c>
      <c r="AA1216" s="28" t="s">
        <v>763</v>
      </c>
      <c r="AB1216" s="28" t="s">
        <v>763</v>
      </c>
      <c r="AC1216" s="28" t="s">
        <v>1947</v>
      </c>
      <c r="AD1216" s="28" t="s">
        <v>1933</v>
      </c>
      <c r="AE1216" s="28" t="s">
        <v>1934</v>
      </c>
      <c r="AF1216" s="28" t="s">
        <v>1935</v>
      </c>
      <c r="AG1216" s="28"/>
    </row>
    <row r="1217" s="93" customFormat="1" ht="15" spans="1:33">
      <c r="A1217" s="28" t="s">
        <v>178</v>
      </c>
      <c r="B1217" s="28" t="s">
        <v>725</v>
      </c>
      <c r="C1217" s="28">
        <v>154119</v>
      </c>
      <c r="D1217" s="28" t="s">
        <v>1927</v>
      </c>
      <c r="E1217" s="28" t="s">
        <v>1967</v>
      </c>
      <c r="F1217" s="28" t="s">
        <v>56</v>
      </c>
      <c r="G1217" s="28" t="s">
        <v>1985</v>
      </c>
      <c r="H1217" s="28" t="s">
        <v>1989</v>
      </c>
      <c r="I1217" s="28" t="s">
        <v>59</v>
      </c>
      <c r="J1217" s="28" t="s">
        <v>1990</v>
      </c>
      <c r="K1217" s="32">
        <v>300148218001</v>
      </c>
      <c r="L1217" s="28" t="s">
        <v>83</v>
      </c>
      <c r="M1217" s="28" t="s">
        <v>702</v>
      </c>
      <c r="N1217" s="28">
        <v>1</v>
      </c>
      <c r="O1217" s="33">
        <v>0</v>
      </c>
      <c r="P1217" s="33">
        <v>1</v>
      </c>
      <c r="Q1217" s="33">
        <f>O1217+P1217</f>
        <v>1</v>
      </c>
      <c r="R1217" s="33">
        <f>Q1217/N1217</f>
        <v>1</v>
      </c>
      <c r="S1217" s="107" t="s">
        <v>1836</v>
      </c>
      <c r="T1217" s="28" t="s">
        <v>97</v>
      </c>
      <c r="U1217" s="28" t="s">
        <v>65</v>
      </c>
      <c r="V1217" s="28" t="s">
        <v>66</v>
      </c>
      <c r="W1217" s="28" t="s">
        <v>68</v>
      </c>
      <c r="X1217" s="28" t="s">
        <v>68</v>
      </c>
      <c r="Y1217" s="28" t="s">
        <v>69</v>
      </c>
      <c r="Z1217" s="108" t="s">
        <v>87</v>
      </c>
      <c r="AA1217" s="28" t="s">
        <v>179</v>
      </c>
      <c r="AB1217" s="28" t="s">
        <v>179</v>
      </c>
      <c r="AC1217" s="28" t="s">
        <v>1940</v>
      </c>
      <c r="AD1217" s="28" t="s">
        <v>1933</v>
      </c>
      <c r="AE1217" s="28" t="s">
        <v>1934</v>
      </c>
      <c r="AF1217" s="28" t="s">
        <v>1935</v>
      </c>
      <c r="AG1217" s="28"/>
    </row>
    <row r="1218" s="93" customFormat="1" ht="15" spans="1:33">
      <c r="A1218" s="28" t="s">
        <v>76</v>
      </c>
      <c r="B1218" s="28" t="s">
        <v>725</v>
      </c>
      <c r="C1218" s="28">
        <v>154136</v>
      </c>
      <c r="D1218" s="28" t="s">
        <v>1996</v>
      </c>
      <c r="E1218" s="28" t="s">
        <v>1996</v>
      </c>
      <c r="F1218" s="28" t="s">
        <v>56</v>
      </c>
      <c r="G1218" s="28" t="s">
        <v>1928</v>
      </c>
      <c r="H1218" s="28" t="s">
        <v>1929</v>
      </c>
      <c r="I1218" s="28" t="s">
        <v>59</v>
      </c>
      <c r="J1218" s="28" t="s">
        <v>1930</v>
      </c>
      <c r="K1218" s="32">
        <v>300144001001</v>
      </c>
      <c r="L1218" s="28" t="s">
        <v>61</v>
      </c>
      <c r="M1218" s="28" t="s">
        <v>62</v>
      </c>
      <c r="N1218" s="28">
        <v>2</v>
      </c>
      <c r="O1218" s="33">
        <v>5</v>
      </c>
      <c r="P1218" s="33">
        <v>35</v>
      </c>
      <c r="Q1218" s="33">
        <f>O1218+P1218</f>
        <v>40</v>
      </c>
      <c r="R1218" s="33">
        <f>Q1218/N1218</f>
        <v>20</v>
      </c>
      <c r="S1218" s="107" t="s">
        <v>1997</v>
      </c>
      <c r="T1218" s="28" t="s">
        <v>282</v>
      </c>
      <c r="U1218" s="28" t="s">
        <v>649</v>
      </c>
      <c r="V1218" s="28" t="s">
        <v>66</v>
      </c>
      <c r="W1218" s="28" t="s">
        <v>68</v>
      </c>
      <c r="X1218" s="28" t="s">
        <v>68</v>
      </c>
      <c r="Y1218" s="28" t="s">
        <v>69</v>
      </c>
      <c r="Z1218" s="108" t="s">
        <v>1789</v>
      </c>
      <c r="AA1218" s="28" t="s">
        <v>1998</v>
      </c>
      <c r="AB1218" s="28" t="s">
        <v>1998</v>
      </c>
      <c r="AC1218" s="28" t="s">
        <v>1999</v>
      </c>
      <c r="AD1218" s="28" t="s">
        <v>2000</v>
      </c>
      <c r="AE1218" s="28" t="s">
        <v>2001</v>
      </c>
      <c r="AF1218" s="28" t="s">
        <v>2002</v>
      </c>
      <c r="AG1218" s="28"/>
    </row>
    <row r="1219" s="93" customFormat="1" ht="15" spans="1:33">
      <c r="A1219" s="28" t="s">
        <v>76</v>
      </c>
      <c r="B1219" s="28" t="s">
        <v>725</v>
      </c>
      <c r="C1219" s="28">
        <v>154136</v>
      </c>
      <c r="D1219" s="28" t="s">
        <v>1996</v>
      </c>
      <c r="E1219" s="28" t="s">
        <v>1996</v>
      </c>
      <c r="F1219" s="28" t="s">
        <v>56</v>
      </c>
      <c r="G1219" s="28" t="s">
        <v>1928</v>
      </c>
      <c r="H1219" s="28" t="s">
        <v>1929</v>
      </c>
      <c r="I1219" s="28" t="s">
        <v>59</v>
      </c>
      <c r="J1219" s="28" t="s">
        <v>1930</v>
      </c>
      <c r="K1219" s="32">
        <v>300144001002</v>
      </c>
      <c r="L1219" s="28" t="s">
        <v>61</v>
      </c>
      <c r="M1219" s="28" t="s">
        <v>62</v>
      </c>
      <c r="N1219" s="28">
        <v>2</v>
      </c>
      <c r="O1219" s="33">
        <v>4</v>
      </c>
      <c r="P1219" s="33">
        <v>14</v>
      </c>
      <c r="Q1219" s="33">
        <f>O1219+P1219</f>
        <v>18</v>
      </c>
      <c r="R1219" s="33">
        <f>Q1219/N1219</f>
        <v>9</v>
      </c>
      <c r="S1219" s="107" t="s">
        <v>2003</v>
      </c>
      <c r="T1219" s="28" t="s">
        <v>282</v>
      </c>
      <c r="U1219" s="28" t="s">
        <v>649</v>
      </c>
      <c r="V1219" s="28" t="s">
        <v>66</v>
      </c>
      <c r="W1219" s="28" t="s">
        <v>68</v>
      </c>
      <c r="X1219" s="28" t="s">
        <v>68</v>
      </c>
      <c r="Y1219" s="28" t="s">
        <v>69</v>
      </c>
      <c r="Z1219" s="108" t="s">
        <v>1789</v>
      </c>
      <c r="AA1219" s="28" t="s">
        <v>1998</v>
      </c>
      <c r="AB1219" s="28" t="s">
        <v>1998</v>
      </c>
      <c r="AC1219" s="28" t="s">
        <v>1999</v>
      </c>
      <c r="AD1219" s="28" t="s">
        <v>2000</v>
      </c>
      <c r="AE1219" s="28" t="s">
        <v>2001</v>
      </c>
      <c r="AF1219" s="28" t="s">
        <v>2002</v>
      </c>
      <c r="AG1219" s="28"/>
    </row>
    <row r="1220" s="93" customFormat="1" ht="15" spans="1:33">
      <c r="A1220" s="28" t="s">
        <v>76</v>
      </c>
      <c r="B1220" s="28" t="s">
        <v>725</v>
      </c>
      <c r="C1220" s="28">
        <v>154136</v>
      </c>
      <c r="D1220" s="28" t="s">
        <v>1996</v>
      </c>
      <c r="E1220" s="28" t="s">
        <v>1996</v>
      </c>
      <c r="F1220" s="28" t="s">
        <v>56</v>
      </c>
      <c r="G1220" s="28" t="s">
        <v>1973</v>
      </c>
      <c r="H1220" s="28" t="s">
        <v>1970</v>
      </c>
      <c r="I1220" s="28" t="s">
        <v>59</v>
      </c>
      <c r="J1220" s="28" t="s">
        <v>1974</v>
      </c>
      <c r="K1220" s="32">
        <v>300145001001</v>
      </c>
      <c r="L1220" s="28" t="s">
        <v>61</v>
      </c>
      <c r="M1220" s="28" t="s">
        <v>62</v>
      </c>
      <c r="N1220" s="28">
        <v>3</v>
      </c>
      <c r="O1220" s="33">
        <v>0</v>
      </c>
      <c r="P1220" s="33">
        <v>27</v>
      </c>
      <c r="Q1220" s="33">
        <f>O1220+P1220</f>
        <v>27</v>
      </c>
      <c r="R1220" s="33">
        <f>Q1220/N1220</f>
        <v>9</v>
      </c>
      <c r="S1220" s="107" t="s">
        <v>2004</v>
      </c>
      <c r="T1220" s="28" t="s">
        <v>282</v>
      </c>
      <c r="U1220" s="28" t="s">
        <v>649</v>
      </c>
      <c r="V1220" s="28" t="s">
        <v>66</v>
      </c>
      <c r="W1220" s="28" t="s">
        <v>67</v>
      </c>
      <c r="X1220" s="28" t="s">
        <v>68</v>
      </c>
      <c r="Y1220" s="28" t="s">
        <v>69</v>
      </c>
      <c r="Z1220" s="108" t="s">
        <v>1789</v>
      </c>
      <c r="AA1220" s="28" t="s">
        <v>1998</v>
      </c>
      <c r="AB1220" s="28" t="s">
        <v>1998</v>
      </c>
      <c r="AC1220" s="28" t="s">
        <v>2005</v>
      </c>
      <c r="AD1220" s="28" t="s">
        <v>2000</v>
      </c>
      <c r="AE1220" s="28" t="s">
        <v>2001</v>
      </c>
      <c r="AF1220" s="28" t="s">
        <v>2002</v>
      </c>
      <c r="AG1220" s="28"/>
    </row>
    <row r="1221" s="93" customFormat="1" ht="15" spans="1:33">
      <c r="A1221" s="28" t="s">
        <v>76</v>
      </c>
      <c r="B1221" s="28" t="s">
        <v>725</v>
      </c>
      <c r="C1221" s="28">
        <v>154136</v>
      </c>
      <c r="D1221" s="28" t="s">
        <v>1996</v>
      </c>
      <c r="E1221" s="28" t="s">
        <v>1996</v>
      </c>
      <c r="F1221" s="28" t="s">
        <v>56</v>
      </c>
      <c r="G1221" s="28" t="s">
        <v>1977</v>
      </c>
      <c r="H1221" s="28" t="s">
        <v>1978</v>
      </c>
      <c r="I1221" s="28" t="s">
        <v>59</v>
      </c>
      <c r="J1221" s="28" t="s">
        <v>1979</v>
      </c>
      <c r="K1221" s="32">
        <v>300146001001</v>
      </c>
      <c r="L1221" s="28" t="s">
        <v>61</v>
      </c>
      <c r="M1221" s="28" t="s">
        <v>62</v>
      </c>
      <c r="N1221" s="28">
        <v>2</v>
      </c>
      <c r="O1221" s="33">
        <v>8</v>
      </c>
      <c r="P1221" s="33">
        <v>26</v>
      </c>
      <c r="Q1221" s="33">
        <f>O1221+P1221</f>
        <v>34</v>
      </c>
      <c r="R1221" s="33">
        <f>Q1221/N1221</f>
        <v>17</v>
      </c>
      <c r="S1221" s="107" t="s">
        <v>1416</v>
      </c>
      <c r="T1221" s="28" t="s">
        <v>282</v>
      </c>
      <c r="U1221" s="28" t="s">
        <v>649</v>
      </c>
      <c r="V1221" s="28" t="s">
        <v>66</v>
      </c>
      <c r="W1221" s="28" t="s">
        <v>68</v>
      </c>
      <c r="X1221" s="28" t="s">
        <v>68</v>
      </c>
      <c r="Y1221" s="28" t="s">
        <v>69</v>
      </c>
      <c r="Z1221" s="108" t="s">
        <v>1789</v>
      </c>
      <c r="AA1221" s="28" t="s">
        <v>1998</v>
      </c>
      <c r="AB1221" s="28" t="s">
        <v>1998</v>
      </c>
      <c r="AC1221" s="28" t="s">
        <v>2006</v>
      </c>
      <c r="AD1221" s="28" t="s">
        <v>2000</v>
      </c>
      <c r="AE1221" s="28" t="s">
        <v>2001</v>
      </c>
      <c r="AF1221" s="28" t="s">
        <v>2002</v>
      </c>
      <c r="AG1221" s="28"/>
    </row>
    <row r="1222" s="93" customFormat="1" ht="15" spans="1:33">
      <c r="A1222" s="28" t="s">
        <v>76</v>
      </c>
      <c r="B1222" s="28" t="s">
        <v>725</v>
      </c>
      <c r="C1222" s="28">
        <v>154136</v>
      </c>
      <c r="D1222" s="28" t="s">
        <v>1996</v>
      </c>
      <c r="E1222" s="28" t="s">
        <v>1996</v>
      </c>
      <c r="F1222" s="28" t="s">
        <v>56</v>
      </c>
      <c r="G1222" s="28" t="s">
        <v>1985</v>
      </c>
      <c r="H1222" s="28" t="s">
        <v>1986</v>
      </c>
      <c r="I1222" s="28" t="s">
        <v>59</v>
      </c>
      <c r="J1222" s="28" t="s">
        <v>1987</v>
      </c>
      <c r="K1222" s="32">
        <v>300147001001</v>
      </c>
      <c r="L1222" s="28" t="s">
        <v>61</v>
      </c>
      <c r="M1222" s="28" t="s">
        <v>62</v>
      </c>
      <c r="N1222" s="28">
        <v>3</v>
      </c>
      <c r="O1222" s="33">
        <v>7</v>
      </c>
      <c r="P1222" s="33">
        <v>13</v>
      </c>
      <c r="Q1222" s="33">
        <f>O1222+P1222</f>
        <v>20</v>
      </c>
      <c r="R1222" s="33">
        <f>Q1222/N1222</f>
        <v>6.66666666666667</v>
      </c>
      <c r="S1222" s="107" t="s">
        <v>2007</v>
      </c>
      <c r="T1222" s="28" t="s">
        <v>282</v>
      </c>
      <c r="U1222" s="28" t="s">
        <v>649</v>
      </c>
      <c r="V1222" s="28" t="s">
        <v>66</v>
      </c>
      <c r="W1222" s="28" t="s">
        <v>68</v>
      </c>
      <c r="X1222" s="28" t="s">
        <v>68</v>
      </c>
      <c r="Y1222" s="28" t="s">
        <v>69</v>
      </c>
      <c r="Z1222" s="108" t="s">
        <v>1789</v>
      </c>
      <c r="AA1222" s="28" t="s">
        <v>1998</v>
      </c>
      <c r="AB1222" s="28" t="s">
        <v>1998</v>
      </c>
      <c r="AC1222" s="28" t="s">
        <v>1999</v>
      </c>
      <c r="AD1222" s="28" t="s">
        <v>2000</v>
      </c>
      <c r="AE1222" s="28" t="s">
        <v>2001</v>
      </c>
      <c r="AF1222" s="28" t="s">
        <v>2002</v>
      </c>
      <c r="AG1222" s="28"/>
    </row>
    <row r="1223" s="93" customFormat="1" ht="15" spans="1:33">
      <c r="A1223" s="28" t="s">
        <v>52</v>
      </c>
      <c r="B1223" s="28" t="s">
        <v>2008</v>
      </c>
      <c r="C1223" s="28">
        <v>155123</v>
      </c>
      <c r="D1223" s="28" t="s">
        <v>2009</v>
      </c>
      <c r="E1223" s="28" t="s">
        <v>2009</v>
      </c>
      <c r="F1223" s="28" t="s">
        <v>56</v>
      </c>
      <c r="G1223" s="28" t="s">
        <v>2010</v>
      </c>
      <c r="H1223" s="28" t="s">
        <v>2011</v>
      </c>
      <c r="I1223" s="28" t="s">
        <v>59</v>
      </c>
      <c r="J1223" s="28" t="s">
        <v>2012</v>
      </c>
      <c r="K1223" s="32">
        <v>300140123001</v>
      </c>
      <c r="L1223" s="28" t="s">
        <v>61</v>
      </c>
      <c r="M1223" s="28" t="s">
        <v>62</v>
      </c>
      <c r="N1223" s="28">
        <v>1</v>
      </c>
      <c r="O1223" s="33">
        <v>5</v>
      </c>
      <c r="P1223" s="33">
        <v>21</v>
      </c>
      <c r="Q1223" s="33">
        <f>O1223+P1223</f>
        <v>26</v>
      </c>
      <c r="R1223" s="33">
        <f>Q1223/N1223</f>
        <v>26</v>
      </c>
      <c r="S1223" s="107" t="s">
        <v>2013</v>
      </c>
      <c r="T1223" s="28" t="s">
        <v>64</v>
      </c>
      <c r="U1223" s="28" t="s">
        <v>649</v>
      </c>
      <c r="V1223" s="28" t="s">
        <v>66</v>
      </c>
      <c r="W1223" s="28" t="s">
        <v>67</v>
      </c>
      <c r="X1223" s="28" t="s">
        <v>68</v>
      </c>
      <c r="Y1223" s="28" t="s">
        <v>69</v>
      </c>
      <c r="Z1223" s="108" t="s">
        <v>70</v>
      </c>
      <c r="AA1223" s="28" t="s">
        <v>71</v>
      </c>
      <c r="AB1223" s="28" t="s">
        <v>71</v>
      </c>
      <c r="AC1223" s="28" t="s">
        <v>2014</v>
      </c>
      <c r="AD1223" s="28" t="s">
        <v>2015</v>
      </c>
      <c r="AE1223" s="28" t="s">
        <v>2016</v>
      </c>
      <c r="AF1223" s="28" t="s">
        <v>2017</v>
      </c>
      <c r="AG1223" s="28" t="s">
        <v>2018</v>
      </c>
    </row>
    <row r="1224" s="93" customFormat="1" ht="15" spans="1:33">
      <c r="A1224" s="28" t="s">
        <v>52</v>
      </c>
      <c r="B1224" s="28" t="s">
        <v>2008</v>
      </c>
      <c r="C1224" s="28">
        <v>155123</v>
      </c>
      <c r="D1224" s="28" t="s">
        <v>2009</v>
      </c>
      <c r="E1224" s="28" t="s">
        <v>2009</v>
      </c>
      <c r="F1224" s="28" t="s">
        <v>56</v>
      </c>
      <c r="G1224" s="28" t="s">
        <v>2019</v>
      </c>
      <c r="H1224" s="28" t="s">
        <v>2011</v>
      </c>
      <c r="I1224" s="28" t="s">
        <v>59</v>
      </c>
      <c r="J1224" s="28" t="s">
        <v>2020</v>
      </c>
      <c r="K1224" s="32">
        <v>300140123002</v>
      </c>
      <c r="L1224" s="28" t="s">
        <v>61</v>
      </c>
      <c r="M1224" s="28" t="s">
        <v>62</v>
      </c>
      <c r="N1224" s="28">
        <v>4</v>
      </c>
      <c r="O1224" s="33">
        <v>1</v>
      </c>
      <c r="P1224" s="33">
        <v>117</v>
      </c>
      <c r="Q1224" s="33">
        <f>O1224+P1224</f>
        <v>118</v>
      </c>
      <c r="R1224" s="33">
        <f>Q1224/N1224</f>
        <v>29.5</v>
      </c>
      <c r="S1224" s="107" t="s">
        <v>2021</v>
      </c>
      <c r="T1224" s="28" t="s">
        <v>64</v>
      </c>
      <c r="U1224" s="28" t="s">
        <v>649</v>
      </c>
      <c r="V1224" s="28" t="s">
        <v>66</v>
      </c>
      <c r="W1224" s="28" t="s">
        <v>68</v>
      </c>
      <c r="X1224" s="28" t="s">
        <v>68</v>
      </c>
      <c r="Y1224" s="28" t="s">
        <v>69</v>
      </c>
      <c r="Z1224" s="108" t="s">
        <v>70</v>
      </c>
      <c r="AA1224" s="28" t="s">
        <v>71</v>
      </c>
      <c r="AB1224" s="28" t="s">
        <v>71</v>
      </c>
      <c r="AC1224" s="28" t="s">
        <v>2022</v>
      </c>
      <c r="AD1224" s="28" t="s">
        <v>2015</v>
      </c>
      <c r="AE1224" s="28" t="s">
        <v>2016</v>
      </c>
      <c r="AF1224" s="28" t="s">
        <v>2017</v>
      </c>
      <c r="AG1224" s="28" t="s">
        <v>2018</v>
      </c>
    </row>
    <row r="1225" s="93" customFormat="1" ht="15" spans="1:33">
      <c r="A1225" s="28" t="s">
        <v>52</v>
      </c>
      <c r="B1225" s="28" t="s">
        <v>2008</v>
      </c>
      <c r="C1225" s="28">
        <v>155123</v>
      </c>
      <c r="D1225" s="28" t="s">
        <v>2009</v>
      </c>
      <c r="E1225" s="28" t="s">
        <v>2009</v>
      </c>
      <c r="F1225" s="28" t="s">
        <v>56</v>
      </c>
      <c r="G1225" s="28" t="s">
        <v>2023</v>
      </c>
      <c r="H1225" s="28" t="s">
        <v>2024</v>
      </c>
      <c r="I1225" s="28" t="s">
        <v>59</v>
      </c>
      <c r="J1225" s="28" t="s">
        <v>2025</v>
      </c>
      <c r="K1225" s="32">
        <v>300141123001</v>
      </c>
      <c r="L1225" s="28" t="s">
        <v>61</v>
      </c>
      <c r="M1225" s="28" t="s">
        <v>62</v>
      </c>
      <c r="N1225" s="28">
        <v>4</v>
      </c>
      <c r="O1225" s="33">
        <v>11</v>
      </c>
      <c r="P1225" s="33">
        <v>56</v>
      </c>
      <c r="Q1225" s="33">
        <f>O1225+P1225</f>
        <v>67</v>
      </c>
      <c r="R1225" s="33">
        <f>Q1225/N1225</f>
        <v>16.75</v>
      </c>
      <c r="S1225" s="107" t="s">
        <v>2026</v>
      </c>
      <c r="T1225" s="28" t="s">
        <v>97</v>
      </c>
      <c r="U1225" s="28" t="s">
        <v>229</v>
      </c>
      <c r="V1225" s="28" t="s">
        <v>66</v>
      </c>
      <c r="W1225" s="28" t="s">
        <v>68</v>
      </c>
      <c r="X1225" s="28" t="s">
        <v>68</v>
      </c>
      <c r="Y1225" s="28" t="s">
        <v>69</v>
      </c>
      <c r="Z1225" s="108" t="s">
        <v>70</v>
      </c>
      <c r="AA1225" s="28" t="s">
        <v>71</v>
      </c>
      <c r="AB1225" s="28" t="s">
        <v>71</v>
      </c>
      <c r="AC1225" s="28" t="s">
        <v>2027</v>
      </c>
      <c r="AD1225" s="28" t="s">
        <v>2015</v>
      </c>
      <c r="AE1225" s="28" t="s">
        <v>2016</v>
      </c>
      <c r="AF1225" s="28" t="s">
        <v>2017</v>
      </c>
      <c r="AG1225" s="28" t="s">
        <v>2018</v>
      </c>
    </row>
    <row r="1226" s="93" customFormat="1" ht="15" spans="1:33">
      <c r="A1226" s="28" t="s">
        <v>52</v>
      </c>
      <c r="B1226" s="28" t="s">
        <v>2008</v>
      </c>
      <c r="C1226" s="28">
        <v>155123</v>
      </c>
      <c r="D1226" s="28" t="s">
        <v>2009</v>
      </c>
      <c r="E1226" s="28" t="s">
        <v>2009</v>
      </c>
      <c r="F1226" s="28" t="s">
        <v>56</v>
      </c>
      <c r="G1226" s="28" t="s">
        <v>2028</v>
      </c>
      <c r="H1226" s="28" t="s">
        <v>2029</v>
      </c>
      <c r="I1226" s="28" t="s">
        <v>59</v>
      </c>
      <c r="J1226" s="28" t="s">
        <v>2030</v>
      </c>
      <c r="K1226" s="32">
        <v>300142123001</v>
      </c>
      <c r="L1226" s="28" t="s">
        <v>61</v>
      </c>
      <c r="M1226" s="28" t="s">
        <v>62</v>
      </c>
      <c r="N1226" s="28">
        <v>4</v>
      </c>
      <c r="O1226" s="33">
        <v>10</v>
      </c>
      <c r="P1226" s="33">
        <v>46</v>
      </c>
      <c r="Q1226" s="33">
        <f>O1226+P1226</f>
        <v>56</v>
      </c>
      <c r="R1226" s="33">
        <f>Q1226/N1226</f>
        <v>14</v>
      </c>
      <c r="S1226" s="107" t="s">
        <v>2031</v>
      </c>
      <c r="T1226" s="28" t="s">
        <v>64</v>
      </c>
      <c r="U1226" s="28" t="s">
        <v>649</v>
      </c>
      <c r="V1226" s="28" t="s">
        <v>66</v>
      </c>
      <c r="W1226" s="28" t="s">
        <v>68</v>
      </c>
      <c r="X1226" s="28" t="s">
        <v>68</v>
      </c>
      <c r="Y1226" s="28" t="s">
        <v>69</v>
      </c>
      <c r="Z1226" s="108" t="s">
        <v>70</v>
      </c>
      <c r="AA1226" s="28" t="s">
        <v>71</v>
      </c>
      <c r="AB1226" s="28" t="s">
        <v>71</v>
      </c>
      <c r="AC1226" s="28" t="s">
        <v>2032</v>
      </c>
      <c r="AD1226" s="28" t="s">
        <v>2015</v>
      </c>
      <c r="AE1226" s="28" t="s">
        <v>2016</v>
      </c>
      <c r="AF1226" s="28" t="s">
        <v>2017</v>
      </c>
      <c r="AG1226" s="28" t="s">
        <v>2018</v>
      </c>
    </row>
    <row r="1227" s="93" customFormat="1" ht="15" spans="1:33">
      <c r="A1227" s="28" t="s">
        <v>52</v>
      </c>
      <c r="B1227" s="28" t="s">
        <v>2008</v>
      </c>
      <c r="C1227" s="28">
        <v>155123</v>
      </c>
      <c r="D1227" s="28" t="s">
        <v>2009</v>
      </c>
      <c r="E1227" s="28" t="s">
        <v>2009</v>
      </c>
      <c r="F1227" s="28" t="s">
        <v>56</v>
      </c>
      <c r="G1227" s="28" t="s">
        <v>2033</v>
      </c>
      <c r="H1227" s="28" t="s">
        <v>2034</v>
      </c>
      <c r="I1227" s="28" t="s">
        <v>59</v>
      </c>
      <c r="J1227" s="28" t="s">
        <v>2035</v>
      </c>
      <c r="K1227" s="32">
        <v>300143123001</v>
      </c>
      <c r="L1227" s="28" t="s">
        <v>61</v>
      </c>
      <c r="M1227" s="28" t="s">
        <v>62</v>
      </c>
      <c r="N1227" s="28">
        <v>2</v>
      </c>
      <c r="O1227" s="33">
        <v>3</v>
      </c>
      <c r="P1227" s="33">
        <v>8</v>
      </c>
      <c r="Q1227" s="33">
        <f>O1227+P1227</f>
        <v>11</v>
      </c>
      <c r="R1227" s="33">
        <f>Q1227/N1227</f>
        <v>5.5</v>
      </c>
      <c r="S1227" s="107" t="s">
        <v>2036</v>
      </c>
      <c r="T1227" s="28" t="s">
        <v>64</v>
      </c>
      <c r="U1227" s="28" t="s">
        <v>649</v>
      </c>
      <c r="V1227" s="28" t="s">
        <v>66</v>
      </c>
      <c r="W1227" s="28" t="s">
        <v>68</v>
      </c>
      <c r="X1227" s="28" t="s">
        <v>68</v>
      </c>
      <c r="Y1227" s="28" t="s">
        <v>69</v>
      </c>
      <c r="Z1227" s="108" t="s">
        <v>70</v>
      </c>
      <c r="AA1227" s="28" t="s">
        <v>71</v>
      </c>
      <c r="AB1227" s="28" t="s">
        <v>71</v>
      </c>
      <c r="AC1227" s="28" t="s">
        <v>2037</v>
      </c>
      <c r="AD1227" s="28" t="s">
        <v>2015</v>
      </c>
      <c r="AE1227" s="28" t="s">
        <v>2016</v>
      </c>
      <c r="AF1227" s="28" t="s">
        <v>2017</v>
      </c>
      <c r="AG1227" s="28" t="s">
        <v>2018</v>
      </c>
    </row>
    <row r="1228" s="93" customFormat="1" ht="15" spans="1:33">
      <c r="A1228" s="28" t="s">
        <v>76</v>
      </c>
      <c r="B1228" s="28" t="s">
        <v>2008</v>
      </c>
      <c r="C1228" s="28">
        <v>155124</v>
      </c>
      <c r="D1228" s="28" t="s">
        <v>2038</v>
      </c>
      <c r="E1228" s="28" t="s">
        <v>2038</v>
      </c>
      <c r="F1228" s="28" t="s">
        <v>56</v>
      </c>
      <c r="G1228" s="28" t="s">
        <v>2019</v>
      </c>
      <c r="H1228" s="28" t="s">
        <v>2011</v>
      </c>
      <c r="I1228" s="28" t="s">
        <v>59</v>
      </c>
      <c r="J1228" s="28" t="s">
        <v>2039</v>
      </c>
      <c r="K1228" s="32">
        <v>300140825001</v>
      </c>
      <c r="L1228" s="28" t="s">
        <v>61</v>
      </c>
      <c r="M1228" s="28" t="s">
        <v>62</v>
      </c>
      <c r="N1228" s="28">
        <v>2</v>
      </c>
      <c r="O1228" s="33">
        <v>29</v>
      </c>
      <c r="P1228" s="33">
        <v>40</v>
      </c>
      <c r="Q1228" s="33">
        <f>O1228+P1228</f>
        <v>69</v>
      </c>
      <c r="R1228" s="33">
        <f>Q1228/N1228</f>
        <v>34.5</v>
      </c>
      <c r="S1228" s="107" t="s">
        <v>2040</v>
      </c>
      <c r="T1228" s="28" t="s">
        <v>64</v>
      </c>
      <c r="U1228" s="28" t="s">
        <v>65</v>
      </c>
      <c r="V1228" s="28" t="s">
        <v>66</v>
      </c>
      <c r="W1228" s="28" t="s">
        <v>68</v>
      </c>
      <c r="X1228" s="28" t="s">
        <v>68</v>
      </c>
      <c r="Y1228" s="28" t="s">
        <v>69</v>
      </c>
      <c r="Z1228" s="108" t="s">
        <v>70</v>
      </c>
      <c r="AA1228" s="28" t="s">
        <v>88</v>
      </c>
      <c r="AB1228" s="28" t="s">
        <v>88</v>
      </c>
      <c r="AC1228" s="28" t="s">
        <v>2041</v>
      </c>
      <c r="AD1228" s="28" t="s">
        <v>2042</v>
      </c>
      <c r="AE1228" s="28" t="s">
        <v>2043</v>
      </c>
      <c r="AF1228" s="28"/>
      <c r="AG1228" s="28"/>
    </row>
    <row r="1229" s="93" customFormat="1" ht="15" spans="1:33">
      <c r="A1229" s="28" t="s">
        <v>76</v>
      </c>
      <c r="B1229" s="28" t="s">
        <v>2008</v>
      </c>
      <c r="C1229" s="28">
        <v>155124</v>
      </c>
      <c r="D1229" s="28" t="s">
        <v>2038</v>
      </c>
      <c r="E1229" s="28" t="s">
        <v>2038</v>
      </c>
      <c r="F1229" s="28" t="s">
        <v>56</v>
      </c>
      <c r="G1229" s="28" t="s">
        <v>2019</v>
      </c>
      <c r="H1229" s="28" t="s">
        <v>2011</v>
      </c>
      <c r="I1229" s="28" t="s">
        <v>59</v>
      </c>
      <c r="J1229" s="28" t="s">
        <v>2039</v>
      </c>
      <c r="K1229" s="32">
        <v>300140825002</v>
      </c>
      <c r="L1229" s="28" t="s">
        <v>61</v>
      </c>
      <c r="M1229" s="28" t="s">
        <v>62</v>
      </c>
      <c r="N1229" s="28">
        <v>1</v>
      </c>
      <c r="O1229" s="33">
        <v>3</v>
      </c>
      <c r="P1229" s="33">
        <v>4</v>
      </c>
      <c r="Q1229" s="33">
        <f>O1229+P1229</f>
        <v>7</v>
      </c>
      <c r="R1229" s="33">
        <f>Q1229/N1229</f>
        <v>7</v>
      </c>
      <c r="S1229" s="107" t="s">
        <v>2044</v>
      </c>
      <c r="T1229" s="28" t="s">
        <v>64</v>
      </c>
      <c r="U1229" s="28" t="s">
        <v>65</v>
      </c>
      <c r="V1229" s="28" t="s">
        <v>86</v>
      </c>
      <c r="W1229" s="28" t="s">
        <v>67</v>
      </c>
      <c r="X1229" s="28" t="s">
        <v>68</v>
      </c>
      <c r="Y1229" s="28" t="s">
        <v>69</v>
      </c>
      <c r="Z1229" s="108" t="s">
        <v>70</v>
      </c>
      <c r="AA1229" s="28" t="s">
        <v>88</v>
      </c>
      <c r="AB1229" s="28" t="s">
        <v>88</v>
      </c>
      <c r="AC1229" s="28" t="s">
        <v>2045</v>
      </c>
      <c r="AD1229" s="28" t="s">
        <v>2042</v>
      </c>
      <c r="AE1229" s="28" t="s">
        <v>2043</v>
      </c>
      <c r="AF1229" s="28"/>
      <c r="AG1229" s="28"/>
    </row>
    <row r="1230" s="93" customFormat="1" ht="15" spans="1:33">
      <c r="A1230" s="28" t="s">
        <v>76</v>
      </c>
      <c r="B1230" s="28" t="s">
        <v>2008</v>
      </c>
      <c r="C1230" s="28">
        <v>155124</v>
      </c>
      <c r="D1230" s="28" t="s">
        <v>2038</v>
      </c>
      <c r="E1230" s="28" t="s">
        <v>2038</v>
      </c>
      <c r="F1230" s="28" t="s">
        <v>56</v>
      </c>
      <c r="G1230" s="28" t="s">
        <v>2023</v>
      </c>
      <c r="H1230" s="28" t="s">
        <v>2024</v>
      </c>
      <c r="I1230" s="28" t="s">
        <v>59</v>
      </c>
      <c r="J1230" s="28" t="s">
        <v>2046</v>
      </c>
      <c r="K1230" s="32">
        <v>300141825001</v>
      </c>
      <c r="L1230" s="28" t="s">
        <v>61</v>
      </c>
      <c r="M1230" s="28" t="s">
        <v>62</v>
      </c>
      <c r="N1230" s="28">
        <v>4</v>
      </c>
      <c r="O1230" s="33">
        <v>11</v>
      </c>
      <c r="P1230" s="33">
        <v>43</v>
      </c>
      <c r="Q1230" s="33">
        <f>O1230+P1230</f>
        <v>54</v>
      </c>
      <c r="R1230" s="33">
        <f>Q1230/N1230</f>
        <v>13.5</v>
      </c>
      <c r="S1230" s="107" t="s">
        <v>2047</v>
      </c>
      <c r="T1230" s="28" t="s">
        <v>97</v>
      </c>
      <c r="U1230" s="28" t="s">
        <v>65</v>
      </c>
      <c r="V1230" s="28" t="s">
        <v>66</v>
      </c>
      <c r="W1230" s="28" t="s">
        <v>68</v>
      </c>
      <c r="X1230" s="28" t="s">
        <v>68</v>
      </c>
      <c r="Y1230" s="28" t="s">
        <v>69</v>
      </c>
      <c r="Z1230" s="108" t="s">
        <v>70</v>
      </c>
      <c r="AA1230" s="28" t="s">
        <v>88</v>
      </c>
      <c r="AB1230" s="28" t="s">
        <v>88</v>
      </c>
      <c r="AC1230" s="28" t="s">
        <v>2048</v>
      </c>
      <c r="AD1230" s="28" t="s">
        <v>2042</v>
      </c>
      <c r="AE1230" s="28" t="s">
        <v>2043</v>
      </c>
      <c r="AF1230" s="28"/>
      <c r="AG1230" s="28"/>
    </row>
    <row r="1231" s="93" customFormat="1" ht="15" spans="1:33">
      <c r="A1231" s="28" t="s">
        <v>76</v>
      </c>
      <c r="B1231" s="28" t="s">
        <v>2008</v>
      </c>
      <c r="C1231" s="28">
        <v>155124</v>
      </c>
      <c r="D1231" s="28" t="s">
        <v>2038</v>
      </c>
      <c r="E1231" s="28" t="s">
        <v>2038</v>
      </c>
      <c r="F1231" s="28" t="s">
        <v>56</v>
      </c>
      <c r="G1231" s="28" t="s">
        <v>2023</v>
      </c>
      <c r="H1231" s="28" t="s">
        <v>2024</v>
      </c>
      <c r="I1231" s="28" t="s">
        <v>59</v>
      </c>
      <c r="J1231" s="28" t="s">
        <v>2046</v>
      </c>
      <c r="K1231" s="32">
        <v>300141825002</v>
      </c>
      <c r="L1231" s="28" t="s">
        <v>61</v>
      </c>
      <c r="M1231" s="28" t="s">
        <v>62</v>
      </c>
      <c r="N1231" s="28">
        <v>4</v>
      </c>
      <c r="O1231" s="33">
        <v>10</v>
      </c>
      <c r="P1231" s="33">
        <v>42</v>
      </c>
      <c r="Q1231" s="33">
        <f>O1231+P1231</f>
        <v>52</v>
      </c>
      <c r="R1231" s="33">
        <f>Q1231/N1231</f>
        <v>13</v>
      </c>
      <c r="S1231" s="107" t="s">
        <v>2049</v>
      </c>
      <c r="T1231" s="28" t="s">
        <v>64</v>
      </c>
      <c r="U1231" s="28" t="s">
        <v>65</v>
      </c>
      <c r="V1231" s="28" t="s">
        <v>66</v>
      </c>
      <c r="W1231" s="28" t="s">
        <v>68</v>
      </c>
      <c r="X1231" s="28" t="s">
        <v>68</v>
      </c>
      <c r="Y1231" s="28" t="s">
        <v>69</v>
      </c>
      <c r="Z1231" s="108" t="s">
        <v>70</v>
      </c>
      <c r="AA1231" s="28" t="s">
        <v>88</v>
      </c>
      <c r="AB1231" s="28" t="s">
        <v>88</v>
      </c>
      <c r="AC1231" s="28" t="s">
        <v>2041</v>
      </c>
      <c r="AD1231" s="28" t="s">
        <v>2042</v>
      </c>
      <c r="AE1231" s="28" t="s">
        <v>2043</v>
      </c>
      <c r="AF1231" s="28"/>
      <c r="AG1231" s="28"/>
    </row>
    <row r="1232" s="93" customFormat="1" ht="15" spans="1:33">
      <c r="A1232" s="28" t="s">
        <v>76</v>
      </c>
      <c r="B1232" s="28" t="s">
        <v>2008</v>
      </c>
      <c r="C1232" s="28">
        <v>155124</v>
      </c>
      <c r="D1232" s="28" t="s">
        <v>2038</v>
      </c>
      <c r="E1232" s="28" t="s">
        <v>2038</v>
      </c>
      <c r="F1232" s="28" t="s">
        <v>56</v>
      </c>
      <c r="G1232" s="28" t="s">
        <v>2028</v>
      </c>
      <c r="H1232" s="28" t="s">
        <v>2029</v>
      </c>
      <c r="I1232" s="28" t="s">
        <v>59</v>
      </c>
      <c r="J1232" s="28" t="s">
        <v>2050</v>
      </c>
      <c r="K1232" s="32">
        <v>300142825001</v>
      </c>
      <c r="L1232" s="28" t="s">
        <v>61</v>
      </c>
      <c r="M1232" s="28" t="s">
        <v>62</v>
      </c>
      <c r="N1232" s="28">
        <v>3</v>
      </c>
      <c r="O1232" s="33">
        <v>60</v>
      </c>
      <c r="P1232" s="33">
        <v>91</v>
      </c>
      <c r="Q1232" s="33">
        <f>O1232+P1232</f>
        <v>151</v>
      </c>
      <c r="R1232" s="33">
        <f>Q1232/N1232</f>
        <v>50.3333333333333</v>
      </c>
      <c r="S1232" s="107" t="s">
        <v>2051</v>
      </c>
      <c r="T1232" s="28" t="s">
        <v>97</v>
      </c>
      <c r="U1232" s="28" t="s">
        <v>65</v>
      </c>
      <c r="V1232" s="28" t="s">
        <v>66</v>
      </c>
      <c r="W1232" s="28" t="s">
        <v>68</v>
      </c>
      <c r="X1232" s="28" t="s">
        <v>68</v>
      </c>
      <c r="Y1232" s="28" t="s">
        <v>69</v>
      </c>
      <c r="Z1232" s="108" t="s">
        <v>70</v>
      </c>
      <c r="AA1232" s="28" t="s">
        <v>88</v>
      </c>
      <c r="AB1232" s="28" t="s">
        <v>88</v>
      </c>
      <c r="AC1232" s="28" t="s">
        <v>2052</v>
      </c>
      <c r="AD1232" s="28" t="s">
        <v>2042</v>
      </c>
      <c r="AE1232" s="28" t="s">
        <v>2043</v>
      </c>
      <c r="AF1232" s="28"/>
      <c r="AG1232" s="28"/>
    </row>
    <row r="1233" s="93" customFormat="1" ht="15" spans="1:33">
      <c r="A1233" s="28" t="s">
        <v>76</v>
      </c>
      <c r="B1233" s="28" t="s">
        <v>2008</v>
      </c>
      <c r="C1233" s="28">
        <v>155124</v>
      </c>
      <c r="D1233" s="28" t="s">
        <v>2038</v>
      </c>
      <c r="E1233" s="28" t="s">
        <v>2038</v>
      </c>
      <c r="F1233" s="28" t="s">
        <v>56</v>
      </c>
      <c r="G1233" s="28" t="s">
        <v>2033</v>
      </c>
      <c r="H1233" s="28" t="s">
        <v>2034</v>
      </c>
      <c r="I1233" s="28" t="s">
        <v>59</v>
      </c>
      <c r="J1233" s="28" t="s">
        <v>2053</v>
      </c>
      <c r="K1233" s="32">
        <v>300143825001</v>
      </c>
      <c r="L1233" s="28" t="s">
        <v>61</v>
      </c>
      <c r="M1233" s="28" t="s">
        <v>62</v>
      </c>
      <c r="N1233" s="28">
        <v>1</v>
      </c>
      <c r="O1233" s="33">
        <v>70</v>
      </c>
      <c r="P1233" s="33">
        <v>82</v>
      </c>
      <c r="Q1233" s="33">
        <f>O1233+P1233</f>
        <v>152</v>
      </c>
      <c r="R1233" s="33">
        <f>Q1233/N1233</f>
        <v>152</v>
      </c>
      <c r="S1233" s="107" t="s">
        <v>2054</v>
      </c>
      <c r="T1233" s="28" t="s">
        <v>97</v>
      </c>
      <c r="U1233" s="28" t="s">
        <v>65</v>
      </c>
      <c r="V1233" s="28" t="s">
        <v>66</v>
      </c>
      <c r="W1233" s="28" t="s">
        <v>68</v>
      </c>
      <c r="X1233" s="28" t="s">
        <v>68</v>
      </c>
      <c r="Y1233" s="28" t="s">
        <v>69</v>
      </c>
      <c r="Z1233" s="108" t="s">
        <v>70</v>
      </c>
      <c r="AA1233" s="28" t="s">
        <v>88</v>
      </c>
      <c r="AB1233" s="28" t="s">
        <v>88</v>
      </c>
      <c r="AC1233" s="28" t="s">
        <v>2055</v>
      </c>
      <c r="AD1233" s="28" t="s">
        <v>2042</v>
      </c>
      <c r="AE1233" s="28" t="s">
        <v>2043</v>
      </c>
      <c r="AF1233" s="28"/>
      <c r="AG1233" s="28"/>
    </row>
    <row r="1234" s="93" customFormat="1" ht="15" spans="1:33">
      <c r="A1234" s="28" t="s">
        <v>76</v>
      </c>
      <c r="B1234" s="28" t="s">
        <v>2008</v>
      </c>
      <c r="C1234" s="28">
        <v>155138</v>
      </c>
      <c r="D1234" s="28" t="s">
        <v>2056</v>
      </c>
      <c r="E1234" s="28" t="s">
        <v>2056</v>
      </c>
      <c r="F1234" s="28" t="s">
        <v>56</v>
      </c>
      <c r="G1234" s="28" t="s">
        <v>2057</v>
      </c>
      <c r="H1234" s="28" t="s">
        <v>2011</v>
      </c>
      <c r="I1234" s="28" t="s">
        <v>59</v>
      </c>
      <c r="J1234" s="28" t="s">
        <v>2058</v>
      </c>
      <c r="K1234" s="32">
        <v>300140138001</v>
      </c>
      <c r="L1234" s="28" t="s">
        <v>61</v>
      </c>
      <c r="M1234" s="28" t="s">
        <v>62</v>
      </c>
      <c r="N1234" s="28">
        <v>1</v>
      </c>
      <c r="O1234" s="33">
        <v>3</v>
      </c>
      <c r="P1234" s="33">
        <v>40</v>
      </c>
      <c r="Q1234" s="33">
        <f>O1234+P1234</f>
        <v>43</v>
      </c>
      <c r="R1234" s="33">
        <f>Q1234/N1234</f>
        <v>43</v>
      </c>
      <c r="S1234" s="107" t="s">
        <v>2059</v>
      </c>
      <c r="T1234" s="28" t="s">
        <v>64</v>
      </c>
      <c r="U1234" s="28" t="s">
        <v>65</v>
      </c>
      <c r="V1234" s="28" t="s">
        <v>66</v>
      </c>
      <c r="W1234" s="28" t="s">
        <v>68</v>
      </c>
      <c r="X1234" s="28" t="s">
        <v>68</v>
      </c>
      <c r="Y1234" s="28" t="s">
        <v>69</v>
      </c>
      <c r="Z1234" s="108" t="s">
        <v>70</v>
      </c>
      <c r="AA1234" s="28" t="s">
        <v>88</v>
      </c>
      <c r="AB1234" s="28" t="s">
        <v>88</v>
      </c>
      <c r="AC1234" s="28" t="s">
        <v>2060</v>
      </c>
      <c r="AD1234" s="28" t="s">
        <v>2061</v>
      </c>
      <c r="AE1234" s="28" t="s">
        <v>2062</v>
      </c>
      <c r="AF1234" s="28"/>
      <c r="AG1234" s="28"/>
    </row>
    <row r="1235" s="93" customFormat="1" ht="15" spans="1:33">
      <c r="A1235" s="28" t="s">
        <v>76</v>
      </c>
      <c r="B1235" s="28" t="s">
        <v>2008</v>
      </c>
      <c r="C1235" s="28">
        <v>155138</v>
      </c>
      <c r="D1235" s="28" t="s">
        <v>2056</v>
      </c>
      <c r="E1235" s="28" t="s">
        <v>2056</v>
      </c>
      <c r="F1235" s="28" t="s">
        <v>56</v>
      </c>
      <c r="G1235" s="28" t="s">
        <v>2063</v>
      </c>
      <c r="H1235" s="28" t="s">
        <v>2024</v>
      </c>
      <c r="I1235" s="28" t="s">
        <v>59</v>
      </c>
      <c r="J1235" s="28" t="s">
        <v>2058</v>
      </c>
      <c r="K1235" s="32">
        <v>300141138001</v>
      </c>
      <c r="L1235" s="28" t="s">
        <v>61</v>
      </c>
      <c r="M1235" s="28" t="s">
        <v>62</v>
      </c>
      <c r="N1235" s="28">
        <v>3</v>
      </c>
      <c r="O1235" s="33">
        <v>3</v>
      </c>
      <c r="P1235" s="33">
        <v>18</v>
      </c>
      <c r="Q1235" s="33">
        <f>O1235+P1235</f>
        <v>21</v>
      </c>
      <c r="R1235" s="33">
        <f>Q1235/N1235</f>
        <v>7</v>
      </c>
      <c r="S1235" s="107" t="s">
        <v>2064</v>
      </c>
      <c r="T1235" s="28" t="s">
        <v>97</v>
      </c>
      <c r="U1235" s="28" t="s">
        <v>65</v>
      </c>
      <c r="V1235" s="28" t="s">
        <v>66</v>
      </c>
      <c r="W1235" s="28" t="s">
        <v>68</v>
      </c>
      <c r="X1235" s="28" t="s">
        <v>68</v>
      </c>
      <c r="Y1235" s="28" t="s">
        <v>69</v>
      </c>
      <c r="Z1235" s="108" t="s">
        <v>70</v>
      </c>
      <c r="AA1235" s="28" t="s">
        <v>88</v>
      </c>
      <c r="AB1235" s="28" t="s">
        <v>88</v>
      </c>
      <c r="AC1235" s="28" t="s">
        <v>2065</v>
      </c>
      <c r="AD1235" s="28" t="s">
        <v>2061</v>
      </c>
      <c r="AE1235" s="28" t="s">
        <v>2062</v>
      </c>
      <c r="AF1235" s="28"/>
      <c r="AG1235" s="28"/>
    </row>
    <row r="1236" s="93" customFormat="1" ht="15" spans="1:33">
      <c r="A1236" s="28" t="s">
        <v>76</v>
      </c>
      <c r="B1236" s="28" t="s">
        <v>2008</v>
      </c>
      <c r="C1236" s="28">
        <v>155138</v>
      </c>
      <c r="D1236" s="28" t="s">
        <v>2056</v>
      </c>
      <c r="E1236" s="28" t="s">
        <v>2056</v>
      </c>
      <c r="F1236" s="28" t="s">
        <v>56</v>
      </c>
      <c r="G1236" s="28" t="s">
        <v>2066</v>
      </c>
      <c r="H1236" s="28" t="s">
        <v>2029</v>
      </c>
      <c r="I1236" s="28" t="s">
        <v>59</v>
      </c>
      <c r="J1236" s="28" t="s">
        <v>2058</v>
      </c>
      <c r="K1236" s="32">
        <v>300142138001</v>
      </c>
      <c r="L1236" s="28" t="s">
        <v>61</v>
      </c>
      <c r="M1236" s="28" t="s">
        <v>62</v>
      </c>
      <c r="N1236" s="28">
        <v>2</v>
      </c>
      <c r="O1236" s="33">
        <v>0</v>
      </c>
      <c r="P1236" s="33">
        <v>14</v>
      </c>
      <c r="Q1236" s="33">
        <f>O1236+P1236</f>
        <v>14</v>
      </c>
      <c r="R1236" s="33">
        <f>Q1236/N1236</f>
        <v>7</v>
      </c>
      <c r="S1236" s="107" t="s">
        <v>2067</v>
      </c>
      <c r="T1236" s="28" t="s">
        <v>64</v>
      </c>
      <c r="U1236" s="28" t="s">
        <v>65</v>
      </c>
      <c r="V1236" s="28" t="s">
        <v>66</v>
      </c>
      <c r="W1236" s="28" t="s">
        <v>68</v>
      </c>
      <c r="X1236" s="28" t="s">
        <v>68</v>
      </c>
      <c r="Y1236" s="28" t="s">
        <v>69</v>
      </c>
      <c r="Z1236" s="108" t="s">
        <v>70</v>
      </c>
      <c r="AA1236" s="28" t="s">
        <v>88</v>
      </c>
      <c r="AB1236" s="28" t="s">
        <v>88</v>
      </c>
      <c r="AC1236" s="28" t="s">
        <v>2068</v>
      </c>
      <c r="AD1236" s="28" t="s">
        <v>2061</v>
      </c>
      <c r="AE1236" s="28" t="s">
        <v>2062</v>
      </c>
      <c r="AF1236" s="28"/>
      <c r="AG1236" s="28"/>
    </row>
    <row r="1237" s="93" customFormat="1" ht="15" spans="1:33">
      <c r="A1237" s="28" t="s">
        <v>52</v>
      </c>
      <c r="B1237" s="28" t="s">
        <v>53</v>
      </c>
      <c r="C1237" s="28">
        <v>160114</v>
      </c>
      <c r="D1237" s="28" t="s">
        <v>2069</v>
      </c>
      <c r="E1237" s="28" t="s">
        <v>2069</v>
      </c>
      <c r="F1237" s="28" t="s">
        <v>56</v>
      </c>
      <c r="G1237" s="28" t="s">
        <v>1921</v>
      </c>
      <c r="H1237" s="28" t="s">
        <v>58</v>
      </c>
      <c r="I1237" s="28" t="s">
        <v>59</v>
      </c>
      <c r="J1237" s="28" t="s">
        <v>2070</v>
      </c>
      <c r="K1237" s="32">
        <v>300110114001</v>
      </c>
      <c r="L1237" s="28" t="s">
        <v>61</v>
      </c>
      <c r="M1237" s="28" t="s">
        <v>62</v>
      </c>
      <c r="N1237" s="28">
        <v>1</v>
      </c>
      <c r="O1237" s="33">
        <v>0</v>
      </c>
      <c r="P1237" s="33">
        <v>35</v>
      </c>
      <c r="Q1237" s="33">
        <f>O1237+P1237</f>
        <v>35</v>
      </c>
      <c r="R1237" s="33">
        <f>Q1237/N1237</f>
        <v>35</v>
      </c>
      <c r="S1237" s="107" t="s">
        <v>2071</v>
      </c>
      <c r="T1237" s="28" t="s">
        <v>64</v>
      </c>
      <c r="U1237" s="28" t="s">
        <v>65</v>
      </c>
      <c r="V1237" s="28" t="s">
        <v>66</v>
      </c>
      <c r="W1237" s="28" t="s">
        <v>67</v>
      </c>
      <c r="X1237" s="28" t="s">
        <v>68</v>
      </c>
      <c r="Y1237" s="28" t="s">
        <v>69</v>
      </c>
      <c r="Z1237" s="108" t="s">
        <v>70</v>
      </c>
      <c r="AA1237" s="28" t="s">
        <v>71</v>
      </c>
      <c r="AB1237" s="28" t="s">
        <v>71</v>
      </c>
      <c r="AC1237" s="28" t="s">
        <v>2072</v>
      </c>
      <c r="AD1237" s="28" t="s">
        <v>2073</v>
      </c>
      <c r="AE1237" s="28" t="s">
        <v>2074</v>
      </c>
      <c r="AF1237" s="28"/>
      <c r="AG1237" s="28"/>
    </row>
    <row r="1238" s="93" customFormat="1" ht="15" spans="1:33">
      <c r="A1238" s="28" t="s">
        <v>52</v>
      </c>
      <c r="B1238" s="28" t="s">
        <v>53</v>
      </c>
      <c r="C1238" s="28">
        <v>160114</v>
      </c>
      <c r="D1238" s="28" t="s">
        <v>2069</v>
      </c>
      <c r="E1238" s="28" t="s">
        <v>2069</v>
      </c>
      <c r="F1238" s="28" t="s">
        <v>56</v>
      </c>
      <c r="G1238" s="28" t="s">
        <v>2075</v>
      </c>
      <c r="H1238" s="28" t="s">
        <v>58</v>
      </c>
      <c r="I1238" s="28" t="s">
        <v>59</v>
      </c>
      <c r="J1238" s="28" t="s">
        <v>2076</v>
      </c>
      <c r="K1238" s="32">
        <v>300110114002</v>
      </c>
      <c r="L1238" s="28" t="s">
        <v>61</v>
      </c>
      <c r="M1238" s="28" t="s">
        <v>62</v>
      </c>
      <c r="N1238" s="28">
        <v>1</v>
      </c>
      <c r="O1238" s="33">
        <v>4</v>
      </c>
      <c r="P1238" s="33">
        <v>30</v>
      </c>
      <c r="Q1238" s="33">
        <f>O1238+P1238</f>
        <v>34</v>
      </c>
      <c r="R1238" s="33">
        <f>Q1238/N1238</f>
        <v>34</v>
      </c>
      <c r="S1238" s="107" t="s">
        <v>2077</v>
      </c>
      <c r="T1238" s="28" t="s">
        <v>97</v>
      </c>
      <c r="U1238" s="28" t="s">
        <v>65</v>
      </c>
      <c r="V1238" s="28" t="s">
        <v>86</v>
      </c>
      <c r="W1238" s="28" t="s">
        <v>67</v>
      </c>
      <c r="X1238" s="28" t="s">
        <v>68</v>
      </c>
      <c r="Y1238" s="28" t="s">
        <v>69</v>
      </c>
      <c r="Z1238" s="108" t="s">
        <v>70</v>
      </c>
      <c r="AA1238" s="28" t="s">
        <v>71</v>
      </c>
      <c r="AB1238" s="28" t="s">
        <v>71</v>
      </c>
      <c r="AC1238" s="28" t="s">
        <v>2078</v>
      </c>
      <c r="AD1238" s="28" t="s">
        <v>2073</v>
      </c>
      <c r="AE1238" s="28" t="s">
        <v>2074</v>
      </c>
      <c r="AF1238" s="28"/>
      <c r="AG1238" s="28"/>
    </row>
    <row r="1239" s="93" customFormat="1" ht="15" spans="1:33">
      <c r="A1239" s="28" t="s">
        <v>52</v>
      </c>
      <c r="B1239" s="28" t="s">
        <v>53</v>
      </c>
      <c r="C1239" s="28">
        <v>160114</v>
      </c>
      <c r="D1239" s="28" t="s">
        <v>2069</v>
      </c>
      <c r="E1239" s="28" t="s">
        <v>2069</v>
      </c>
      <c r="F1239" s="28" t="s">
        <v>56</v>
      </c>
      <c r="G1239" s="28" t="s">
        <v>2079</v>
      </c>
      <c r="H1239" s="28" t="s">
        <v>58</v>
      </c>
      <c r="I1239" s="28" t="s">
        <v>59</v>
      </c>
      <c r="J1239" s="28" t="s">
        <v>2080</v>
      </c>
      <c r="K1239" s="32">
        <v>300110114003</v>
      </c>
      <c r="L1239" s="28" t="s">
        <v>61</v>
      </c>
      <c r="M1239" s="28" t="s">
        <v>62</v>
      </c>
      <c r="N1239" s="28">
        <v>1</v>
      </c>
      <c r="O1239" s="33">
        <v>4</v>
      </c>
      <c r="P1239" s="33">
        <v>28</v>
      </c>
      <c r="Q1239" s="33">
        <f>O1239+P1239</f>
        <v>32</v>
      </c>
      <c r="R1239" s="33">
        <f>Q1239/N1239</f>
        <v>32</v>
      </c>
      <c r="S1239" s="107" t="s">
        <v>2081</v>
      </c>
      <c r="T1239" s="28" t="s">
        <v>97</v>
      </c>
      <c r="U1239" s="28" t="s">
        <v>65</v>
      </c>
      <c r="V1239" s="28" t="s">
        <v>86</v>
      </c>
      <c r="W1239" s="28" t="s">
        <v>67</v>
      </c>
      <c r="X1239" s="28" t="s">
        <v>68</v>
      </c>
      <c r="Y1239" s="28" t="s">
        <v>69</v>
      </c>
      <c r="Z1239" s="108" t="s">
        <v>70</v>
      </c>
      <c r="AA1239" s="28" t="s">
        <v>71</v>
      </c>
      <c r="AB1239" s="28" t="s">
        <v>71</v>
      </c>
      <c r="AC1239" s="28" t="s">
        <v>2082</v>
      </c>
      <c r="AD1239" s="28" t="s">
        <v>2073</v>
      </c>
      <c r="AE1239" s="28" t="s">
        <v>2074</v>
      </c>
      <c r="AF1239" s="28"/>
      <c r="AG1239" s="28"/>
    </row>
    <row r="1240" s="93" customFormat="1" ht="15" spans="1:33">
      <c r="A1240" s="28" t="s">
        <v>52</v>
      </c>
      <c r="B1240" s="28" t="s">
        <v>53</v>
      </c>
      <c r="C1240" s="28">
        <v>161106</v>
      </c>
      <c r="D1240" s="28" t="s">
        <v>2083</v>
      </c>
      <c r="E1240" s="28" t="s">
        <v>2083</v>
      </c>
      <c r="F1240" s="28" t="s">
        <v>56</v>
      </c>
      <c r="G1240" s="28" t="s">
        <v>2084</v>
      </c>
      <c r="H1240" s="28" t="s">
        <v>58</v>
      </c>
      <c r="I1240" s="28" t="s">
        <v>59</v>
      </c>
      <c r="J1240" s="28" t="s">
        <v>2085</v>
      </c>
      <c r="K1240" s="32">
        <v>300110106002</v>
      </c>
      <c r="L1240" s="28" t="s">
        <v>61</v>
      </c>
      <c r="M1240" s="28" t="s">
        <v>62</v>
      </c>
      <c r="N1240" s="28">
        <v>1</v>
      </c>
      <c r="O1240" s="33">
        <v>1</v>
      </c>
      <c r="P1240" s="33">
        <v>0</v>
      </c>
      <c r="Q1240" s="33">
        <f>O1240+P1240</f>
        <v>1</v>
      </c>
      <c r="R1240" s="33">
        <f>Q1240/N1240</f>
        <v>1</v>
      </c>
      <c r="S1240" s="107" t="s">
        <v>2086</v>
      </c>
      <c r="T1240" s="28" t="s">
        <v>64</v>
      </c>
      <c r="U1240" s="28" t="s">
        <v>65</v>
      </c>
      <c r="V1240" s="28" t="s">
        <v>86</v>
      </c>
      <c r="W1240" s="28" t="s">
        <v>67</v>
      </c>
      <c r="X1240" s="28" t="s">
        <v>68</v>
      </c>
      <c r="Y1240" s="28" t="s">
        <v>787</v>
      </c>
      <c r="Z1240" s="108" t="s">
        <v>70</v>
      </c>
      <c r="AA1240" s="28" t="s">
        <v>71</v>
      </c>
      <c r="AB1240" s="28" t="s">
        <v>71</v>
      </c>
      <c r="AC1240" s="28" t="s">
        <v>2087</v>
      </c>
      <c r="AD1240" s="28" t="s">
        <v>2088</v>
      </c>
      <c r="AE1240" s="28" t="s">
        <v>2089</v>
      </c>
      <c r="AF1240" s="28"/>
      <c r="AG1240" s="28"/>
    </row>
    <row r="1241" s="93" customFormat="1" ht="15" spans="1:33">
      <c r="A1241" s="28" t="s">
        <v>52</v>
      </c>
      <c r="B1241" s="28" t="s">
        <v>2090</v>
      </c>
      <c r="C1241" s="28">
        <v>164104</v>
      </c>
      <c r="D1241" s="28" t="s">
        <v>2091</v>
      </c>
      <c r="E1241" s="28" t="s">
        <v>2091</v>
      </c>
      <c r="F1241" s="28" t="s">
        <v>56</v>
      </c>
      <c r="G1241" s="28" t="s">
        <v>2092</v>
      </c>
      <c r="H1241" s="28" t="s">
        <v>81</v>
      </c>
      <c r="I1241" s="28" t="s">
        <v>59</v>
      </c>
      <c r="J1241" s="28" t="s">
        <v>2093</v>
      </c>
      <c r="K1241" s="32">
        <v>300130264001</v>
      </c>
      <c r="L1241" s="28" t="s">
        <v>83</v>
      </c>
      <c r="M1241" s="28" t="s">
        <v>84</v>
      </c>
      <c r="N1241" s="28">
        <v>3</v>
      </c>
      <c r="O1241" s="33">
        <v>6</v>
      </c>
      <c r="P1241" s="33">
        <v>26</v>
      </c>
      <c r="Q1241" s="33">
        <f>O1241+P1241</f>
        <v>32</v>
      </c>
      <c r="R1241" s="33">
        <f>Q1241/N1241</f>
        <v>10.6666666666667</v>
      </c>
      <c r="S1241" s="107" t="s">
        <v>2094</v>
      </c>
      <c r="T1241" s="28" t="s">
        <v>228</v>
      </c>
      <c r="U1241" s="28" t="s">
        <v>229</v>
      </c>
      <c r="V1241" s="28" t="s">
        <v>98</v>
      </c>
      <c r="W1241" s="28" t="s">
        <v>68</v>
      </c>
      <c r="X1241" s="28" t="s">
        <v>68</v>
      </c>
      <c r="Y1241" s="28" t="s">
        <v>69</v>
      </c>
      <c r="Z1241" s="108" t="s">
        <v>87</v>
      </c>
      <c r="AA1241" s="28" t="s">
        <v>71</v>
      </c>
      <c r="AB1241" s="28" t="s">
        <v>71</v>
      </c>
      <c r="AC1241" s="28" t="s">
        <v>2095</v>
      </c>
      <c r="AD1241" s="28" t="s">
        <v>2096</v>
      </c>
      <c r="AE1241" s="28" t="s">
        <v>2097</v>
      </c>
      <c r="AF1241" s="28"/>
      <c r="AG1241" s="28"/>
    </row>
    <row r="1242" s="93" customFormat="1" ht="15" spans="1:33">
      <c r="A1242" s="28" t="s">
        <v>52</v>
      </c>
      <c r="B1242" s="28" t="s">
        <v>2090</v>
      </c>
      <c r="C1242" s="28">
        <v>164104</v>
      </c>
      <c r="D1242" s="28" t="s">
        <v>2091</v>
      </c>
      <c r="E1242" s="28" t="s">
        <v>2091</v>
      </c>
      <c r="F1242" s="28" t="s">
        <v>56</v>
      </c>
      <c r="G1242" s="28" t="s">
        <v>2098</v>
      </c>
      <c r="H1242" s="28" t="s">
        <v>81</v>
      </c>
      <c r="I1242" s="28" t="s">
        <v>59</v>
      </c>
      <c r="J1242" s="28" t="s">
        <v>2099</v>
      </c>
      <c r="K1242" s="32">
        <v>300130264002</v>
      </c>
      <c r="L1242" s="28" t="s">
        <v>83</v>
      </c>
      <c r="M1242" s="28" t="s">
        <v>84</v>
      </c>
      <c r="N1242" s="28">
        <v>3</v>
      </c>
      <c r="O1242" s="33">
        <v>9</v>
      </c>
      <c r="P1242" s="33">
        <v>20</v>
      </c>
      <c r="Q1242" s="33">
        <f>O1242+P1242</f>
        <v>29</v>
      </c>
      <c r="R1242" s="33">
        <f>Q1242/N1242</f>
        <v>9.66666666666667</v>
      </c>
      <c r="S1242" s="107" t="s">
        <v>2100</v>
      </c>
      <c r="T1242" s="28" t="s">
        <v>228</v>
      </c>
      <c r="U1242" s="28" t="s">
        <v>229</v>
      </c>
      <c r="V1242" s="28" t="s">
        <v>98</v>
      </c>
      <c r="W1242" s="28" t="s">
        <v>68</v>
      </c>
      <c r="X1242" s="28" t="s">
        <v>68</v>
      </c>
      <c r="Y1242" s="28" t="s">
        <v>69</v>
      </c>
      <c r="Z1242" s="108" t="s">
        <v>87</v>
      </c>
      <c r="AA1242" s="28" t="s">
        <v>71</v>
      </c>
      <c r="AB1242" s="28" t="s">
        <v>71</v>
      </c>
      <c r="AC1242" s="28" t="s">
        <v>2095</v>
      </c>
      <c r="AD1242" s="28" t="s">
        <v>2096</v>
      </c>
      <c r="AE1242" s="28" t="s">
        <v>2097</v>
      </c>
      <c r="AF1242" s="28"/>
      <c r="AG1242" s="28"/>
    </row>
    <row r="1243" s="93" customFormat="1" ht="15" spans="1:33">
      <c r="A1243" s="28" t="s">
        <v>52</v>
      </c>
      <c r="B1243" s="28" t="s">
        <v>2090</v>
      </c>
      <c r="C1243" s="28">
        <v>164104</v>
      </c>
      <c r="D1243" s="28" t="s">
        <v>2091</v>
      </c>
      <c r="E1243" s="28" t="s">
        <v>2091</v>
      </c>
      <c r="F1243" s="28" t="s">
        <v>56</v>
      </c>
      <c r="G1243" s="28" t="s">
        <v>2101</v>
      </c>
      <c r="H1243" s="28" t="s">
        <v>81</v>
      </c>
      <c r="I1243" s="28" t="s">
        <v>59</v>
      </c>
      <c r="J1243" s="28" t="s">
        <v>2102</v>
      </c>
      <c r="K1243" s="32">
        <v>300130264003</v>
      </c>
      <c r="L1243" s="28" t="s">
        <v>83</v>
      </c>
      <c r="M1243" s="28" t="s">
        <v>84</v>
      </c>
      <c r="N1243" s="28">
        <v>3</v>
      </c>
      <c r="O1243" s="33">
        <v>7</v>
      </c>
      <c r="P1243" s="33">
        <v>7</v>
      </c>
      <c r="Q1243" s="33">
        <f>O1243+P1243</f>
        <v>14</v>
      </c>
      <c r="R1243" s="33">
        <f>Q1243/N1243</f>
        <v>4.66666666666667</v>
      </c>
      <c r="S1243" s="107" t="s">
        <v>2103</v>
      </c>
      <c r="T1243" s="28" t="s">
        <v>228</v>
      </c>
      <c r="U1243" s="28" t="s">
        <v>229</v>
      </c>
      <c r="V1243" s="28" t="s">
        <v>98</v>
      </c>
      <c r="W1243" s="28" t="s">
        <v>68</v>
      </c>
      <c r="X1243" s="28" t="s">
        <v>68</v>
      </c>
      <c r="Y1243" s="28" t="s">
        <v>69</v>
      </c>
      <c r="Z1243" s="108" t="s">
        <v>87</v>
      </c>
      <c r="AA1243" s="28" t="s">
        <v>71</v>
      </c>
      <c r="AB1243" s="28" t="s">
        <v>71</v>
      </c>
      <c r="AC1243" s="28" t="s">
        <v>2095</v>
      </c>
      <c r="AD1243" s="28" t="s">
        <v>2096</v>
      </c>
      <c r="AE1243" s="28" t="s">
        <v>2097</v>
      </c>
      <c r="AF1243" s="28"/>
      <c r="AG1243" s="28"/>
    </row>
    <row r="1244" s="93" customFormat="1" ht="15" spans="1:33">
      <c r="A1244" s="28" t="s">
        <v>52</v>
      </c>
      <c r="B1244" s="28" t="s">
        <v>2090</v>
      </c>
      <c r="C1244" s="28">
        <v>164104</v>
      </c>
      <c r="D1244" s="28" t="s">
        <v>2091</v>
      </c>
      <c r="E1244" s="28" t="s">
        <v>2091</v>
      </c>
      <c r="F1244" s="28" t="s">
        <v>56</v>
      </c>
      <c r="G1244" s="28" t="s">
        <v>2104</v>
      </c>
      <c r="H1244" s="28" t="s">
        <v>81</v>
      </c>
      <c r="I1244" s="28" t="s">
        <v>59</v>
      </c>
      <c r="J1244" s="28" t="s">
        <v>2105</v>
      </c>
      <c r="K1244" s="32">
        <v>300130264004</v>
      </c>
      <c r="L1244" s="28" t="s">
        <v>83</v>
      </c>
      <c r="M1244" s="28" t="s">
        <v>84</v>
      </c>
      <c r="N1244" s="28">
        <v>4</v>
      </c>
      <c r="O1244" s="33">
        <v>0</v>
      </c>
      <c r="P1244" s="33">
        <v>0</v>
      </c>
      <c r="Q1244" s="33">
        <f>O1244+P1244</f>
        <v>0</v>
      </c>
      <c r="R1244" s="33">
        <f>Q1244/N1244</f>
        <v>0</v>
      </c>
      <c r="S1244" s="107" t="s">
        <v>2106</v>
      </c>
      <c r="T1244" s="28" t="s">
        <v>282</v>
      </c>
      <c r="U1244" s="28" t="s">
        <v>649</v>
      </c>
      <c r="V1244" s="28" t="s">
        <v>98</v>
      </c>
      <c r="W1244" s="28" t="s">
        <v>67</v>
      </c>
      <c r="X1244" s="28" t="s">
        <v>192</v>
      </c>
      <c r="Y1244" s="28" t="s">
        <v>69</v>
      </c>
      <c r="Z1244" s="108" t="s">
        <v>87</v>
      </c>
      <c r="AA1244" s="28" t="s">
        <v>71</v>
      </c>
      <c r="AB1244" s="28" t="s">
        <v>71</v>
      </c>
      <c r="AC1244" s="28" t="s">
        <v>2107</v>
      </c>
      <c r="AD1244" s="28" t="s">
        <v>2096</v>
      </c>
      <c r="AE1244" s="28" t="s">
        <v>2097</v>
      </c>
      <c r="AF1244" s="28"/>
      <c r="AG1244" s="28"/>
    </row>
    <row r="1245" s="93" customFormat="1" ht="15" spans="1:33">
      <c r="A1245" s="28" t="s">
        <v>52</v>
      </c>
      <c r="B1245" s="28" t="s">
        <v>2090</v>
      </c>
      <c r="C1245" s="28">
        <v>164104</v>
      </c>
      <c r="D1245" s="28" t="s">
        <v>2091</v>
      </c>
      <c r="E1245" s="28" t="s">
        <v>2091</v>
      </c>
      <c r="F1245" s="28" t="s">
        <v>56</v>
      </c>
      <c r="G1245" s="28" t="s">
        <v>2108</v>
      </c>
      <c r="H1245" s="28" t="s">
        <v>81</v>
      </c>
      <c r="I1245" s="28" t="s">
        <v>59</v>
      </c>
      <c r="J1245" s="28" t="s">
        <v>2105</v>
      </c>
      <c r="K1245" s="32">
        <v>300130264005</v>
      </c>
      <c r="L1245" s="28" t="s">
        <v>83</v>
      </c>
      <c r="M1245" s="28" t="s">
        <v>84</v>
      </c>
      <c r="N1245" s="28">
        <v>3</v>
      </c>
      <c r="O1245" s="33">
        <v>0</v>
      </c>
      <c r="P1245" s="33">
        <v>0</v>
      </c>
      <c r="Q1245" s="33">
        <f>O1245+P1245</f>
        <v>0</v>
      </c>
      <c r="R1245" s="33">
        <f>Q1245/N1245</f>
        <v>0</v>
      </c>
      <c r="S1245" s="107" t="s">
        <v>2109</v>
      </c>
      <c r="T1245" s="28" t="s">
        <v>282</v>
      </c>
      <c r="U1245" s="28" t="s">
        <v>649</v>
      </c>
      <c r="V1245" s="28" t="s">
        <v>98</v>
      </c>
      <c r="W1245" s="28" t="s">
        <v>68</v>
      </c>
      <c r="X1245" s="28" t="s">
        <v>68</v>
      </c>
      <c r="Y1245" s="28" t="s">
        <v>69</v>
      </c>
      <c r="Z1245" s="108" t="s">
        <v>87</v>
      </c>
      <c r="AA1245" s="28" t="s">
        <v>71</v>
      </c>
      <c r="AB1245" s="28" t="s">
        <v>71</v>
      </c>
      <c r="AC1245" s="28" t="s">
        <v>2110</v>
      </c>
      <c r="AD1245" s="28" t="s">
        <v>2096</v>
      </c>
      <c r="AE1245" s="28" t="s">
        <v>2097</v>
      </c>
      <c r="AF1245" s="28"/>
      <c r="AG1245" s="28"/>
    </row>
    <row r="1246" s="93" customFormat="1" ht="15" spans="1:33">
      <c r="A1246" s="28" t="s">
        <v>52</v>
      </c>
      <c r="B1246" s="28" t="s">
        <v>2090</v>
      </c>
      <c r="C1246" s="28">
        <v>164104</v>
      </c>
      <c r="D1246" s="28" t="s">
        <v>2091</v>
      </c>
      <c r="E1246" s="28" t="s">
        <v>2091</v>
      </c>
      <c r="F1246" s="28" t="s">
        <v>56</v>
      </c>
      <c r="G1246" s="28" t="s">
        <v>2111</v>
      </c>
      <c r="H1246" s="28" t="s">
        <v>81</v>
      </c>
      <c r="I1246" s="28" t="s">
        <v>59</v>
      </c>
      <c r="J1246" s="28" t="s">
        <v>2105</v>
      </c>
      <c r="K1246" s="32">
        <v>300130264006</v>
      </c>
      <c r="L1246" s="28" t="s">
        <v>83</v>
      </c>
      <c r="M1246" s="28" t="s">
        <v>84</v>
      </c>
      <c r="N1246" s="28">
        <v>3</v>
      </c>
      <c r="O1246" s="33">
        <v>0</v>
      </c>
      <c r="P1246" s="33">
        <v>0</v>
      </c>
      <c r="Q1246" s="33">
        <f>O1246+P1246</f>
        <v>0</v>
      </c>
      <c r="R1246" s="33">
        <f>Q1246/N1246</f>
        <v>0</v>
      </c>
      <c r="S1246" s="107" t="s">
        <v>2112</v>
      </c>
      <c r="T1246" s="28" t="s">
        <v>282</v>
      </c>
      <c r="U1246" s="28" t="s">
        <v>649</v>
      </c>
      <c r="V1246" s="28" t="s">
        <v>98</v>
      </c>
      <c r="W1246" s="28" t="s">
        <v>68</v>
      </c>
      <c r="X1246" s="28" t="s">
        <v>68</v>
      </c>
      <c r="Y1246" s="28" t="s">
        <v>69</v>
      </c>
      <c r="Z1246" s="108" t="s">
        <v>87</v>
      </c>
      <c r="AA1246" s="28" t="s">
        <v>71</v>
      </c>
      <c r="AB1246" s="28" t="s">
        <v>71</v>
      </c>
      <c r="AC1246" s="28" t="s">
        <v>2110</v>
      </c>
      <c r="AD1246" s="28" t="s">
        <v>2096</v>
      </c>
      <c r="AE1246" s="28" t="s">
        <v>2097</v>
      </c>
      <c r="AF1246" s="28"/>
      <c r="AG1246" s="28"/>
    </row>
    <row r="1247" s="93" customFormat="1" ht="15" spans="1:33">
      <c r="A1247" s="28" t="s">
        <v>52</v>
      </c>
      <c r="B1247" s="28" t="s">
        <v>2090</v>
      </c>
      <c r="C1247" s="28">
        <v>164104</v>
      </c>
      <c r="D1247" s="28" t="s">
        <v>2091</v>
      </c>
      <c r="E1247" s="28" t="s">
        <v>2091</v>
      </c>
      <c r="F1247" s="28" t="s">
        <v>56</v>
      </c>
      <c r="G1247" s="28" t="s">
        <v>2113</v>
      </c>
      <c r="H1247" s="28" t="s">
        <v>81</v>
      </c>
      <c r="I1247" s="28" t="s">
        <v>59</v>
      </c>
      <c r="J1247" s="28" t="s">
        <v>2105</v>
      </c>
      <c r="K1247" s="32">
        <v>300130264007</v>
      </c>
      <c r="L1247" s="28" t="s">
        <v>83</v>
      </c>
      <c r="M1247" s="28" t="s">
        <v>84</v>
      </c>
      <c r="N1247" s="28">
        <v>3</v>
      </c>
      <c r="O1247" s="33">
        <v>0</v>
      </c>
      <c r="P1247" s="33">
        <v>0</v>
      </c>
      <c r="Q1247" s="33">
        <f>O1247+P1247</f>
        <v>0</v>
      </c>
      <c r="R1247" s="33">
        <f>Q1247/N1247</f>
        <v>0</v>
      </c>
      <c r="S1247" s="107" t="s">
        <v>2114</v>
      </c>
      <c r="T1247" s="28" t="s">
        <v>282</v>
      </c>
      <c r="U1247" s="28" t="s">
        <v>649</v>
      </c>
      <c r="V1247" s="28" t="s">
        <v>98</v>
      </c>
      <c r="W1247" s="28" t="s">
        <v>68</v>
      </c>
      <c r="X1247" s="28" t="s">
        <v>68</v>
      </c>
      <c r="Y1247" s="28" t="s">
        <v>69</v>
      </c>
      <c r="Z1247" s="108" t="s">
        <v>87</v>
      </c>
      <c r="AA1247" s="28" t="s">
        <v>71</v>
      </c>
      <c r="AB1247" s="28" t="s">
        <v>71</v>
      </c>
      <c r="AC1247" s="28" t="s">
        <v>2110</v>
      </c>
      <c r="AD1247" s="28" t="s">
        <v>2096</v>
      </c>
      <c r="AE1247" s="28" t="s">
        <v>2097</v>
      </c>
      <c r="AF1247" s="28"/>
      <c r="AG1247" s="28"/>
    </row>
    <row r="1248" s="93" customFormat="1" ht="15" spans="1:33">
      <c r="A1248" s="28" t="s">
        <v>52</v>
      </c>
      <c r="B1248" s="28" t="s">
        <v>2090</v>
      </c>
      <c r="C1248" s="28">
        <v>164104</v>
      </c>
      <c r="D1248" s="28" t="s">
        <v>2091</v>
      </c>
      <c r="E1248" s="28" t="s">
        <v>2091</v>
      </c>
      <c r="F1248" s="28" t="s">
        <v>56</v>
      </c>
      <c r="G1248" s="28" t="s">
        <v>2115</v>
      </c>
      <c r="H1248" s="28" t="s">
        <v>81</v>
      </c>
      <c r="I1248" s="28" t="s">
        <v>59</v>
      </c>
      <c r="J1248" s="28" t="s">
        <v>2102</v>
      </c>
      <c r="K1248" s="32">
        <v>300130264008</v>
      </c>
      <c r="L1248" s="28" t="s">
        <v>83</v>
      </c>
      <c r="M1248" s="28" t="s">
        <v>84</v>
      </c>
      <c r="N1248" s="28">
        <v>3</v>
      </c>
      <c r="O1248" s="33">
        <v>12</v>
      </c>
      <c r="P1248" s="33">
        <v>0</v>
      </c>
      <c r="Q1248" s="33">
        <f>O1248+P1248</f>
        <v>12</v>
      </c>
      <c r="R1248" s="33">
        <f>Q1248/N1248</f>
        <v>4</v>
      </c>
      <c r="S1248" s="107" t="s">
        <v>2116</v>
      </c>
      <c r="T1248" s="28" t="s">
        <v>282</v>
      </c>
      <c r="U1248" s="28" t="s">
        <v>649</v>
      </c>
      <c r="V1248" s="28" t="s">
        <v>98</v>
      </c>
      <c r="W1248" s="28" t="s">
        <v>68</v>
      </c>
      <c r="X1248" s="28" t="s">
        <v>68</v>
      </c>
      <c r="Y1248" s="28" t="s">
        <v>69</v>
      </c>
      <c r="Z1248" s="108" t="s">
        <v>87</v>
      </c>
      <c r="AA1248" s="28" t="s">
        <v>71</v>
      </c>
      <c r="AB1248" s="28" t="s">
        <v>71</v>
      </c>
      <c r="AC1248" s="28" t="s">
        <v>2095</v>
      </c>
      <c r="AD1248" s="28" t="s">
        <v>2096</v>
      </c>
      <c r="AE1248" s="28" t="s">
        <v>2097</v>
      </c>
      <c r="AF1248" s="28"/>
      <c r="AG1248" s="28"/>
    </row>
    <row r="1249" s="93" customFormat="1" ht="15" spans="1:33">
      <c r="A1249" s="28" t="s">
        <v>52</v>
      </c>
      <c r="B1249" s="28" t="s">
        <v>2090</v>
      </c>
      <c r="C1249" s="28">
        <v>164104</v>
      </c>
      <c r="D1249" s="28" t="s">
        <v>2091</v>
      </c>
      <c r="E1249" s="28" t="s">
        <v>2091</v>
      </c>
      <c r="F1249" s="28" t="s">
        <v>56</v>
      </c>
      <c r="G1249" s="28" t="s">
        <v>2117</v>
      </c>
      <c r="H1249" s="28" t="s">
        <v>81</v>
      </c>
      <c r="I1249" s="28" t="s">
        <v>59</v>
      </c>
      <c r="J1249" s="28" t="s">
        <v>2118</v>
      </c>
      <c r="K1249" s="32">
        <v>300130264009</v>
      </c>
      <c r="L1249" s="28" t="s">
        <v>83</v>
      </c>
      <c r="M1249" s="28" t="s">
        <v>84</v>
      </c>
      <c r="N1249" s="28">
        <v>3</v>
      </c>
      <c r="O1249" s="33">
        <v>12</v>
      </c>
      <c r="P1249" s="33">
        <v>7</v>
      </c>
      <c r="Q1249" s="33">
        <f>O1249+P1249</f>
        <v>19</v>
      </c>
      <c r="R1249" s="33">
        <f>Q1249/N1249</f>
        <v>6.33333333333333</v>
      </c>
      <c r="S1249" s="107" t="s">
        <v>2119</v>
      </c>
      <c r="T1249" s="28" t="s">
        <v>282</v>
      </c>
      <c r="U1249" s="28" t="s">
        <v>649</v>
      </c>
      <c r="V1249" s="28" t="s">
        <v>98</v>
      </c>
      <c r="W1249" s="28" t="s">
        <v>68</v>
      </c>
      <c r="X1249" s="28" t="s">
        <v>68</v>
      </c>
      <c r="Y1249" s="28" t="s">
        <v>69</v>
      </c>
      <c r="Z1249" s="108" t="s">
        <v>87</v>
      </c>
      <c r="AA1249" s="28" t="s">
        <v>71</v>
      </c>
      <c r="AB1249" s="28" t="s">
        <v>71</v>
      </c>
      <c r="AC1249" s="28" t="s">
        <v>2110</v>
      </c>
      <c r="AD1249" s="28" t="s">
        <v>2096</v>
      </c>
      <c r="AE1249" s="28" t="s">
        <v>2097</v>
      </c>
      <c r="AF1249" s="28"/>
      <c r="AG1249" s="28"/>
    </row>
    <row r="1250" s="93" customFormat="1" ht="15" spans="1:33">
      <c r="A1250" s="28" t="s">
        <v>52</v>
      </c>
      <c r="B1250" s="28" t="s">
        <v>2090</v>
      </c>
      <c r="C1250" s="28">
        <v>164104</v>
      </c>
      <c r="D1250" s="28" t="s">
        <v>2091</v>
      </c>
      <c r="E1250" s="28" t="s">
        <v>2091</v>
      </c>
      <c r="F1250" s="28" t="s">
        <v>56</v>
      </c>
      <c r="G1250" s="28" t="s">
        <v>2120</v>
      </c>
      <c r="H1250" s="28" t="s">
        <v>81</v>
      </c>
      <c r="I1250" s="28" t="s">
        <v>59</v>
      </c>
      <c r="J1250" s="28" t="s">
        <v>2121</v>
      </c>
      <c r="K1250" s="32">
        <v>300130264010</v>
      </c>
      <c r="L1250" s="28" t="s">
        <v>83</v>
      </c>
      <c r="M1250" s="28" t="s">
        <v>84</v>
      </c>
      <c r="N1250" s="28">
        <v>3</v>
      </c>
      <c r="O1250" s="33">
        <v>0</v>
      </c>
      <c r="P1250" s="33">
        <v>0</v>
      </c>
      <c r="Q1250" s="33">
        <f>O1250+P1250</f>
        <v>0</v>
      </c>
      <c r="R1250" s="33">
        <f>Q1250/N1250</f>
        <v>0</v>
      </c>
      <c r="S1250" s="107" t="s">
        <v>2122</v>
      </c>
      <c r="T1250" s="28" t="s">
        <v>282</v>
      </c>
      <c r="U1250" s="28" t="s">
        <v>649</v>
      </c>
      <c r="V1250" s="28" t="s">
        <v>98</v>
      </c>
      <c r="W1250" s="28" t="s">
        <v>68</v>
      </c>
      <c r="X1250" s="28" t="s">
        <v>68</v>
      </c>
      <c r="Y1250" s="28" t="s">
        <v>69</v>
      </c>
      <c r="Z1250" s="108" t="s">
        <v>87</v>
      </c>
      <c r="AA1250" s="28" t="s">
        <v>71</v>
      </c>
      <c r="AB1250" s="28" t="s">
        <v>71</v>
      </c>
      <c r="AC1250" s="28" t="s">
        <v>2110</v>
      </c>
      <c r="AD1250" s="28" t="s">
        <v>2096</v>
      </c>
      <c r="AE1250" s="28" t="s">
        <v>2097</v>
      </c>
      <c r="AF1250" s="28"/>
      <c r="AG1250" s="28"/>
    </row>
    <row r="1251" s="93" customFormat="1" ht="15" spans="1:33">
      <c r="A1251" s="28" t="s">
        <v>52</v>
      </c>
      <c r="B1251" s="28" t="s">
        <v>2090</v>
      </c>
      <c r="C1251" s="28">
        <v>164104</v>
      </c>
      <c r="D1251" s="28" t="s">
        <v>2091</v>
      </c>
      <c r="E1251" s="28" t="s">
        <v>2091</v>
      </c>
      <c r="F1251" s="28" t="s">
        <v>56</v>
      </c>
      <c r="G1251" s="28" t="s">
        <v>2123</v>
      </c>
      <c r="H1251" s="28" t="s">
        <v>81</v>
      </c>
      <c r="I1251" s="28" t="s">
        <v>59</v>
      </c>
      <c r="J1251" s="28" t="s">
        <v>2124</v>
      </c>
      <c r="K1251" s="32">
        <v>300130264011</v>
      </c>
      <c r="L1251" s="28" t="s">
        <v>83</v>
      </c>
      <c r="M1251" s="28" t="s">
        <v>84</v>
      </c>
      <c r="N1251" s="28">
        <v>2</v>
      </c>
      <c r="O1251" s="33">
        <v>2</v>
      </c>
      <c r="P1251" s="33">
        <v>0</v>
      </c>
      <c r="Q1251" s="33">
        <f>O1251+P1251</f>
        <v>2</v>
      </c>
      <c r="R1251" s="33">
        <f>Q1251/N1251</f>
        <v>1</v>
      </c>
      <c r="S1251" s="107" t="s">
        <v>2125</v>
      </c>
      <c r="T1251" s="28" t="s">
        <v>282</v>
      </c>
      <c r="U1251" s="28" t="s">
        <v>649</v>
      </c>
      <c r="V1251" s="28" t="s">
        <v>98</v>
      </c>
      <c r="W1251" s="28" t="s">
        <v>68</v>
      </c>
      <c r="X1251" s="28" t="s">
        <v>68</v>
      </c>
      <c r="Y1251" s="28" t="s">
        <v>69</v>
      </c>
      <c r="Z1251" s="108" t="s">
        <v>87</v>
      </c>
      <c r="AA1251" s="28" t="s">
        <v>71</v>
      </c>
      <c r="AB1251" s="28" t="s">
        <v>71</v>
      </c>
      <c r="AC1251" s="28" t="s">
        <v>2095</v>
      </c>
      <c r="AD1251" s="28" t="s">
        <v>2096</v>
      </c>
      <c r="AE1251" s="28" t="s">
        <v>2097</v>
      </c>
      <c r="AF1251" s="28"/>
      <c r="AG1251" s="28"/>
    </row>
    <row r="1252" s="93" customFormat="1" ht="15" spans="1:33">
      <c r="A1252" s="28" t="s">
        <v>136</v>
      </c>
      <c r="B1252" s="28" t="s">
        <v>2090</v>
      </c>
      <c r="C1252" s="28">
        <v>164104</v>
      </c>
      <c r="D1252" s="28" t="s">
        <v>2091</v>
      </c>
      <c r="E1252" s="28" t="s">
        <v>2091</v>
      </c>
      <c r="F1252" s="28" t="s">
        <v>56</v>
      </c>
      <c r="G1252" s="28" t="s">
        <v>2126</v>
      </c>
      <c r="H1252" s="28" t="s">
        <v>81</v>
      </c>
      <c r="I1252" s="28" t="s">
        <v>59</v>
      </c>
      <c r="J1252" s="28" t="s">
        <v>2127</v>
      </c>
      <c r="K1252" s="32">
        <v>300130264012</v>
      </c>
      <c r="L1252" s="28" t="s">
        <v>83</v>
      </c>
      <c r="M1252" s="28" t="s">
        <v>84</v>
      </c>
      <c r="N1252" s="28">
        <v>2</v>
      </c>
      <c r="O1252" s="33">
        <v>0</v>
      </c>
      <c r="P1252" s="33">
        <v>0</v>
      </c>
      <c r="Q1252" s="33">
        <f>O1252+P1252</f>
        <v>0</v>
      </c>
      <c r="R1252" s="33">
        <f>Q1252/N1252</f>
        <v>0</v>
      </c>
      <c r="S1252" s="107" t="s">
        <v>2106</v>
      </c>
      <c r="T1252" s="28" t="s">
        <v>282</v>
      </c>
      <c r="U1252" s="28" t="s">
        <v>649</v>
      </c>
      <c r="V1252" s="28" t="s">
        <v>98</v>
      </c>
      <c r="W1252" s="28" t="s">
        <v>68</v>
      </c>
      <c r="X1252" s="28" t="s">
        <v>68</v>
      </c>
      <c r="Y1252" s="28" t="s">
        <v>69</v>
      </c>
      <c r="Z1252" s="108" t="s">
        <v>87</v>
      </c>
      <c r="AA1252" s="28" t="s">
        <v>137</v>
      </c>
      <c r="AB1252" s="28" t="s">
        <v>137</v>
      </c>
      <c r="AC1252" s="28" t="s">
        <v>2110</v>
      </c>
      <c r="AD1252" s="28" t="s">
        <v>2096</v>
      </c>
      <c r="AE1252" s="28" t="s">
        <v>2097</v>
      </c>
      <c r="AF1252" s="28"/>
      <c r="AG1252" s="28"/>
    </row>
    <row r="1253" s="93" customFormat="1" ht="15" spans="1:33">
      <c r="A1253" s="28" t="s">
        <v>178</v>
      </c>
      <c r="B1253" s="28" t="s">
        <v>2090</v>
      </c>
      <c r="C1253" s="28">
        <v>164104</v>
      </c>
      <c r="D1253" s="28" t="s">
        <v>2091</v>
      </c>
      <c r="E1253" s="28" t="s">
        <v>2091</v>
      </c>
      <c r="F1253" s="28" t="s">
        <v>56</v>
      </c>
      <c r="G1253" s="28" t="s">
        <v>2128</v>
      </c>
      <c r="H1253" s="28" t="s">
        <v>81</v>
      </c>
      <c r="I1253" s="28" t="s">
        <v>59</v>
      </c>
      <c r="J1253" s="28" t="s">
        <v>2127</v>
      </c>
      <c r="K1253" s="32">
        <v>300130264013</v>
      </c>
      <c r="L1253" s="28" t="s">
        <v>83</v>
      </c>
      <c r="M1253" s="28" t="s">
        <v>84</v>
      </c>
      <c r="N1253" s="28">
        <v>1</v>
      </c>
      <c r="O1253" s="33">
        <v>1</v>
      </c>
      <c r="P1253" s="33">
        <v>0</v>
      </c>
      <c r="Q1253" s="33">
        <f>O1253+P1253</f>
        <v>1</v>
      </c>
      <c r="R1253" s="33">
        <f>Q1253/N1253</f>
        <v>1</v>
      </c>
      <c r="S1253" s="107" t="s">
        <v>2106</v>
      </c>
      <c r="T1253" s="28" t="s">
        <v>282</v>
      </c>
      <c r="U1253" s="28" t="s">
        <v>649</v>
      </c>
      <c r="V1253" s="28" t="s">
        <v>98</v>
      </c>
      <c r="W1253" s="28" t="s">
        <v>68</v>
      </c>
      <c r="X1253" s="28" t="s">
        <v>68</v>
      </c>
      <c r="Y1253" s="28" t="s">
        <v>69</v>
      </c>
      <c r="Z1253" s="108" t="s">
        <v>87</v>
      </c>
      <c r="AA1253" s="28" t="s">
        <v>179</v>
      </c>
      <c r="AB1253" s="28" t="s">
        <v>179</v>
      </c>
      <c r="AC1253" s="28" t="s">
        <v>2095</v>
      </c>
      <c r="AD1253" s="28" t="s">
        <v>2096</v>
      </c>
      <c r="AE1253" s="28" t="s">
        <v>2097</v>
      </c>
      <c r="AF1253" s="28"/>
      <c r="AG1253" s="28"/>
    </row>
    <row r="1254" s="93" customFormat="1" ht="15" spans="1:33">
      <c r="A1254" s="28" t="s">
        <v>76</v>
      </c>
      <c r="B1254" s="28" t="s">
        <v>2090</v>
      </c>
      <c r="C1254" s="28">
        <v>164105</v>
      </c>
      <c r="D1254" s="28" t="s">
        <v>2129</v>
      </c>
      <c r="E1254" s="28" t="s">
        <v>2129</v>
      </c>
      <c r="F1254" s="28" t="s">
        <v>56</v>
      </c>
      <c r="G1254" s="28" t="s">
        <v>2130</v>
      </c>
      <c r="H1254" s="28" t="s">
        <v>81</v>
      </c>
      <c r="I1254" s="28" t="s">
        <v>59</v>
      </c>
      <c r="J1254" s="28" t="s">
        <v>2131</v>
      </c>
      <c r="K1254" s="32">
        <v>300130265001</v>
      </c>
      <c r="L1254" s="28" t="s">
        <v>83</v>
      </c>
      <c r="M1254" s="28" t="s">
        <v>702</v>
      </c>
      <c r="N1254" s="28">
        <v>9</v>
      </c>
      <c r="O1254" s="33">
        <v>8</v>
      </c>
      <c r="P1254" s="33">
        <v>13</v>
      </c>
      <c r="Q1254" s="33">
        <f>O1254+P1254</f>
        <v>21</v>
      </c>
      <c r="R1254" s="33">
        <f>Q1254/N1254</f>
        <v>2.33333333333333</v>
      </c>
      <c r="S1254" s="107" t="s">
        <v>2132</v>
      </c>
      <c r="T1254" s="28" t="s">
        <v>64</v>
      </c>
      <c r="U1254" s="28" t="s">
        <v>65</v>
      </c>
      <c r="V1254" s="28" t="s">
        <v>98</v>
      </c>
      <c r="W1254" s="28" t="s">
        <v>68</v>
      </c>
      <c r="X1254" s="28" t="s">
        <v>68</v>
      </c>
      <c r="Y1254" s="28" t="s">
        <v>69</v>
      </c>
      <c r="Z1254" s="108" t="s">
        <v>87</v>
      </c>
      <c r="AA1254" s="28" t="s">
        <v>88</v>
      </c>
      <c r="AB1254" s="28" t="s">
        <v>88</v>
      </c>
      <c r="AC1254" s="28" t="s">
        <v>2133</v>
      </c>
      <c r="AD1254" s="28" t="s">
        <v>2096</v>
      </c>
      <c r="AE1254" s="28" t="s">
        <v>2134</v>
      </c>
      <c r="AF1254" s="28" t="s">
        <v>2135</v>
      </c>
      <c r="AG1254" s="28"/>
    </row>
    <row r="1255" s="93" customFormat="1" ht="15" spans="1:33">
      <c r="A1255" s="28" t="s">
        <v>76</v>
      </c>
      <c r="B1255" s="28" t="s">
        <v>2090</v>
      </c>
      <c r="C1255" s="28">
        <v>164105</v>
      </c>
      <c r="D1255" s="28" t="s">
        <v>2129</v>
      </c>
      <c r="E1255" s="28" t="s">
        <v>2129</v>
      </c>
      <c r="F1255" s="28" t="s">
        <v>56</v>
      </c>
      <c r="G1255" s="28" t="s">
        <v>2136</v>
      </c>
      <c r="H1255" s="28" t="s">
        <v>81</v>
      </c>
      <c r="I1255" s="28" t="s">
        <v>59</v>
      </c>
      <c r="J1255" s="28" t="s">
        <v>2137</v>
      </c>
      <c r="K1255" s="32">
        <v>300130265002</v>
      </c>
      <c r="L1255" s="28" t="s">
        <v>83</v>
      </c>
      <c r="M1255" s="28" t="s">
        <v>84</v>
      </c>
      <c r="N1255" s="28">
        <v>6</v>
      </c>
      <c r="O1255" s="33">
        <v>4</v>
      </c>
      <c r="P1255" s="33">
        <v>7</v>
      </c>
      <c r="Q1255" s="33">
        <f>O1255+P1255</f>
        <v>11</v>
      </c>
      <c r="R1255" s="33">
        <f>Q1255/N1255</f>
        <v>1.83333333333333</v>
      </c>
      <c r="S1255" s="107" t="s">
        <v>2138</v>
      </c>
      <c r="T1255" s="28" t="s">
        <v>64</v>
      </c>
      <c r="U1255" s="28" t="s">
        <v>65</v>
      </c>
      <c r="V1255" s="28" t="s">
        <v>98</v>
      </c>
      <c r="W1255" s="28" t="s">
        <v>68</v>
      </c>
      <c r="X1255" s="28" t="s">
        <v>68</v>
      </c>
      <c r="Y1255" s="28" t="s">
        <v>69</v>
      </c>
      <c r="Z1255" s="108" t="s">
        <v>87</v>
      </c>
      <c r="AA1255" s="28" t="s">
        <v>88</v>
      </c>
      <c r="AB1255" s="28" t="s">
        <v>88</v>
      </c>
      <c r="AC1255" s="28" t="s">
        <v>2139</v>
      </c>
      <c r="AD1255" s="28" t="s">
        <v>2096</v>
      </c>
      <c r="AE1255" s="28" t="s">
        <v>2134</v>
      </c>
      <c r="AF1255" s="28" t="s">
        <v>2135</v>
      </c>
      <c r="AG1255" s="28"/>
    </row>
    <row r="1256" s="93" customFormat="1" ht="15" spans="1:33">
      <c r="A1256" s="28" t="s">
        <v>76</v>
      </c>
      <c r="B1256" s="28" t="s">
        <v>2090</v>
      </c>
      <c r="C1256" s="28">
        <v>164105</v>
      </c>
      <c r="D1256" s="28" t="s">
        <v>2129</v>
      </c>
      <c r="E1256" s="28" t="s">
        <v>2129</v>
      </c>
      <c r="F1256" s="28" t="s">
        <v>56</v>
      </c>
      <c r="G1256" s="28" t="s">
        <v>2140</v>
      </c>
      <c r="H1256" s="28" t="s">
        <v>81</v>
      </c>
      <c r="I1256" s="28" t="s">
        <v>59</v>
      </c>
      <c r="J1256" s="28" t="s">
        <v>2131</v>
      </c>
      <c r="K1256" s="32">
        <v>300130265003</v>
      </c>
      <c r="L1256" s="28" t="s">
        <v>83</v>
      </c>
      <c r="M1256" s="28" t="s">
        <v>702</v>
      </c>
      <c r="N1256" s="28">
        <v>6</v>
      </c>
      <c r="O1256" s="33">
        <v>9</v>
      </c>
      <c r="P1256" s="33">
        <v>5</v>
      </c>
      <c r="Q1256" s="33">
        <f>O1256+P1256</f>
        <v>14</v>
      </c>
      <c r="R1256" s="33">
        <f>Q1256/N1256</f>
        <v>2.33333333333333</v>
      </c>
      <c r="S1256" s="107" t="s">
        <v>2141</v>
      </c>
      <c r="T1256" s="28" t="s">
        <v>282</v>
      </c>
      <c r="U1256" s="28" t="s">
        <v>649</v>
      </c>
      <c r="V1256" s="28" t="s">
        <v>98</v>
      </c>
      <c r="W1256" s="28" t="s">
        <v>68</v>
      </c>
      <c r="X1256" s="28" t="s">
        <v>68</v>
      </c>
      <c r="Y1256" s="28" t="s">
        <v>69</v>
      </c>
      <c r="Z1256" s="108" t="s">
        <v>87</v>
      </c>
      <c r="AA1256" s="28" t="s">
        <v>88</v>
      </c>
      <c r="AB1256" s="28" t="s">
        <v>88</v>
      </c>
      <c r="AC1256" s="28" t="s">
        <v>2133</v>
      </c>
      <c r="AD1256" s="28" t="s">
        <v>2096</v>
      </c>
      <c r="AE1256" s="28" t="s">
        <v>2134</v>
      </c>
      <c r="AF1256" s="28" t="s">
        <v>2135</v>
      </c>
      <c r="AG1256" s="28"/>
    </row>
    <row r="1257" s="93" customFormat="1" ht="15" spans="1:33">
      <c r="A1257" s="28" t="s">
        <v>76</v>
      </c>
      <c r="B1257" s="28" t="s">
        <v>2090</v>
      </c>
      <c r="C1257" s="28">
        <v>164105</v>
      </c>
      <c r="D1257" s="28" t="s">
        <v>2129</v>
      </c>
      <c r="E1257" s="28" t="s">
        <v>2129</v>
      </c>
      <c r="F1257" s="28" t="s">
        <v>56</v>
      </c>
      <c r="G1257" s="28" t="s">
        <v>2142</v>
      </c>
      <c r="H1257" s="28" t="s">
        <v>81</v>
      </c>
      <c r="I1257" s="28" t="s">
        <v>59</v>
      </c>
      <c r="J1257" s="28" t="s">
        <v>2131</v>
      </c>
      <c r="K1257" s="32">
        <v>300130265004</v>
      </c>
      <c r="L1257" s="28" t="s">
        <v>83</v>
      </c>
      <c r="M1257" s="28" t="s">
        <v>702</v>
      </c>
      <c r="N1257" s="28">
        <v>6</v>
      </c>
      <c r="O1257" s="33">
        <v>13</v>
      </c>
      <c r="P1257" s="33">
        <v>9</v>
      </c>
      <c r="Q1257" s="33">
        <f>O1257+P1257</f>
        <v>22</v>
      </c>
      <c r="R1257" s="33">
        <f>Q1257/N1257</f>
        <v>3.66666666666667</v>
      </c>
      <c r="S1257" s="107" t="s">
        <v>2143</v>
      </c>
      <c r="T1257" s="28" t="s">
        <v>282</v>
      </c>
      <c r="U1257" s="28" t="s">
        <v>649</v>
      </c>
      <c r="V1257" s="28" t="s">
        <v>98</v>
      </c>
      <c r="W1257" s="28" t="s">
        <v>68</v>
      </c>
      <c r="X1257" s="28" t="s">
        <v>68</v>
      </c>
      <c r="Y1257" s="28" t="s">
        <v>69</v>
      </c>
      <c r="Z1257" s="108" t="s">
        <v>87</v>
      </c>
      <c r="AA1257" s="28" t="s">
        <v>88</v>
      </c>
      <c r="AB1257" s="28" t="s">
        <v>88</v>
      </c>
      <c r="AC1257" s="28" t="s">
        <v>2133</v>
      </c>
      <c r="AD1257" s="28" t="s">
        <v>2096</v>
      </c>
      <c r="AE1257" s="28" t="s">
        <v>2134</v>
      </c>
      <c r="AF1257" s="28" t="s">
        <v>2135</v>
      </c>
      <c r="AG1257" s="28"/>
    </row>
    <row r="1258" s="93" customFormat="1" ht="15" spans="1:33">
      <c r="A1258" s="28" t="s">
        <v>76</v>
      </c>
      <c r="B1258" s="28" t="s">
        <v>2090</v>
      </c>
      <c r="C1258" s="28">
        <v>164105</v>
      </c>
      <c r="D1258" s="28" t="s">
        <v>2129</v>
      </c>
      <c r="E1258" s="28" t="s">
        <v>2129</v>
      </c>
      <c r="F1258" s="28" t="s">
        <v>56</v>
      </c>
      <c r="G1258" s="28" t="s">
        <v>2144</v>
      </c>
      <c r="H1258" s="28" t="s">
        <v>81</v>
      </c>
      <c r="I1258" s="28" t="s">
        <v>59</v>
      </c>
      <c r="J1258" s="28" t="s">
        <v>2137</v>
      </c>
      <c r="K1258" s="32">
        <v>300130265005</v>
      </c>
      <c r="L1258" s="28" t="s">
        <v>83</v>
      </c>
      <c r="M1258" s="28" t="s">
        <v>84</v>
      </c>
      <c r="N1258" s="28">
        <v>4</v>
      </c>
      <c r="O1258" s="33">
        <v>9</v>
      </c>
      <c r="P1258" s="33">
        <v>12</v>
      </c>
      <c r="Q1258" s="33">
        <f>O1258+P1258</f>
        <v>21</v>
      </c>
      <c r="R1258" s="33">
        <f>Q1258/N1258</f>
        <v>5.25</v>
      </c>
      <c r="S1258" s="107" t="s">
        <v>2145</v>
      </c>
      <c r="T1258" s="28" t="s">
        <v>282</v>
      </c>
      <c r="U1258" s="28" t="s">
        <v>649</v>
      </c>
      <c r="V1258" s="28" t="s">
        <v>98</v>
      </c>
      <c r="W1258" s="28" t="s">
        <v>68</v>
      </c>
      <c r="X1258" s="28" t="s">
        <v>68</v>
      </c>
      <c r="Y1258" s="28" t="s">
        <v>69</v>
      </c>
      <c r="Z1258" s="108" t="s">
        <v>87</v>
      </c>
      <c r="AA1258" s="28" t="s">
        <v>88</v>
      </c>
      <c r="AB1258" s="28" t="s">
        <v>88</v>
      </c>
      <c r="AC1258" s="28" t="s">
        <v>2133</v>
      </c>
      <c r="AD1258" s="28" t="s">
        <v>2096</v>
      </c>
      <c r="AE1258" s="28" t="s">
        <v>2134</v>
      </c>
      <c r="AF1258" s="28" t="s">
        <v>2135</v>
      </c>
      <c r="AG1258" s="28"/>
    </row>
    <row r="1259" s="93" customFormat="1" ht="15" spans="1:33">
      <c r="A1259" s="28" t="s">
        <v>76</v>
      </c>
      <c r="B1259" s="28" t="s">
        <v>2090</v>
      </c>
      <c r="C1259" s="28">
        <v>164105</v>
      </c>
      <c r="D1259" s="28" t="s">
        <v>2129</v>
      </c>
      <c r="E1259" s="28" t="s">
        <v>2129</v>
      </c>
      <c r="F1259" s="28" t="s">
        <v>56</v>
      </c>
      <c r="G1259" s="28" t="s">
        <v>2146</v>
      </c>
      <c r="H1259" s="28" t="s">
        <v>81</v>
      </c>
      <c r="I1259" s="28" t="s">
        <v>59</v>
      </c>
      <c r="J1259" s="28" t="s">
        <v>2137</v>
      </c>
      <c r="K1259" s="32">
        <v>300130265006</v>
      </c>
      <c r="L1259" s="28" t="s">
        <v>83</v>
      </c>
      <c r="M1259" s="28" t="s">
        <v>84</v>
      </c>
      <c r="N1259" s="28">
        <v>5</v>
      </c>
      <c r="O1259" s="33">
        <v>129</v>
      </c>
      <c r="P1259" s="33">
        <v>110</v>
      </c>
      <c r="Q1259" s="33">
        <f>O1259+P1259</f>
        <v>239</v>
      </c>
      <c r="R1259" s="33">
        <f>Q1259/N1259</f>
        <v>47.8</v>
      </c>
      <c r="S1259" s="107" t="s">
        <v>2147</v>
      </c>
      <c r="T1259" s="28" t="s">
        <v>282</v>
      </c>
      <c r="U1259" s="28" t="s">
        <v>649</v>
      </c>
      <c r="V1259" s="28" t="s">
        <v>98</v>
      </c>
      <c r="W1259" s="28" t="s">
        <v>68</v>
      </c>
      <c r="X1259" s="28" t="s">
        <v>68</v>
      </c>
      <c r="Y1259" s="28" t="s">
        <v>69</v>
      </c>
      <c r="Z1259" s="108" t="s">
        <v>87</v>
      </c>
      <c r="AA1259" s="28" t="s">
        <v>88</v>
      </c>
      <c r="AB1259" s="28" t="s">
        <v>88</v>
      </c>
      <c r="AC1259" s="28" t="s">
        <v>2148</v>
      </c>
      <c r="AD1259" s="28" t="s">
        <v>2096</v>
      </c>
      <c r="AE1259" s="28" t="s">
        <v>2134</v>
      </c>
      <c r="AF1259" s="28" t="s">
        <v>2135</v>
      </c>
      <c r="AG1259" s="28"/>
    </row>
    <row r="1260" s="93" customFormat="1" ht="15" spans="1:33">
      <c r="A1260" s="28" t="s">
        <v>76</v>
      </c>
      <c r="B1260" s="28" t="s">
        <v>2090</v>
      </c>
      <c r="C1260" s="28">
        <v>164105</v>
      </c>
      <c r="D1260" s="28" t="s">
        <v>2129</v>
      </c>
      <c r="E1260" s="28" t="s">
        <v>2129</v>
      </c>
      <c r="F1260" s="28" t="s">
        <v>56</v>
      </c>
      <c r="G1260" s="28" t="s">
        <v>2149</v>
      </c>
      <c r="H1260" s="28" t="s">
        <v>81</v>
      </c>
      <c r="I1260" s="28" t="s">
        <v>59</v>
      </c>
      <c r="J1260" s="28" t="s">
        <v>2150</v>
      </c>
      <c r="K1260" s="32">
        <v>300130265007</v>
      </c>
      <c r="L1260" s="28" t="s">
        <v>83</v>
      </c>
      <c r="M1260" s="28" t="s">
        <v>84</v>
      </c>
      <c r="N1260" s="28">
        <v>6</v>
      </c>
      <c r="O1260" s="33">
        <v>3</v>
      </c>
      <c r="P1260" s="33">
        <v>2</v>
      </c>
      <c r="Q1260" s="33">
        <f>O1260+P1260</f>
        <v>5</v>
      </c>
      <c r="R1260" s="33">
        <f>Q1260/N1260</f>
        <v>0.833333333333333</v>
      </c>
      <c r="S1260" s="107" t="s">
        <v>2151</v>
      </c>
      <c r="T1260" s="28" t="s">
        <v>282</v>
      </c>
      <c r="U1260" s="28" t="s">
        <v>649</v>
      </c>
      <c r="V1260" s="28" t="s">
        <v>98</v>
      </c>
      <c r="W1260" s="28" t="s">
        <v>68</v>
      </c>
      <c r="X1260" s="28" t="s">
        <v>68</v>
      </c>
      <c r="Y1260" s="28" t="s">
        <v>69</v>
      </c>
      <c r="Z1260" s="108" t="s">
        <v>87</v>
      </c>
      <c r="AA1260" s="28" t="s">
        <v>88</v>
      </c>
      <c r="AB1260" s="28" t="s">
        <v>88</v>
      </c>
      <c r="AC1260" s="28" t="s">
        <v>2148</v>
      </c>
      <c r="AD1260" s="28" t="s">
        <v>2096</v>
      </c>
      <c r="AE1260" s="28" t="s">
        <v>2134</v>
      </c>
      <c r="AF1260" s="28" t="s">
        <v>2135</v>
      </c>
      <c r="AG1260" s="28"/>
    </row>
    <row r="1261" s="93" customFormat="1" ht="15" spans="1:33">
      <c r="A1261" s="28" t="s">
        <v>76</v>
      </c>
      <c r="B1261" s="28" t="s">
        <v>2090</v>
      </c>
      <c r="C1261" s="28">
        <v>164105</v>
      </c>
      <c r="D1261" s="28" t="s">
        <v>2129</v>
      </c>
      <c r="E1261" s="28" t="s">
        <v>2129</v>
      </c>
      <c r="F1261" s="28" t="s">
        <v>56</v>
      </c>
      <c r="G1261" s="28" t="s">
        <v>2152</v>
      </c>
      <c r="H1261" s="28" t="s">
        <v>81</v>
      </c>
      <c r="I1261" s="28" t="s">
        <v>59</v>
      </c>
      <c r="J1261" s="28" t="s">
        <v>2150</v>
      </c>
      <c r="K1261" s="32">
        <v>300130265008</v>
      </c>
      <c r="L1261" s="28" t="s">
        <v>83</v>
      </c>
      <c r="M1261" s="28" t="s">
        <v>84</v>
      </c>
      <c r="N1261" s="28">
        <v>2</v>
      </c>
      <c r="O1261" s="33">
        <v>0</v>
      </c>
      <c r="P1261" s="33">
        <v>3</v>
      </c>
      <c r="Q1261" s="33">
        <f>O1261+P1261</f>
        <v>3</v>
      </c>
      <c r="R1261" s="33">
        <f>Q1261/N1261</f>
        <v>1.5</v>
      </c>
      <c r="S1261" s="107" t="s">
        <v>2153</v>
      </c>
      <c r="T1261" s="28" t="s">
        <v>282</v>
      </c>
      <c r="U1261" s="28" t="s">
        <v>649</v>
      </c>
      <c r="V1261" s="28" t="s">
        <v>98</v>
      </c>
      <c r="W1261" s="28" t="s">
        <v>68</v>
      </c>
      <c r="X1261" s="28" t="s">
        <v>68</v>
      </c>
      <c r="Y1261" s="28" t="s">
        <v>69</v>
      </c>
      <c r="Z1261" s="108" t="s">
        <v>87</v>
      </c>
      <c r="AA1261" s="28" t="s">
        <v>88</v>
      </c>
      <c r="AB1261" s="28" t="s">
        <v>88</v>
      </c>
      <c r="AC1261" s="28" t="s">
        <v>2154</v>
      </c>
      <c r="AD1261" s="28" t="s">
        <v>2096</v>
      </c>
      <c r="AE1261" s="28" t="s">
        <v>2134</v>
      </c>
      <c r="AF1261" s="28" t="s">
        <v>2135</v>
      </c>
      <c r="AG1261" s="28"/>
    </row>
    <row r="1262" s="93" customFormat="1" ht="15" spans="1:33">
      <c r="A1262" s="28" t="s">
        <v>76</v>
      </c>
      <c r="B1262" s="28" t="s">
        <v>2090</v>
      </c>
      <c r="C1262" s="28">
        <v>164105</v>
      </c>
      <c r="D1262" s="28" t="s">
        <v>2129</v>
      </c>
      <c r="E1262" s="28" t="s">
        <v>2129</v>
      </c>
      <c r="F1262" s="28" t="s">
        <v>56</v>
      </c>
      <c r="G1262" s="28" t="s">
        <v>2155</v>
      </c>
      <c r="H1262" s="28" t="s">
        <v>81</v>
      </c>
      <c r="I1262" s="28" t="s">
        <v>59</v>
      </c>
      <c r="J1262" s="28" t="s">
        <v>2156</v>
      </c>
      <c r="K1262" s="32">
        <v>300130265009</v>
      </c>
      <c r="L1262" s="28" t="s">
        <v>83</v>
      </c>
      <c r="M1262" s="28" t="s">
        <v>84</v>
      </c>
      <c r="N1262" s="28">
        <v>8</v>
      </c>
      <c r="O1262" s="33">
        <v>20</v>
      </c>
      <c r="P1262" s="33">
        <v>25</v>
      </c>
      <c r="Q1262" s="33">
        <f>O1262+P1262</f>
        <v>45</v>
      </c>
      <c r="R1262" s="33">
        <f>Q1262/N1262</f>
        <v>5.625</v>
      </c>
      <c r="S1262" s="107" t="s">
        <v>2157</v>
      </c>
      <c r="T1262" s="28" t="s">
        <v>282</v>
      </c>
      <c r="U1262" s="28" t="s">
        <v>649</v>
      </c>
      <c r="V1262" s="28" t="s">
        <v>98</v>
      </c>
      <c r="W1262" s="28" t="s">
        <v>68</v>
      </c>
      <c r="X1262" s="28" t="s">
        <v>68</v>
      </c>
      <c r="Y1262" s="28" t="s">
        <v>69</v>
      </c>
      <c r="Z1262" s="108" t="s">
        <v>87</v>
      </c>
      <c r="AA1262" s="28" t="s">
        <v>88</v>
      </c>
      <c r="AB1262" s="28" t="s">
        <v>88</v>
      </c>
      <c r="AC1262" s="28" t="s">
        <v>2158</v>
      </c>
      <c r="AD1262" s="28" t="s">
        <v>2096</v>
      </c>
      <c r="AE1262" s="28" t="s">
        <v>2134</v>
      </c>
      <c r="AF1262" s="28" t="s">
        <v>2135</v>
      </c>
      <c r="AG1262" s="28"/>
    </row>
    <row r="1263" s="93" customFormat="1" ht="15" spans="1:33">
      <c r="A1263" s="28" t="s">
        <v>76</v>
      </c>
      <c r="B1263" s="28" t="s">
        <v>2090</v>
      </c>
      <c r="C1263" s="28">
        <v>164105</v>
      </c>
      <c r="D1263" s="28" t="s">
        <v>2129</v>
      </c>
      <c r="E1263" s="28" t="s">
        <v>2129</v>
      </c>
      <c r="F1263" s="28" t="s">
        <v>56</v>
      </c>
      <c r="G1263" s="28" t="s">
        <v>2159</v>
      </c>
      <c r="H1263" s="28" t="s">
        <v>81</v>
      </c>
      <c r="I1263" s="28" t="s">
        <v>59</v>
      </c>
      <c r="J1263" s="28" t="s">
        <v>2160</v>
      </c>
      <c r="K1263" s="32">
        <v>300130265010</v>
      </c>
      <c r="L1263" s="28" t="s">
        <v>83</v>
      </c>
      <c r="M1263" s="28" t="s">
        <v>84</v>
      </c>
      <c r="N1263" s="28">
        <v>8</v>
      </c>
      <c r="O1263" s="33">
        <v>8</v>
      </c>
      <c r="P1263" s="33">
        <v>6</v>
      </c>
      <c r="Q1263" s="33">
        <f>O1263+P1263</f>
        <v>14</v>
      </c>
      <c r="R1263" s="33">
        <f>Q1263/N1263</f>
        <v>1.75</v>
      </c>
      <c r="S1263" s="107" t="s">
        <v>2161</v>
      </c>
      <c r="T1263" s="28" t="s">
        <v>282</v>
      </c>
      <c r="U1263" s="28" t="s">
        <v>649</v>
      </c>
      <c r="V1263" s="28" t="s">
        <v>98</v>
      </c>
      <c r="W1263" s="28" t="s">
        <v>68</v>
      </c>
      <c r="X1263" s="28" t="s">
        <v>68</v>
      </c>
      <c r="Y1263" s="28" t="s">
        <v>69</v>
      </c>
      <c r="Z1263" s="108" t="s">
        <v>87</v>
      </c>
      <c r="AA1263" s="28" t="s">
        <v>88</v>
      </c>
      <c r="AB1263" s="28" t="s">
        <v>88</v>
      </c>
      <c r="AC1263" s="28" t="s">
        <v>2162</v>
      </c>
      <c r="AD1263" s="28" t="s">
        <v>2096</v>
      </c>
      <c r="AE1263" s="28" t="s">
        <v>2134</v>
      </c>
      <c r="AF1263" s="28" t="s">
        <v>2135</v>
      </c>
      <c r="AG1263" s="28"/>
    </row>
    <row r="1264" s="93" customFormat="1" ht="15" spans="1:33">
      <c r="A1264" s="28" t="s">
        <v>76</v>
      </c>
      <c r="B1264" s="28" t="s">
        <v>2090</v>
      </c>
      <c r="C1264" s="28">
        <v>164105</v>
      </c>
      <c r="D1264" s="28" t="s">
        <v>2129</v>
      </c>
      <c r="E1264" s="28" t="s">
        <v>2129</v>
      </c>
      <c r="F1264" s="28" t="s">
        <v>56</v>
      </c>
      <c r="G1264" s="28" t="s">
        <v>2163</v>
      </c>
      <c r="H1264" s="28" t="s">
        <v>81</v>
      </c>
      <c r="I1264" s="28" t="s">
        <v>59</v>
      </c>
      <c r="J1264" s="28" t="s">
        <v>2137</v>
      </c>
      <c r="K1264" s="32">
        <v>300130265011</v>
      </c>
      <c r="L1264" s="28" t="s">
        <v>83</v>
      </c>
      <c r="M1264" s="28" t="s">
        <v>84</v>
      </c>
      <c r="N1264" s="28">
        <v>4</v>
      </c>
      <c r="O1264" s="33">
        <v>7</v>
      </c>
      <c r="P1264" s="33">
        <v>27</v>
      </c>
      <c r="Q1264" s="33">
        <f>O1264+P1264</f>
        <v>34</v>
      </c>
      <c r="R1264" s="33">
        <f>Q1264/N1264</f>
        <v>8.5</v>
      </c>
      <c r="S1264" s="107" t="s">
        <v>2164</v>
      </c>
      <c r="T1264" s="28" t="s">
        <v>282</v>
      </c>
      <c r="U1264" s="28" t="s">
        <v>649</v>
      </c>
      <c r="V1264" s="28" t="s">
        <v>98</v>
      </c>
      <c r="W1264" s="28" t="s">
        <v>68</v>
      </c>
      <c r="X1264" s="28" t="s">
        <v>68</v>
      </c>
      <c r="Y1264" s="28" t="s">
        <v>69</v>
      </c>
      <c r="Z1264" s="108" t="s">
        <v>87</v>
      </c>
      <c r="AA1264" s="28" t="s">
        <v>88</v>
      </c>
      <c r="AB1264" s="28" t="s">
        <v>88</v>
      </c>
      <c r="AC1264" s="28" t="s">
        <v>2165</v>
      </c>
      <c r="AD1264" s="28" t="s">
        <v>2096</v>
      </c>
      <c r="AE1264" s="28" t="s">
        <v>2134</v>
      </c>
      <c r="AF1264" s="28" t="s">
        <v>2135</v>
      </c>
      <c r="AG1264" s="28"/>
    </row>
    <row r="1265" s="93" customFormat="1" ht="15" spans="1:33">
      <c r="A1265" s="28" t="s">
        <v>76</v>
      </c>
      <c r="B1265" s="28" t="s">
        <v>2090</v>
      </c>
      <c r="C1265" s="28">
        <v>164105</v>
      </c>
      <c r="D1265" s="28" t="s">
        <v>2129</v>
      </c>
      <c r="E1265" s="28" t="s">
        <v>2129</v>
      </c>
      <c r="F1265" s="28" t="s">
        <v>56</v>
      </c>
      <c r="G1265" s="28" t="s">
        <v>2166</v>
      </c>
      <c r="H1265" s="28" t="s">
        <v>81</v>
      </c>
      <c r="I1265" s="28" t="s">
        <v>59</v>
      </c>
      <c r="J1265" s="28" t="s">
        <v>2137</v>
      </c>
      <c r="K1265" s="32">
        <v>300130265012</v>
      </c>
      <c r="L1265" s="28" t="s">
        <v>83</v>
      </c>
      <c r="M1265" s="28" t="s">
        <v>84</v>
      </c>
      <c r="N1265" s="28">
        <v>4</v>
      </c>
      <c r="O1265" s="33">
        <v>21</v>
      </c>
      <c r="P1265" s="33">
        <v>29</v>
      </c>
      <c r="Q1265" s="33">
        <f>O1265+P1265</f>
        <v>50</v>
      </c>
      <c r="R1265" s="33">
        <f>Q1265/N1265</f>
        <v>12.5</v>
      </c>
      <c r="S1265" s="107" t="s">
        <v>2167</v>
      </c>
      <c r="T1265" s="28" t="s">
        <v>282</v>
      </c>
      <c r="U1265" s="28" t="s">
        <v>649</v>
      </c>
      <c r="V1265" s="28" t="s">
        <v>98</v>
      </c>
      <c r="W1265" s="28" t="s">
        <v>68</v>
      </c>
      <c r="X1265" s="28" t="s">
        <v>68</v>
      </c>
      <c r="Y1265" s="28" t="s">
        <v>69</v>
      </c>
      <c r="Z1265" s="108" t="s">
        <v>87</v>
      </c>
      <c r="AA1265" s="28" t="s">
        <v>88</v>
      </c>
      <c r="AB1265" s="28" t="s">
        <v>88</v>
      </c>
      <c r="AC1265" s="28" t="s">
        <v>2165</v>
      </c>
      <c r="AD1265" s="28" t="s">
        <v>2096</v>
      </c>
      <c r="AE1265" s="28" t="s">
        <v>2134</v>
      </c>
      <c r="AF1265" s="28" t="s">
        <v>2135</v>
      </c>
      <c r="AG1265" s="28"/>
    </row>
    <row r="1266" s="93" customFormat="1" ht="15" spans="1:33">
      <c r="A1266" s="28" t="s">
        <v>76</v>
      </c>
      <c r="B1266" s="28" t="s">
        <v>2090</v>
      </c>
      <c r="C1266" s="28">
        <v>164105</v>
      </c>
      <c r="D1266" s="28" t="s">
        <v>2129</v>
      </c>
      <c r="E1266" s="28" t="s">
        <v>2129</v>
      </c>
      <c r="F1266" s="28" t="s">
        <v>56</v>
      </c>
      <c r="G1266" s="28" t="s">
        <v>2168</v>
      </c>
      <c r="H1266" s="28" t="s">
        <v>81</v>
      </c>
      <c r="I1266" s="28" t="s">
        <v>59</v>
      </c>
      <c r="J1266" s="28" t="s">
        <v>2131</v>
      </c>
      <c r="K1266" s="32">
        <v>300130265013</v>
      </c>
      <c r="L1266" s="28" t="s">
        <v>83</v>
      </c>
      <c r="M1266" s="28" t="s">
        <v>702</v>
      </c>
      <c r="N1266" s="28">
        <v>5</v>
      </c>
      <c r="O1266" s="33">
        <v>20</v>
      </c>
      <c r="P1266" s="33">
        <v>37</v>
      </c>
      <c r="Q1266" s="33">
        <f>O1266+P1266</f>
        <v>57</v>
      </c>
      <c r="R1266" s="33">
        <f>Q1266/N1266</f>
        <v>11.4</v>
      </c>
      <c r="S1266" s="107" t="s">
        <v>425</v>
      </c>
      <c r="T1266" s="28" t="s">
        <v>97</v>
      </c>
      <c r="U1266" s="28" t="s">
        <v>65</v>
      </c>
      <c r="V1266" s="28" t="s">
        <v>98</v>
      </c>
      <c r="W1266" s="28" t="s">
        <v>68</v>
      </c>
      <c r="X1266" s="28" t="s">
        <v>68</v>
      </c>
      <c r="Y1266" s="28" t="s">
        <v>69</v>
      </c>
      <c r="Z1266" s="108" t="s">
        <v>87</v>
      </c>
      <c r="AA1266" s="28" t="s">
        <v>88</v>
      </c>
      <c r="AB1266" s="28" t="s">
        <v>88</v>
      </c>
      <c r="AC1266" s="28" t="s">
        <v>2148</v>
      </c>
      <c r="AD1266" s="28" t="s">
        <v>2096</v>
      </c>
      <c r="AE1266" s="28" t="s">
        <v>2134</v>
      </c>
      <c r="AF1266" s="28" t="s">
        <v>2135</v>
      </c>
      <c r="AG1266" s="28"/>
    </row>
    <row r="1267" s="93" customFormat="1" ht="15" spans="1:33">
      <c r="A1267" s="28" t="s">
        <v>76</v>
      </c>
      <c r="B1267" s="28" t="s">
        <v>2090</v>
      </c>
      <c r="C1267" s="28">
        <v>164105</v>
      </c>
      <c r="D1267" s="28" t="s">
        <v>2129</v>
      </c>
      <c r="E1267" s="28" t="s">
        <v>2129</v>
      </c>
      <c r="F1267" s="28" t="s">
        <v>56</v>
      </c>
      <c r="G1267" s="28" t="s">
        <v>2169</v>
      </c>
      <c r="H1267" s="28" t="s">
        <v>81</v>
      </c>
      <c r="I1267" s="28" t="s">
        <v>59</v>
      </c>
      <c r="J1267" s="28" t="s">
        <v>2156</v>
      </c>
      <c r="K1267" s="32">
        <v>300130265014</v>
      </c>
      <c r="L1267" s="28" t="s">
        <v>83</v>
      </c>
      <c r="M1267" s="28" t="s">
        <v>84</v>
      </c>
      <c r="N1267" s="28">
        <v>7</v>
      </c>
      <c r="O1267" s="33">
        <v>85</v>
      </c>
      <c r="P1267" s="33">
        <v>78</v>
      </c>
      <c r="Q1267" s="33">
        <f>O1267+P1267</f>
        <v>163</v>
      </c>
      <c r="R1267" s="33">
        <f>Q1267/N1267</f>
        <v>23.2857142857143</v>
      </c>
      <c r="S1267" s="107" t="s">
        <v>2170</v>
      </c>
      <c r="T1267" s="28" t="s">
        <v>97</v>
      </c>
      <c r="U1267" s="28" t="s">
        <v>65</v>
      </c>
      <c r="V1267" s="28" t="s">
        <v>98</v>
      </c>
      <c r="W1267" s="28" t="s">
        <v>68</v>
      </c>
      <c r="X1267" s="28" t="s">
        <v>68</v>
      </c>
      <c r="Y1267" s="28" t="s">
        <v>69</v>
      </c>
      <c r="Z1267" s="108" t="s">
        <v>87</v>
      </c>
      <c r="AA1267" s="28" t="s">
        <v>88</v>
      </c>
      <c r="AB1267" s="28" t="s">
        <v>88</v>
      </c>
      <c r="AC1267" s="28" t="s">
        <v>2171</v>
      </c>
      <c r="AD1267" s="28" t="s">
        <v>2096</v>
      </c>
      <c r="AE1267" s="28" t="s">
        <v>2134</v>
      </c>
      <c r="AF1267" s="28" t="s">
        <v>2135</v>
      </c>
      <c r="AG1267" s="28"/>
    </row>
    <row r="1268" s="93" customFormat="1" ht="15" spans="1:33">
      <c r="A1268" s="28" t="s">
        <v>76</v>
      </c>
      <c r="B1268" s="28" t="s">
        <v>2090</v>
      </c>
      <c r="C1268" s="28">
        <v>164105</v>
      </c>
      <c r="D1268" s="28" t="s">
        <v>2129</v>
      </c>
      <c r="E1268" s="28" t="s">
        <v>2129</v>
      </c>
      <c r="F1268" s="28" t="s">
        <v>56</v>
      </c>
      <c r="G1268" s="28" t="s">
        <v>2172</v>
      </c>
      <c r="H1268" s="28" t="s">
        <v>81</v>
      </c>
      <c r="I1268" s="28" t="s">
        <v>59</v>
      </c>
      <c r="J1268" s="28" t="s">
        <v>2160</v>
      </c>
      <c r="K1268" s="32">
        <v>300130265015</v>
      </c>
      <c r="L1268" s="28" t="s">
        <v>83</v>
      </c>
      <c r="M1268" s="28" t="s">
        <v>84</v>
      </c>
      <c r="N1268" s="28">
        <v>8</v>
      </c>
      <c r="O1268" s="33">
        <v>43</v>
      </c>
      <c r="P1268" s="33">
        <v>16</v>
      </c>
      <c r="Q1268" s="33">
        <f>O1268+P1268</f>
        <v>59</v>
      </c>
      <c r="R1268" s="33">
        <f>Q1268/N1268</f>
        <v>7.375</v>
      </c>
      <c r="S1268" s="107" t="s">
        <v>2173</v>
      </c>
      <c r="T1268" s="28" t="s">
        <v>97</v>
      </c>
      <c r="U1268" s="28" t="s">
        <v>65</v>
      </c>
      <c r="V1268" s="28" t="s">
        <v>98</v>
      </c>
      <c r="W1268" s="28" t="s">
        <v>68</v>
      </c>
      <c r="X1268" s="28" t="s">
        <v>68</v>
      </c>
      <c r="Y1268" s="28" t="s">
        <v>69</v>
      </c>
      <c r="Z1268" s="108" t="s">
        <v>87</v>
      </c>
      <c r="AA1268" s="28" t="s">
        <v>88</v>
      </c>
      <c r="AB1268" s="28" t="s">
        <v>88</v>
      </c>
      <c r="AC1268" s="28" t="s">
        <v>2133</v>
      </c>
      <c r="AD1268" s="28" t="s">
        <v>2096</v>
      </c>
      <c r="AE1268" s="28" t="s">
        <v>2134</v>
      </c>
      <c r="AF1268" s="28" t="s">
        <v>2135</v>
      </c>
      <c r="AG1268" s="28"/>
    </row>
    <row r="1269" s="93" customFormat="1" ht="15" spans="1:33">
      <c r="A1269" s="28" t="s">
        <v>76</v>
      </c>
      <c r="B1269" s="28" t="s">
        <v>2090</v>
      </c>
      <c r="C1269" s="28">
        <v>164105</v>
      </c>
      <c r="D1269" s="28" t="s">
        <v>2129</v>
      </c>
      <c r="E1269" s="28" t="s">
        <v>2129</v>
      </c>
      <c r="F1269" s="28" t="s">
        <v>56</v>
      </c>
      <c r="G1269" s="28" t="s">
        <v>2174</v>
      </c>
      <c r="H1269" s="28" t="s">
        <v>81</v>
      </c>
      <c r="I1269" s="28" t="s">
        <v>59</v>
      </c>
      <c r="J1269" s="28" t="s">
        <v>2150</v>
      </c>
      <c r="K1269" s="32">
        <v>300130265016</v>
      </c>
      <c r="L1269" s="28" t="s">
        <v>83</v>
      </c>
      <c r="M1269" s="28" t="s">
        <v>84</v>
      </c>
      <c r="N1269" s="28">
        <v>7</v>
      </c>
      <c r="O1269" s="33">
        <v>90</v>
      </c>
      <c r="P1269" s="33">
        <v>8</v>
      </c>
      <c r="Q1269" s="33">
        <f>O1269+P1269</f>
        <v>98</v>
      </c>
      <c r="R1269" s="33">
        <f>Q1269/N1269</f>
        <v>14</v>
      </c>
      <c r="S1269" s="107" t="s">
        <v>2175</v>
      </c>
      <c r="T1269" s="28" t="s">
        <v>97</v>
      </c>
      <c r="U1269" s="28" t="s">
        <v>65</v>
      </c>
      <c r="V1269" s="28" t="s">
        <v>98</v>
      </c>
      <c r="W1269" s="28" t="s">
        <v>68</v>
      </c>
      <c r="X1269" s="28" t="s">
        <v>68</v>
      </c>
      <c r="Y1269" s="28" t="s">
        <v>69</v>
      </c>
      <c r="Z1269" s="108" t="s">
        <v>87</v>
      </c>
      <c r="AA1269" s="28" t="s">
        <v>88</v>
      </c>
      <c r="AB1269" s="28" t="s">
        <v>88</v>
      </c>
      <c r="AC1269" s="28" t="s">
        <v>2148</v>
      </c>
      <c r="AD1269" s="28" t="s">
        <v>2096</v>
      </c>
      <c r="AE1269" s="28" t="s">
        <v>2134</v>
      </c>
      <c r="AF1269" s="28" t="s">
        <v>2135</v>
      </c>
      <c r="AG1269" s="28"/>
    </row>
    <row r="1270" s="93" customFormat="1" ht="15" spans="1:33">
      <c r="A1270" s="28" t="s">
        <v>76</v>
      </c>
      <c r="B1270" s="28" t="s">
        <v>2090</v>
      </c>
      <c r="C1270" s="28">
        <v>164105</v>
      </c>
      <c r="D1270" s="28" t="s">
        <v>2129</v>
      </c>
      <c r="E1270" s="28" t="s">
        <v>2129</v>
      </c>
      <c r="F1270" s="28" t="s">
        <v>56</v>
      </c>
      <c r="G1270" s="28" t="s">
        <v>2176</v>
      </c>
      <c r="H1270" s="28" t="s">
        <v>81</v>
      </c>
      <c r="I1270" s="28" t="s">
        <v>59</v>
      </c>
      <c r="J1270" s="28" t="s">
        <v>2177</v>
      </c>
      <c r="K1270" s="32">
        <v>300130265017</v>
      </c>
      <c r="L1270" s="28" t="s">
        <v>83</v>
      </c>
      <c r="M1270" s="28" t="s">
        <v>84</v>
      </c>
      <c r="N1270" s="28">
        <v>7</v>
      </c>
      <c r="O1270" s="33">
        <v>28</v>
      </c>
      <c r="P1270" s="33">
        <v>30</v>
      </c>
      <c r="Q1270" s="33">
        <f>O1270+P1270</f>
        <v>58</v>
      </c>
      <c r="R1270" s="33">
        <f>Q1270/N1270</f>
        <v>8.28571428571429</v>
      </c>
      <c r="S1270" s="107" t="s">
        <v>2178</v>
      </c>
      <c r="T1270" s="28" t="s">
        <v>97</v>
      </c>
      <c r="U1270" s="28" t="s">
        <v>65</v>
      </c>
      <c r="V1270" s="28" t="s">
        <v>98</v>
      </c>
      <c r="W1270" s="28" t="s">
        <v>68</v>
      </c>
      <c r="X1270" s="28" t="s">
        <v>68</v>
      </c>
      <c r="Y1270" s="28" t="s">
        <v>69</v>
      </c>
      <c r="Z1270" s="108" t="s">
        <v>87</v>
      </c>
      <c r="AA1270" s="28" t="s">
        <v>88</v>
      </c>
      <c r="AB1270" s="28" t="s">
        <v>88</v>
      </c>
      <c r="AC1270" s="28" t="s">
        <v>2133</v>
      </c>
      <c r="AD1270" s="28" t="s">
        <v>2096</v>
      </c>
      <c r="AE1270" s="28" t="s">
        <v>2134</v>
      </c>
      <c r="AF1270" s="28" t="s">
        <v>2135</v>
      </c>
      <c r="AG1270" s="28"/>
    </row>
    <row r="1271" s="93" customFormat="1" ht="15" spans="1:33">
      <c r="A1271" s="28" t="s">
        <v>76</v>
      </c>
      <c r="B1271" s="28" t="s">
        <v>2090</v>
      </c>
      <c r="C1271" s="28">
        <v>164105</v>
      </c>
      <c r="D1271" s="28" t="s">
        <v>2129</v>
      </c>
      <c r="E1271" s="28" t="s">
        <v>2129</v>
      </c>
      <c r="F1271" s="28" t="s">
        <v>56</v>
      </c>
      <c r="G1271" s="28" t="s">
        <v>2179</v>
      </c>
      <c r="H1271" s="28" t="s">
        <v>81</v>
      </c>
      <c r="I1271" s="28" t="s">
        <v>59</v>
      </c>
      <c r="J1271" s="28" t="s">
        <v>2137</v>
      </c>
      <c r="K1271" s="32">
        <v>300130265018</v>
      </c>
      <c r="L1271" s="28" t="s">
        <v>83</v>
      </c>
      <c r="M1271" s="28" t="s">
        <v>84</v>
      </c>
      <c r="N1271" s="28">
        <v>4</v>
      </c>
      <c r="O1271" s="33">
        <v>88</v>
      </c>
      <c r="P1271" s="33">
        <v>96</v>
      </c>
      <c r="Q1271" s="33">
        <f>O1271+P1271</f>
        <v>184</v>
      </c>
      <c r="R1271" s="33">
        <f>Q1271/N1271</f>
        <v>46</v>
      </c>
      <c r="S1271" s="107" t="s">
        <v>2180</v>
      </c>
      <c r="T1271" s="28" t="s">
        <v>97</v>
      </c>
      <c r="U1271" s="28" t="s">
        <v>65</v>
      </c>
      <c r="V1271" s="28" t="s">
        <v>98</v>
      </c>
      <c r="W1271" s="28" t="s">
        <v>68</v>
      </c>
      <c r="X1271" s="28" t="s">
        <v>68</v>
      </c>
      <c r="Y1271" s="28" t="s">
        <v>69</v>
      </c>
      <c r="Z1271" s="108" t="s">
        <v>87</v>
      </c>
      <c r="AA1271" s="28" t="s">
        <v>88</v>
      </c>
      <c r="AB1271" s="28" t="s">
        <v>88</v>
      </c>
      <c r="AC1271" s="28" t="s">
        <v>2148</v>
      </c>
      <c r="AD1271" s="28" t="s">
        <v>2096</v>
      </c>
      <c r="AE1271" s="28" t="s">
        <v>2134</v>
      </c>
      <c r="AF1271" s="28" t="s">
        <v>2135</v>
      </c>
      <c r="AG1271" s="28"/>
    </row>
    <row r="1272" s="93" customFormat="1" ht="15" spans="1:33">
      <c r="A1272" s="28" t="s">
        <v>76</v>
      </c>
      <c r="B1272" s="28" t="s">
        <v>2090</v>
      </c>
      <c r="C1272" s="28">
        <v>164105</v>
      </c>
      <c r="D1272" s="28" t="s">
        <v>2129</v>
      </c>
      <c r="E1272" s="28" t="s">
        <v>2129</v>
      </c>
      <c r="F1272" s="28" t="s">
        <v>56</v>
      </c>
      <c r="G1272" s="28" t="s">
        <v>2181</v>
      </c>
      <c r="H1272" s="28" t="s">
        <v>81</v>
      </c>
      <c r="I1272" s="28" t="s">
        <v>59</v>
      </c>
      <c r="J1272" s="28" t="s">
        <v>2137</v>
      </c>
      <c r="K1272" s="32">
        <v>300130265019</v>
      </c>
      <c r="L1272" s="28" t="s">
        <v>83</v>
      </c>
      <c r="M1272" s="28" t="s">
        <v>84</v>
      </c>
      <c r="N1272" s="28">
        <v>4</v>
      </c>
      <c r="O1272" s="33">
        <v>473</v>
      </c>
      <c r="P1272" s="33">
        <v>115</v>
      </c>
      <c r="Q1272" s="33">
        <f>O1272+P1272</f>
        <v>588</v>
      </c>
      <c r="R1272" s="33">
        <f>Q1272/N1272</f>
        <v>147</v>
      </c>
      <c r="S1272" s="107" t="s">
        <v>2182</v>
      </c>
      <c r="T1272" s="28" t="s">
        <v>97</v>
      </c>
      <c r="U1272" s="28" t="s">
        <v>65</v>
      </c>
      <c r="V1272" s="28" t="s">
        <v>98</v>
      </c>
      <c r="W1272" s="28" t="s">
        <v>68</v>
      </c>
      <c r="X1272" s="28" t="s">
        <v>68</v>
      </c>
      <c r="Y1272" s="28" t="s">
        <v>69</v>
      </c>
      <c r="Z1272" s="108" t="s">
        <v>87</v>
      </c>
      <c r="AA1272" s="28" t="s">
        <v>88</v>
      </c>
      <c r="AB1272" s="28" t="s">
        <v>88</v>
      </c>
      <c r="AC1272" s="28" t="s">
        <v>2148</v>
      </c>
      <c r="AD1272" s="28" t="s">
        <v>2096</v>
      </c>
      <c r="AE1272" s="28" t="s">
        <v>2134</v>
      </c>
      <c r="AF1272" s="28" t="s">
        <v>2135</v>
      </c>
      <c r="AG1272" s="28"/>
    </row>
    <row r="1273" s="93" customFormat="1" ht="15" spans="1:33">
      <c r="A1273" s="28" t="s">
        <v>76</v>
      </c>
      <c r="B1273" s="28" t="s">
        <v>2090</v>
      </c>
      <c r="C1273" s="28">
        <v>164105</v>
      </c>
      <c r="D1273" s="28" t="s">
        <v>2129</v>
      </c>
      <c r="E1273" s="28" t="s">
        <v>2129</v>
      </c>
      <c r="F1273" s="28" t="s">
        <v>56</v>
      </c>
      <c r="G1273" s="28" t="s">
        <v>2183</v>
      </c>
      <c r="H1273" s="28" t="s">
        <v>81</v>
      </c>
      <c r="I1273" s="28" t="s">
        <v>59</v>
      </c>
      <c r="J1273" s="28" t="s">
        <v>2137</v>
      </c>
      <c r="K1273" s="32">
        <v>300130265020</v>
      </c>
      <c r="L1273" s="28" t="s">
        <v>83</v>
      </c>
      <c r="M1273" s="28" t="s">
        <v>84</v>
      </c>
      <c r="N1273" s="28">
        <v>4</v>
      </c>
      <c r="O1273" s="33">
        <v>203</v>
      </c>
      <c r="P1273" s="33">
        <v>92</v>
      </c>
      <c r="Q1273" s="33">
        <f>O1273+P1273</f>
        <v>295</v>
      </c>
      <c r="R1273" s="33">
        <f>Q1273/N1273</f>
        <v>73.75</v>
      </c>
      <c r="S1273" s="107" t="s">
        <v>2184</v>
      </c>
      <c r="T1273" s="28" t="s">
        <v>97</v>
      </c>
      <c r="U1273" s="28" t="s">
        <v>65</v>
      </c>
      <c r="V1273" s="28" t="s">
        <v>98</v>
      </c>
      <c r="W1273" s="28" t="s">
        <v>68</v>
      </c>
      <c r="X1273" s="28" t="s">
        <v>68</v>
      </c>
      <c r="Y1273" s="28" t="s">
        <v>69</v>
      </c>
      <c r="Z1273" s="108" t="s">
        <v>87</v>
      </c>
      <c r="AA1273" s="28" t="s">
        <v>88</v>
      </c>
      <c r="AB1273" s="28" t="s">
        <v>88</v>
      </c>
      <c r="AC1273" s="28" t="s">
        <v>2148</v>
      </c>
      <c r="AD1273" s="28" t="s">
        <v>2096</v>
      </c>
      <c r="AE1273" s="28" t="s">
        <v>2134</v>
      </c>
      <c r="AF1273" s="28" t="s">
        <v>2135</v>
      </c>
      <c r="AG1273" s="28"/>
    </row>
    <row r="1274" s="93" customFormat="1" ht="15" spans="1:33">
      <c r="A1274" s="28" t="s">
        <v>76</v>
      </c>
      <c r="B1274" s="28" t="s">
        <v>2090</v>
      </c>
      <c r="C1274" s="28">
        <v>164105</v>
      </c>
      <c r="D1274" s="28" t="s">
        <v>2129</v>
      </c>
      <c r="E1274" s="28" t="s">
        <v>2129</v>
      </c>
      <c r="F1274" s="28" t="s">
        <v>56</v>
      </c>
      <c r="G1274" s="28" t="s">
        <v>2185</v>
      </c>
      <c r="H1274" s="28" t="s">
        <v>81</v>
      </c>
      <c r="I1274" s="28" t="s">
        <v>59</v>
      </c>
      <c r="J1274" s="28" t="s">
        <v>2137</v>
      </c>
      <c r="K1274" s="32">
        <v>300130265021</v>
      </c>
      <c r="L1274" s="28" t="s">
        <v>83</v>
      </c>
      <c r="M1274" s="28" t="s">
        <v>84</v>
      </c>
      <c r="N1274" s="28">
        <v>5</v>
      </c>
      <c r="O1274" s="33">
        <v>1</v>
      </c>
      <c r="P1274" s="33">
        <v>0</v>
      </c>
      <c r="Q1274" s="33">
        <f>O1274+P1274</f>
        <v>1</v>
      </c>
      <c r="R1274" s="33">
        <f>Q1274/N1274</f>
        <v>0.2</v>
      </c>
      <c r="S1274" s="107" t="s">
        <v>2186</v>
      </c>
      <c r="T1274" s="28" t="s">
        <v>97</v>
      </c>
      <c r="U1274" s="28" t="s">
        <v>65</v>
      </c>
      <c r="V1274" s="28" t="s">
        <v>86</v>
      </c>
      <c r="W1274" s="28" t="s">
        <v>67</v>
      </c>
      <c r="X1274" s="28" t="s">
        <v>192</v>
      </c>
      <c r="Y1274" s="28" t="s">
        <v>69</v>
      </c>
      <c r="Z1274" s="108" t="s">
        <v>87</v>
      </c>
      <c r="AA1274" s="28" t="s">
        <v>88</v>
      </c>
      <c r="AB1274" s="28" t="s">
        <v>88</v>
      </c>
      <c r="AC1274" s="28" t="s">
        <v>2187</v>
      </c>
      <c r="AD1274" s="28" t="s">
        <v>2096</v>
      </c>
      <c r="AE1274" s="28" t="s">
        <v>2134</v>
      </c>
      <c r="AF1274" s="28" t="s">
        <v>2135</v>
      </c>
      <c r="AG1274" s="28"/>
    </row>
    <row r="1275" s="93" customFormat="1" ht="15" spans="1:33">
      <c r="A1275" s="28" t="s">
        <v>76</v>
      </c>
      <c r="B1275" s="28" t="s">
        <v>2090</v>
      </c>
      <c r="C1275" s="28">
        <v>164105</v>
      </c>
      <c r="D1275" s="28" t="s">
        <v>2129</v>
      </c>
      <c r="E1275" s="28" t="s">
        <v>2129</v>
      </c>
      <c r="F1275" s="28" t="s">
        <v>56</v>
      </c>
      <c r="G1275" s="28" t="s">
        <v>2188</v>
      </c>
      <c r="H1275" s="28" t="s">
        <v>81</v>
      </c>
      <c r="I1275" s="28" t="s">
        <v>59</v>
      </c>
      <c r="J1275" s="28" t="s">
        <v>2150</v>
      </c>
      <c r="K1275" s="32">
        <v>300130265022</v>
      </c>
      <c r="L1275" s="28" t="s">
        <v>83</v>
      </c>
      <c r="M1275" s="28" t="s">
        <v>84</v>
      </c>
      <c r="N1275" s="28">
        <v>5</v>
      </c>
      <c r="O1275" s="33">
        <v>2</v>
      </c>
      <c r="P1275" s="33">
        <v>0</v>
      </c>
      <c r="Q1275" s="33">
        <f>O1275+P1275</f>
        <v>2</v>
      </c>
      <c r="R1275" s="33">
        <f>Q1275/N1275</f>
        <v>0.4</v>
      </c>
      <c r="S1275" s="107" t="s">
        <v>2189</v>
      </c>
      <c r="T1275" s="28" t="s">
        <v>97</v>
      </c>
      <c r="U1275" s="28" t="s">
        <v>65</v>
      </c>
      <c r="V1275" s="28" t="s">
        <v>86</v>
      </c>
      <c r="W1275" s="28" t="s">
        <v>67</v>
      </c>
      <c r="X1275" s="28" t="s">
        <v>192</v>
      </c>
      <c r="Y1275" s="28" t="s">
        <v>69</v>
      </c>
      <c r="Z1275" s="108" t="s">
        <v>87</v>
      </c>
      <c r="AA1275" s="28" t="s">
        <v>88</v>
      </c>
      <c r="AB1275" s="28" t="s">
        <v>88</v>
      </c>
      <c r="AC1275" s="28" t="s">
        <v>2190</v>
      </c>
      <c r="AD1275" s="28" t="s">
        <v>2096</v>
      </c>
      <c r="AE1275" s="28" t="s">
        <v>2134</v>
      </c>
      <c r="AF1275" s="28" t="s">
        <v>2135</v>
      </c>
      <c r="AG1275" s="28"/>
    </row>
    <row r="1276" s="93" customFormat="1" ht="15" spans="1:33">
      <c r="A1276" s="28" t="s">
        <v>76</v>
      </c>
      <c r="B1276" s="28" t="s">
        <v>2090</v>
      </c>
      <c r="C1276" s="28">
        <v>164105</v>
      </c>
      <c r="D1276" s="28" t="s">
        <v>2129</v>
      </c>
      <c r="E1276" s="28" t="s">
        <v>2129</v>
      </c>
      <c r="F1276" s="28" t="s">
        <v>56</v>
      </c>
      <c r="G1276" s="28" t="s">
        <v>2191</v>
      </c>
      <c r="H1276" s="28" t="s">
        <v>81</v>
      </c>
      <c r="I1276" s="28" t="s">
        <v>59</v>
      </c>
      <c r="J1276" s="28" t="s">
        <v>2192</v>
      </c>
      <c r="K1276" s="32">
        <v>300130265023</v>
      </c>
      <c r="L1276" s="28" t="s">
        <v>83</v>
      </c>
      <c r="M1276" s="28" t="s">
        <v>84</v>
      </c>
      <c r="N1276" s="28">
        <v>5</v>
      </c>
      <c r="O1276" s="33">
        <v>6</v>
      </c>
      <c r="P1276" s="33">
        <v>0</v>
      </c>
      <c r="Q1276" s="33">
        <f>O1276+P1276</f>
        <v>6</v>
      </c>
      <c r="R1276" s="33">
        <f>Q1276/N1276</f>
        <v>1.2</v>
      </c>
      <c r="S1276" s="107" t="s">
        <v>2193</v>
      </c>
      <c r="T1276" s="28" t="s">
        <v>97</v>
      </c>
      <c r="U1276" s="28" t="s">
        <v>65</v>
      </c>
      <c r="V1276" s="28" t="s">
        <v>86</v>
      </c>
      <c r="W1276" s="28" t="s">
        <v>67</v>
      </c>
      <c r="X1276" s="28" t="s">
        <v>192</v>
      </c>
      <c r="Y1276" s="28" t="s">
        <v>69</v>
      </c>
      <c r="Z1276" s="108" t="s">
        <v>87</v>
      </c>
      <c r="AA1276" s="28" t="s">
        <v>88</v>
      </c>
      <c r="AB1276" s="28" t="s">
        <v>88</v>
      </c>
      <c r="AC1276" s="28" t="s">
        <v>2190</v>
      </c>
      <c r="AD1276" s="28" t="s">
        <v>2096</v>
      </c>
      <c r="AE1276" s="28" t="s">
        <v>2134</v>
      </c>
      <c r="AF1276" s="28" t="s">
        <v>2135</v>
      </c>
      <c r="AG1276" s="28"/>
    </row>
    <row r="1277" s="93" customFormat="1" ht="15" spans="1:33">
      <c r="A1277" s="28" t="s">
        <v>331</v>
      </c>
      <c r="B1277" s="28" t="s">
        <v>2090</v>
      </c>
      <c r="C1277" s="28">
        <v>164105</v>
      </c>
      <c r="D1277" s="28" t="s">
        <v>2129</v>
      </c>
      <c r="E1277" s="28" t="s">
        <v>2129</v>
      </c>
      <c r="F1277" s="28" t="s">
        <v>56</v>
      </c>
      <c r="G1277" s="28" t="s">
        <v>2194</v>
      </c>
      <c r="H1277" s="28" t="s">
        <v>81</v>
      </c>
      <c r="I1277" s="28" t="s">
        <v>59</v>
      </c>
      <c r="J1277" s="28" t="s">
        <v>2156</v>
      </c>
      <c r="K1277" s="32">
        <v>300130265024</v>
      </c>
      <c r="L1277" s="28" t="s">
        <v>83</v>
      </c>
      <c r="M1277" s="28" t="s">
        <v>84</v>
      </c>
      <c r="N1277" s="28">
        <v>2</v>
      </c>
      <c r="O1277" s="33">
        <v>16</v>
      </c>
      <c r="P1277" s="33">
        <v>17</v>
      </c>
      <c r="Q1277" s="33">
        <f>O1277+P1277</f>
        <v>33</v>
      </c>
      <c r="R1277" s="33">
        <f>Q1277/N1277</f>
        <v>16.5</v>
      </c>
      <c r="S1277" s="107" t="s">
        <v>2195</v>
      </c>
      <c r="T1277" s="28" t="s">
        <v>97</v>
      </c>
      <c r="U1277" s="28" t="s">
        <v>65</v>
      </c>
      <c r="V1277" s="28" t="s">
        <v>98</v>
      </c>
      <c r="W1277" s="28" t="s">
        <v>68</v>
      </c>
      <c r="X1277" s="28" t="s">
        <v>68</v>
      </c>
      <c r="Y1277" s="28" t="s">
        <v>69</v>
      </c>
      <c r="Z1277" s="108" t="s">
        <v>87</v>
      </c>
      <c r="AA1277" s="28" t="s">
        <v>759</v>
      </c>
      <c r="AB1277" s="28" t="s">
        <v>759</v>
      </c>
      <c r="AC1277" s="28" t="s">
        <v>2171</v>
      </c>
      <c r="AD1277" s="28" t="s">
        <v>2096</v>
      </c>
      <c r="AE1277" s="28" t="s">
        <v>2134</v>
      </c>
      <c r="AF1277" s="28" t="s">
        <v>2135</v>
      </c>
      <c r="AG1277" s="28"/>
    </row>
    <row r="1278" s="93" customFormat="1" ht="15" spans="1:33">
      <c r="A1278" s="28" t="s">
        <v>331</v>
      </c>
      <c r="B1278" s="28" t="s">
        <v>2090</v>
      </c>
      <c r="C1278" s="28">
        <v>164105</v>
      </c>
      <c r="D1278" s="28" t="s">
        <v>2129</v>
      </c>
      <c r="E1278" s="28" t="s">
        <v>2129</v>
      </c>
      <c r="F1278" s="28" t="s">
        <v>56</v>
      </c>
      <c r="G1278" s="28" t="s">
        <v>2196</v>
      </c>
      <c r="H1278" s="28" t="s">
        <v>81</v>
      </c>
      <c r="I1278" s="28" t="s">
        <v>59</v>
      </c>
      <c r="J1278" s="28" t="s">
        <v>2137</v>
      </c>
      <c r="K1278" s="32">
        <v>300130265025</v>
      </c>
      <c r="L1278" s="28" t="s">
        <v>83</v>
      </c>
      <c r="M1278" s="28" t="s">
        <v>84</v>
      </c>
      <c r="N1278" s="28">
        <v>2</v>
      </c>
      <c r="O1278" s="33">
        <v>11</v>
      </c>
      <c r="P1278" s="33">
        <v>0</v>
      </c>
      <c r="Q1278" s="33">
        <f>O1278+P1278</f>
        <v>11</v>
      </c>
      <c r="R1278" s="33">
        <f>Q1278/N1278</f>
        <v>5.5</v>
      </c>
      <c r="S1278" s="107" t="s">
        <v>2197</v>
      </c>
      <c r="T1278" s="28" t="s">
        <v>97</v>
      </c>
      <c r="U1278" s="28" t="s">
        <v>65</v>
      </c>
      <c r="V1278" s="28" t="s">
        <v>98</v>
      </c>
      <c r="W1278" s="28" t="s">
        <v>68</v>
      </c>
      <c r="X1278" s="28" t="s">
        <v>68</v>
      </c>
      <c r="Y1278" s="28" t="s">
        <v>69</v>
      </c>
      <c r="Z1278" s="108" t="s">
        <v>87</v>
      </c>
      <c r="AA1278" s="28" t="s">
        <v>759</v>
      </c>
      <c r="AB1278" s="28" t="s">
        <v>759</v>
      </c>
      <c r="AC1278" s="28" t="s">
        <v>2133</v>
      </c>
      <c r="AD1278" s="28" t="s">
        <v>2096</v>
      </c>
      <c r="AE1278" s="28" t="s">
        <v>2134</v>
      </c>
      <c r="AF1278" s="28" t="s">
        <v>2135</v>
      </c>
      <c r="AG1278" s="28"/>
    </row>
    <row r="1279" s="93" customFormat="1" ht="15" spans="1:33">
      <c r="A1279" s="28" t="s">
        <v>331</v>
      </c>
      <c r="B1279" s="28" t="s">
        <v>2090</v>
      </c>
      <c r="C1279" s="28">
        <v>164105</v>
      </c>
      <c r="D1279" s="28" t="s">
        <v>2129</v>
      </c>
      <c r="E1279" s="28" t="s">
        <v>2129</v>
      </c>
      <c r="F1279" s="28" t="s">
        <v>56</v>
      </c>
      <c r="G1279" s="28" t="s">
        <v>2198</v>
      </c>
      <c r="H1279" s="28" t="s">
        <v>81</v>
      </c>
      <c r="I1279" s="28" t="s">
        <v>59</v>
      </c>
      <c r="J1279" s="28" t="s">
        <v>2150</v>
      </c>
      <c r="K1279" s="32">
        <v>300130265026</v>
      </c>
      <c r="L1279" s="28" t="s">
        <v>83</v>
      </c>
      <c r="M1279" s="28" t="s">
        <v>84</v>
      </c>
      <c r="N1279" s="28">
        <v>3</v>
      </c>
      <c r="O1279" s="33">
        <v>21</v>
      </c>
      <c r="P1279" s="33">
        <v>0</v>
      </c>
      <c r="Q1279" s="33">
        <f>O1279+P1279</f>
        <v>21</v>
      </c>
      <c r="R1279" s="33">
        <f>Q1279/N1279</f>
        <v>7</v>
      </c>
      <c r="S1279" s="107" t="s">
        <v>2199</v>
      </c>
      <c r="T1279" s="28" t="s">
        <v>97</v>
      </c>
      <c r="U1279" s="28" t="s">
        <v>65</v>
      </c>
      <c r="V1279" s="28" t="s">
        <v>98</v>
      </c>
      <c r="W1279" s="28" t="s">
        <v>68</v>
      </c>
      <c r="X1279" s="28" t="s">
        <v>68</v>
      </c>
      <c r="Y1279" s="28" t="s">
        <v>69</v>
      </c>
      <c r="Z1279" s="108" t="s">
        <v>87</v>
      </c>
      <c r="AA1279" s="28" t="s">
        <v>759</v>
      </c>
      <c r="AB1279" s="28" t="s">
        <v>759</v>
      </c>
      <c r="AC1279" s="28" t="s">
        <v>2148</v>
      </c>
      <c r="AD1279" s="28" t="s">
        <v>2096</v>
      </c>
      <c r="AE1279" s="28" t="s">
        <v>2134</v>
      </c>
      <c r="AF1279" s="28" t="s">
        <v>2135</v>
      </c>
      <c r="AG1279" s="28"/>
    </row>
    <row r="1280" s="93" customFormat="1" ht="15" spans="1:33">
      <c r="A1280" s="28" t="s">
        <v>331</v>
      </c>
      <c r="B1280" s="28" t="s">
        <v>2090</v>
      </c>
      <c r="C1280" s="28">
        <v>164105</v>
      </c>
      <c r="D1280" s="28" t="s">
        <v>2129</v>
      </c>
      <c r="E1280" s="28" t="s">
        <v>2129</v>
      </c>
      <c r="F1280" s="28" t="s">
        <v>56</v>
      </c>
      <c r="G1280" s="28" t="s">
        <v>2200</v>
      </c>
      <c r="H1280" s="28" t="s">
        <v>81</v>
      </c>
      <c r="I1280" s="28" t="s">
        <v>59</v>
      </c>
      <c r="J1280" s="28" t="s">
        <v>2131</v>
      </c>
      <c r="K1280" s="32">
        <v>300130265027</v>
      </c>
      <c r="L1280" s="28" t="s">
        <v>83</v>
      </c>
      <c r="M1280" s="28" t="s">
        <v>702</v>
      </c>
      <c r="N1280" s="28">
        <v>3</v>
      </c>
      <c r="O1280" s="33">
        <v>21</v>
      </c>
      <c r="P1280" s="33">
        <v>0</v>
      </c>
      <c r="Q1280" s="33">
        <f>O1280+P1280</f>
        <v>21</v>
      </c>
      <c r="R1280" s="33">
        <f>Q1280/N1280</f>
        <v>7</v>
      </c>
      <c r="S1280" s="107" t="s">
        <v>425</v>
      </c>
      <c r="T1280" s="28" t="s">
        <v>97</v>
      </c>
      <c r="U1280" s="28" t="s">
        <v>65</v>
      </c>
      <c r="V1280" s="28" t="s">
        <v>98</v>
      </c>
      <c r="W1280" s="28" t="s">
        <v>68</v>
      </c>
      <c r="X1280" s="28" t="s">
        <v>68</v>
      </c>
      <c r="Y1280" s="28" t="s">
        <v>69</v>
      </c>
      <c r="Z1280" s="108" t="s">
        <v>87</v>
      </c>
      <c r="AA1280" s="28" t="s">
        <v>759</v>
      </c>
      <c r="AB1280" s="28" t="s">
        <v>759</v>
      </c>
      <c r="AC1280" s="28" t="s">
        <v>2133</v>
      </c>
      <c r="AD1280" s="28" t="s">
        <v>2096</v>
      </c>
      <c r="AE1280" s="28" t="s">
        <v>2134</v>
      </c>
      <c r="AF1280" s="28" t="s">
        <v>2135</v>
      </c>
      <c r="AG1280" s="28"/>
    </row>
    <row r="1281" s="93" customFormat="1" ht="15" spans="1:33">
      <c r="A1281" s="28" t="s">
        <v>495</v>
      </c>
      <c r="B1281" s="28" t="s">
        <v>2090</v>
      </c>
      <c r="C1281" s="28">
        <v>164105</v>
      </c>
      <c r="D1281" s="28" t="s">
        <v>2129</v>
      </c>
      <c r="E1281" s="28" t="s">
        <v>2129</v>
      </c>
      <c r="F1281" s="28" t="s">
        <v>56</v>
      </c>
      <c r="G1281" s="28" t="s">
        <v>2201</v>
      </c>
      <c r="H1281" s="28" t="s">
        <v>81</v>
      </c>
      <c r="I1281" s="28" t="s">
        <v>59</v>
      </c>
      <c r="J1281" s="28" t="s">
        <v>2177</v>
      </c>
      <c r="K1281" s="32">
        <v>300130265028</v>
      </c>
      <c r="L1281" s="28" t="s">
        <v>83</v>
      </c>
      <c r="M1281" s="28" t="s">
        <v>84</v>
      </c>
      <c r="N1281" s="28">
        <v>2</v>
      </c>
      <c r="O1281" s="33">
        <v>1</v>
      </c>
      <c r="P1281" s="33">
        <v>0</v>
      </c>
      <c r="Q1281" s="33">
        <f>O1281+P1281</f>
        <v>1</v>
      </c>
      <c r="R1281" s="33">
        <f>Q1281/N1281</f>
        <v>0.5</v>
      </c>
      <c r="S1281" s="107" t="s">
        <v>965</v>
      </c>
      <c r="T1281" s="28" t="s">
        <v>97</v>
      </c>
      <c r="U1281" s="28" t="s">
        <v>65</v>
      </c>
      <c r="V1281" s="28" t="s">
        <v>98</v>
      </c>
      <c r="W1281" s="28" t="s">
        <v>68</v>
      </c>
      <c r="X1281" s="28" t="s">
        <v>68</v>
      </c>
      <c r="Y1281" s="28" t="s">
        <v>69</v>
      </c>
      <c r="Z1281" s="108" t="s">
        <v>87</v>
      </c>
      <c r="AA1281" s="28" t="s">
        <v>151</v>
      </c>
      <c r="AB1281" s="28" t="s">
        <v>151</v>
      </c>
      <c r="AC1281" s="28" t="s">
        <v>2133</v>
      </c>
      <c r="AD1281" s="28" t="s">
        <v>2096</v>
      </c>
      <c r="AE1281" s="28" t="s">
        <v>2134</v>
      </c>
      <c r="AF1281" s="28" t="s">
        <v>2135</v>
      </c>
      <c r="AG1281" s="28"/>
    </row>
    <row r="1282" s="93" customFormat="1" ht="15" spans="1:33">
      <c r="A1282" s="28" t="s">
        <v>512</v>
      </c>
      <c r="B1282" s="28" t="s">
        <v>2090</v>
      </c>
      <c r="C1282" s="28">
        <v>164105</v>
      </c>
      <c r="D1282" s="28" t="s">
        <v>2129</v>
      </c>
      <c r="E1282" s="28" t="s">
        <v>2129</v>
      </c>
      <c r="F1282" s="28" t="s">
        <v>56</v>
      </c>
      <c r="G1282" s="28" t="s">
        <v>2202</v>
      </c>
      <c r="H1282" s="28" t="s">
        <v>81</v>
      </c>
      <c r="I1282" s="28" t="s">
        <v>59</v>
      </c>
      <c r="J1282" s="28" t="s">
        <v>2131</v>
      </c>
      <c r="K1282" s="32">
        <v>300130265029</v>
      </c>
      <c r="L1282" s="28" t="s">
        <v>83</v>
      </c>
      <c r="M1282" s="28" t="s">
        <v>702</v>
      </c>
      <c r="N1282" s="28">
        <v>1</v>
      </c>
      <c r="O1282" s="33">
        <v>7</v>
      </c>
      <c r="P1282" s="33">
        <v>0</v>
      </c>
      <c r="Q1282" s="33">
        <f>O1282+P1282</f>
        <v>7</v>
      </c>
      <c r="R1282" s="33">
        <f>Q1282/N1282</f>
        <v>7</v>
      </c>
      <c r="S1282" s="107" t="s">
        <v>425</v>
      </c>
      <c r="T1282" s="28" t="s">
        <v>97</v>
      </c>
      <c r="U1282" s="28" t="s">
        <v>65</v>
      </c>
      <c r="V1282" s="28" t="s">
        <v>98</v>
      </c>
      <c r="W1282" s="28" t="s">
        <v>68</v>
      </c>
      <c r="X1282" s="28" t="s">
        <v>68</v>
      </c>
      <c r="Y1282" s="28" t="s">
        <v>69</v>
      </c>
      <c r="Z1282" s="108" t="s">
        <v>87</v>
      </c>
      <c r="AA1282" s="28" t="s">
        <v>763</v>
      </c>
      <c r="AB1282" s="28" t="s">
        <v>763</v>
      </c>
      <c r="AC1282" s="28" t="s">
        <v>2133</v>
      </c>
      <c r="AD1282" s="28" t="s">
        <v>2096</v>
      </c>
      <c r="AE1282" s="28" t="s">
        <v>2134</v>
      </c>
      <c r="AF1282" s="28" t="s">
        <v>2135</v>
      </c>
      <c r="AG1282" s="28"/>
    </row>
    <row r="1283" s="93" customFormat="1" ht="15" spans="1:33">
      <c r="A1283" s="28" t="s">
        <v>106</v>
      </c>
      <c r="B1283" s="28" t="s">
        <v>2090</v>
      </c>
      <c r="C1283" s="28">
        <v>164106</v>
      </c>
      <c r="D1283" s="28" t="s">
        <v>2203</v>
      </c>
      <c r="E1283" s="28" t="s">
        <v>2203</v>
      </c>
      <c r="F1283" s="28" t="s">
        <v>56</v>
      </c>
      <c r="G1283" s="28" t="s">
        <v>2136</v>
      </c>
      <c r="H1283" s="28" t="s">
        <v>81</v>
      </c>
      <c r="I1283" s="28" t="s">
        <v>59</v>
      </c>
      <c r="J1283" s="28" t="s">
        <v>2204</v>
      </c>
      <c r="K1283" s="32">
        <v>300130266001</v>
      </c>
      <c r="L1283" s="28" t="s">
        <v>83</v>
      </c>
      <c r="M1283" s="28" t="s">
        <v>84</v>
      </c>
      <c r="N1283" s="28">
        <v>3</v>
      </c>
      <c r="O1283" s="33">
        <v>23</v>
      </c>
      <c r="P1283" s="33">
        <v>9</v>
      </c>
      <c r="Q1283" s="33">
        <f>O1283+P1283</f>
        <v>32</v>
      </c>
      <c r="R1283" s="33">
        <f>Q1283/N1283</f>
        <v>10.6666666666667</v>
      </c>
      <c r="S1283" s="107" t="s">
        <v>2205</v>
      </c>
      <c r="T1283" s="28" t="s">
        <v>97</v>
      </c>
      <c r="U1283" s="28" t="s">
        <v>65</v>
      </c>
      <c r="V1283" s="28" t="s">
        <v>98</v>
      </c>
      <c r="W1283" s="28" t="s">
        <v>68</v>
      </c>
      <c r="X1283" s="28" t="s">
        <v>68</v>
      </c>
      <c r="Y1283" s="28" t="s">
        <v>69</v>
      </c>
      <c r="Z1283" s="108" t="s">
        <v>87</v>
      </c>
      <c r="AA1283" s="28" t="s">
        <v>107</v>
      </c>
      <c r="AB1283" s="28" t="s">
        <v>107</v>
      </c>
      <c r="AC1283" s="28" t="s">
        <v>2206</v>
      </c>
      <c r="AD1283" s="28" t="s">
        <v>2096</v>
      </c>
      <c r="AE1283" s="28" t="s">
        <v>2207</v>
      </c>
      <c r="AF1283" s="28" t="s">
        <v>2208</v>
      </c>
      <c r="AG1283" s="28" t="s">
        <v>2209</v>
      </c>
    </row>
    <row r="1284" s="93" customFormat="1" ht="15" spans="1:33">
      <c r="A1284" s="28" t="s">
        <v>106</v>
      </c>
      <c r="B1284" s="28" t="s">
        <v>2090</v>
      </c>
      <c r="C1284" s="28">
        <v>164106</v>
      </c>
      <c r="D1284" s="28" t="s">
        <v>2203</v>
      </c>
      <c r="E1284" s="28" t="s">
        <v>2203</v>
      </c>
      <c r="F1284" s="28" t="s">
        <v>56</v>
      </c>
      <c r="G1284" s="28" t="s">
        <v>2144</v>
      </c>
      <c r="H1284" s="28" t="s">
        <v>81</v>
      </c>
      <c r="I1284" s="28" t="s">
        <v>59</v>
      </c>
      <c r="J1284" s="28" t="s">
        <v>2210</v>
      </c>
      <c r="K1284" s="32">
        <v>300130266002</v>
      </c>
      <c r="L1284" s="28" t="s">
        <v>83</v>
      </c>
      <c r="M1284" s="28" t="s">
        <v>84</v>
      </c>
      <c r="N1284" s="28">
        <v>4</v>
      </c>
      <c r="O1284" s="33">
        <v>127</v>
      </c>
      <c r="P1284" s="33">
        <v>67</v>
      </c>
      <c r="Q1284" s="33">
        <f>O1284+P1284</f>
        <v>194</v>
      </c>
      <c r="R1284" s="33">
        <f>Q1284/N1284</f>
        <v>48.5</v>
      </c>
      <c r="S1284" s="107" t="s">
        <v>2211</v>
      </c>
      <c r="T1284" s="28" t="s">
        <v>97</v>
      </c>
      <c r="U1284" s="28" t="s">
        <v>65</v>
      </c>
      <c r="V1284" s="28" t="s">
        <v>98</v>
      </c>
      <c r="W1284" s="28" t="s">
        <v>68</v>
      </c>
      <c r="X1284" s="28" t="s">
        <v>68</v>
      </c>
      <c r="Y1284" s="28" t="s">
        <v>69</v>
      </c>
      <c r="Z1284" s="108" t="s">
        <v>87</v>
      </c>
      <c r="AA1284" s="28" t="s">
        <v>107</v>
      </c>
      <c r="AB1284" s="28" t="s">
        <v>107</v>
      </c>
      <c r="AC1284" s="28" t="s">
        <v>2206</v>
      </c>
      <c r="AD1284" s="28" t="s">
        <v>2096</v>
      </c>
      <c r="AE1284" s="28" t="s">
        <v>2207</v>
      </c>
      <c r="AF1284" s="28" t="s">
        <v>2208</v>
      </c>
      <c r="AG1284" s="28" t="s">
        <v>2209</v>
      </c>
    </row>
    <row r="1285" s="93" customFormat="1" ht="15" spans="1:33">
      <c r="A1285" s="28" t="s">
        <v>106</v>
      </c>
      <c r="B1285" s="28" t="s">
        <v>2090</v>
      </c>
      <c r="C1285" s="28">
        <v>164106</v>
      </c>
      <c r="D1285" s="28" t="s">
        <v>2203</v>
      </c>
      <c r="E1285" s="28" t="s">
        <v>2203</v>
      </c>
      <c r="F1285" s="28" t="s">
        <v>56</v>
      </c>
      <c r="G1285" s="28" t="s">
        <v>2146</v>
      </c>
      <c r="H1285" s="28" t="s">
        <v>81</v>
      </c>
      <c r="I1285" s="28" t="s">
        <v>59</v>
      </c>
      <c r="J1285" s="28" t="s">
        <v>2212</v>
      </c>
      <c r="K1285" s="32">
        <v>300130266003</v>
      </c>
      <c r="L1285" s="28" t="s">
        <v>83</v>
      </c>
      <c r="M1285" s="28" t="s">
        <v>84</v>
      </c>
      <c r="N1285" s="28">
        <v>3</v>
      </c>
      <c r="O1285" s="33">
        <v>12</v>
      </c>
      <c r="P1285" s="33">
        <v>5</v>
      </c>
      <c r="Q1285" s="33">
        <f>O1285+P1285</f>
        <v>17</v>
      </c>
      <c r="R1285" s="33">
        <f>Q1285/N1285</f>
        <v>5.66666666666667</v>
      </c>
      <c r="S1285" s="107" t="s">
        <v>2213</v>
      </c>
      <c r="T1285" s="28" t="s">
        <v>97</v>
      </c>
      <c r="U1285" s="28" t="s">
        <v>65</v>
      </c>
      <c r="V1285" s="28" t="s">
        <v>98</v>
      </c>
      <c r="W1285" s="28" t="s">
        <v>68</v>
      </c>
      <c r="X1285" s="28" t="s">
        <v>68</v>
      </c>
      <c r="Y1285" s="28" t="s">
        <v>69</v>
      </c>
      <c r="Z1285" s="108" t="s">
        <v>87</v>
      </c>
      <c r="AA1285" s="28" t="s">
        <v>107</v>
      </c>
      <c r="AB1285" s="28" t="s">
        <v>107</v>
      </c>
      <c r="AC1285" s="28" t="s">
        <v>2206</v>
      </c>
      <c r="AD1285" s="28" t="s">
        <v>2096</v>
      </c>
      <c r="AE1285" s="28" t="s">
        <v>2207</v>
      </c>
      <c r="AF1285" s="28" t="s">
        <v>2208</v>
      </c>
      <c r="AG1285" s="28" t="s">
        <v>2209</v>
      </c>
    </row>
    <row r="1286" s="93" customFormat="1" ht="15" spans="1:33">
      <c r="A1286" s="28" t="s">
        <v>106</v>
      </c>
      <c r="B1286" s="28" t="s">
        <v>2090</v>
      </c>
      <c r="C1286" s="28">
        <v>164106</v>
      </c>
      <c r="D1286" s="28" t="s">
        <v>2203</v>
      </c>
      <c r="E1286" s="28" t="s">
        <v>2203</v>
      </c>
      <c r="F1286" s="28" t="s">
        <v>56</v>
      </c>
      <c r="G1286" s="28" t="s">
        <v>2149</v>
      </c>
      <c r="H1286" s="28" t="s">
        <v>81</v>
      </c>
      <c r="I1286" s="28" t="s">
        <v>59</v>
      </c>
      <c r="J1286" s="28" t="s">
        <v>2214</v>
      </c>
      <c r="K1286" s="32">
        <v>300130266004</v>
      </c>
      <c r="L1286" s="28" t="s">
        <v>83</v>
      </c>
      <c r="M1286" s="28" t="s">
        <v>84</v>
      </c>
      <c r="N1286" s="28">
        <v>4</v>
      </c>
      <c r="O1286" s="33">
        <v>32</v>
      </c>
      <c r="P1286" s="33">
        <v>12</v>
      </c>
      <c r="Q1286" s="33">
        <f>O1286+P1286</f>
        <v>44</v>
      </c>
      <c r="R1286" s="33">
        <f>Q1286/N1286</f>
        <v>11</v>
      </c>
      <c r="S1286" s="107" t="s">
        <v>2215</v>
      </c>
      <c r="T1286" s="28" t="s">
        <v>97</v>
      </c>
      <c r="U1286" s="28" t="s">
        <v>65</v>
      </c>
      <c r="V1286" s="28" t="s">
        <v>98</v>
      </c>
      <c r="W1286" s="28" t="s">
        <v>68</v>
      </c>
      <c r="X1286" s="28" t="s">
        <v>68</v>
      </c>
      <c r="Y1286" s="28" t="s">
        <v>69</v>
      </c>
      <c r="Z1286" s="108" t="s">
        <v>87</v>
      </c>
      <c r="AA1286" s="28" t="s">
        <v>107</v>
      </c>
      <c r="AB1286" s="28" t="s">
        <v>107</v>
      </c>
      <c r="AC1286" s="28" t="s">
        <v>2216</v>
      </c>
      <c r="AD1286" s="28" t="s">
        <v>2096</v>
      </c>
      <c r="AE1286" s="28" t="s">
        <v>2207</v>
      </c>
      <c r="AF1286" s="28" t="s">
        <v>2208</v>
      </c>
      <c r="AG1286" s="28" t="s">
        <v>2209</v>
      </c>
    </row>
    <row r="1287" s="93" customFormat="1" ht="15" spans="1:33">
      <c r="A1287" s="28" t="s">
        <v>106</v>
      </c>
      <c r="B1287" s="28" t="s">
        <v>2090</v>
      </c>
      <c r="C1287" s="28">
        <v>164106</v>
      </c>
      <c r="D1287" s="28" t="s">
        <v>2203</v>
      </c>
      <c r="E1287" s="28" t="s">
        <v>2203</v>
      </c>
      <c r="F1287" s="28" t="s">
        <v>56</v>
      </c>
      <c r="G1287" s="28" t="s">
        <v>2152</v>
      </c>
      <c r="H1287" s="28" t="s">
        <v>81</v>
      </c>
      <c r="I1287" s="28" t="s">
        <v>59</v>
      </c>
      <c r="J1287" s="28" t="s">
        <v>2217</v>
      </c>
      <c r="K1287" s="32">
        <v>300130266005</v>
      </c>
      <c r="L1287" s="28" t="s">
        <v>83</v>
      </c>
      <c r="M1287" s="28" t="s">
        <v>84</v>
      </c>
      <c r="N1287" s="28">
        <v>4</v>
      </c>
      <c r="O1287" s="33">
        <v>44</v>
      </c>
      <c r="P1287" s="33">
        <v>36</v>
      </c>
      <c r="Q1287" s="33">
        <f>O1287+P1287</f>
        <v>80</v>
      </c>
      <c r="R1287" s="33">
        <f>Q1287/N1287</f>
        <v>20</v>
      </c>
      <c r="S1287" s="107" t="s">
        <v>2218</v>
      </c>
      <c r="T1287" s="28" t="s">
        <v>97</v>
      </c>
      <c r="U1287" s="28" t="s">
        <v>65</v>
      </c>
      <c r="V1287" s="28" t="s">
        <v>98</v>
      </c>
      <c r="W1287" s="28" t="s">
        <v>68</v>
      </c>
      <c r="X1287" s="28" t="s">
        <v>68</v>
      </c>
      <c r="Y1287" s="28" t="s">
        <v>69</v>
      </c>
      <c r="Z1287" s="108" t="s">
        <v>87</v>
      </c>
      <c r="AA1287" s="28" t="s">
        <v>107</v>
      </c>
      <c r="AB1287" s="28" t="s">
        <v>107</v>
      </c>
      <c r="AC1287" s="28" t="s">
        <v>2219</v>
      </c>
      <c r="AD1287" s="28" t="s">
        <v>2096</v>
      </c>
      <c r="AE1287" s="28" t="s">
        <v>2207</v>
      </c>
      <c r="AF1287" s="28" t="s">
        <v>2208</v>
      </c>
      <c r="AG1287" s="28" t="s">
        <v>2209</v>
      </c>
    </row>
    <row r="1288" s="93" customFormat="1" ht="15" spans="1:33">
      <c r="A1288" s="28" t="s">
        <v>106</v>
      </c>
      <c r="B1288" s="28" t="s">
        <v>2090</v>
      </c>
      <c r="C1288" s="28">
        <v>164106</v>
      </c>
      <c r="D1288" s="28" t="s">
        <v>2203</v>
      </c>
      <c r="E1288" s="28" t="s">
        <v>2203</v>
      </c>
      <c r="F1288" s="28" t="s">
        <v>56</v>
      </c>
      <c r="G1288" s="28" t="s">
        <v>2155</v>
      </c>
      <c r="H1288" s="28" t="s">
        <v>81</v>
      </c>
      <c r="I1288" s="28" t="s">
        <v>59</v>
      </c>
      <c r="J1288" s="28" t="s">
        <v>2220</v>
      </c>
      <c r="K1288" s="32">
        <v>300130266006</v>
      </c>
      <c r="L1288" s="28" t="s">
        <v>83</v>
      </c>
      <c r="M1288" s="28" t="s">
        <v>84</v>
      </c>
      <c r="N1288" s="28">
        <v>4</v>
      </c>
      <c r="O1288" s="33">
        <v>2</v>
      </c>
      <c r="P1288" s="33">
        <v>5</v>
      </c>
      <c r="Q1288" s="33">
        <f>O1288+P1288</f>
        <v>7</v>
      </c>
      <c r="R1288" s="33">
        <f>Q1288/N1288</f>
        <v>1.75</v>
      </c>
      <c r="S1288" s="107" t="s">
        <v>2221</v>
      </c>
      <c r="T1288" s="28" t="s">
        <v>97</v>
      </c>
      <c r="U1288" s="28" t="s">
        <v>65</v>
      </c>
      <c r="V1288" s="28" t="s">
        <v>98</v>
      </c>
      <c r="W1288" s="28" t="s">
        <v>68</v>
      </c>
      <c r="X1288" s="28" t="s">
        <v>68</v>
      </c>
      <c r="Y1288" s="28" t="s">
        <v>69</v>
      </c>
      <c r="Z1288" s="108" t="s">
        <v>87</v>
      </c>
      <c r="AA1288" s="28" t="s">
        <v>107</v>
      </c>
      <c r="AB1288" s="28" t="s">
        <v>107</v>
      </c>
      <c r="AC1288" s="28" t="s">
        <v>2222</v>
      </c>
      <c r="AD1288" s="28" t="s">
        <v>2096</v>
      </c>
      <c r="AE1288" s="28" t="s">
        <v>2207</v>
      </c>
      <c r="AF1288" s="28" t="s">
        <v>2208</v>
      </c>
      <c r="AG1288" s="28" t="s">
        <v>2209</v>
      </c>
    </row>
    <row r="1289" s="93" customFormat="1" ht="15" spans="1:33">
      <c r="A1289" s="28" t="s">
        <v>106</v>
      </c>
      <c r="B1289" s="28" t="s">
        <v>2090</v>
      </c>
      <c r="C1289" s="28">
        <v>164106</v>
      </c>
      <c r="D1289" s="28" t="s">
        <v>2203</v>
      </c>
      <c r="E1289" s="28" t="s">
        <v>2203</v>
      </c>
      <c r="F1289" s="28" t="s">
        <v>56</v>
      </c>
      <c r="G1289" s="28" t="s">
        <v>2159</v>
      </c>
      <c r="H1289" s="28" t="s">
        <v>81</v>
      </c>
      <c r="I1289" s="28" t="s">
        <v>59</v>
      </c>
      <c r="J1289" s="28" t="s">
        <v>2223</v>
      </c>
      <c r="K1289" s="32">
        <v>300130266007</v>
      </c>
      <c r="L1289" s="28" t="s">
        <v>83</v>
      </c>
      <c r="M1289" s="28" t="s">
        <v>84</v>
      </c>
      <c r="N1289" s="28">
        <v>2</v>
      </c>
      <c r="O1289" s="33">
        <v>203</v>
      </c>
      <c r="P1289" s="33">
        <v>89</v>
      </c>
      <c r="Q1289" s="33">
        <f>O1289+P1289</f>
        <v>292</v>
      </c>
      <c r="R1289" s="33">
        <f>Q1289/N1289</f>
        <v>146</v>
      </c>
      <c r="S1289" s="107" t="s">
        <v>2224</v>
      </c>
      <c r="T1289" s="28" t="s">
        <v>97</v>
      </c>
      <c r="U1289" s="28" t="s">
        <v>65</v>
      </c>
      <c r="V1289" s="28" t="s">
        <v>98</v>
      </c>
      <c r="W1289" s="28" t="s">
        <v>68</v>
      </c>
      <c r="X1289" s="28" t="s">
        <v>68</v>
      </c>
      <c r="Y1289" s="28" t="s">
        <v>69</v>
      </c>
      <c r="Z1289" s="108" t="s">
        <v>87</v>
      </c>
      <c r="AA1289" s="28" t="s">
        <v>107</v>
      </c>
      <c r="AB1289" s="28" t="s">
        <v>107</v>
      </c>
      <c r="AC1289" s="28" t="s">
        <v>2216</v>
      </c>
      <c r="AD1289" s="28" t="s">
        <v>2096</v>
      </c>
      <c r="AE1289" s="28" t="s">
        <v>2207</v>
      </c>
      <c r="AF1289" s="28" t="s">
        <v>2208</v>
      </c>
      <c r="AG1289" s="28" t="s">
        <v>2209</v>
      </c>
    </row>
    <row r="1290" s="93" customFormat="1" ht="15" spans="1:33">
      <c r="A1290" s="28" t="s">
        <v>106</v>
      </c>
      <c r="B1290" s="28" t="s">
        <v>2090</v>
      </c>
      <c r="C1290" s="28">
        <v>164106</v>
      </c>
      <c r="D1290" s="28" t="s">
        <v>2203</v>
      </c>
      <c r="E1290" s="28" t="s">
        <v>2203</v>
      </c>
      <c r="F1290" s="28" t="s">
        <v>56</v>
      </c>
      <c r="G1290" s="28" t="s">
        <v>2163</v>
      </c>
      <c r="H1290" s="28" t="s">
        <v>81</v>
      </c>
      <c r="I1290" s="28" t="s">
        <v>59</v>
      </c>
      <c r="J1290" s="28" t="s">
        <v>2225</v>
      </c>
      <c r="K1290" s="32">
        <v>300130266008</v>
      </c>
      <c r="L1290" s="28" t="s">
        <v>83</v>
      </c>
      <c r="M1290" s="28" t="s">
        <v>84</v>
      </c>
      <c r="N1290" s="28">
        <v>2</v>
      </c>
      <c r="O1290" s="33">
        <v>76</v>
      </c>
      <c r="P1290" s="33">
        <v>39</v>
      </c>
      <c r="Q1290" s="33">
        <f>O1290+P1290</f>
        <v>115</v>
      </c>
      <c r="R1290" s="33">
        <f>Q1290/N1290</f>
        <v>57.5</v>
      </c>
      <c r="S1290" s="107" t="s">
        <v>2226</v>
      </c>
      <c r="T1290" s="28" t="s">
        <v>97</v>
      </c>
      <c r="U1290" s="28" t="s">
        <v>65</v>
      </c>
      <c r="V1290" s="28" t="s">
        <v>98</v>
      </c>
      <c r="W1290" s="28" t="s">
        <v>68</v>
      </c>
      <c r="X1290" s="28" t="s">
        <v>68</v>
      </c>
      <c r="Y1290" s="28" t="s">
        <v>69</v>
      </c>
      <c r="Z1290" s="108" t="s">
        <v>87</v>
      </c>
      <c r="AA1290" s="28" t="s">
        <v>107</v>
      </c>
      <c r="AB1290" s="28" t="s">
        <v>107</v>
      </c>
      <c r="AC1290" s="28" t="s">
        <v>2216</v>
      </c>
      <c r="AD1290" s="28" t="s">
        <v>2096</v>
      </c>
      <c r="AE1290" s="28" t="s">
        <v>2207</v>
      </c>
      <c r="AF1290" s="28" t="s">
        <v>2208</v>
      </c>
      <c r="AG1290" s="28" t="s">
        <v>2209</v>
      </c>
    </row>
    <row r="1291" s="93" customFormat="1" ht="15" spans="1:33">
      <c r="A1291" s="28" t="s">
        <v>106</v>
      </c>
      <c r="B1291" s="28" t="s">
        <v>2090</v>
      </c>
      <c r="C1291" s="28">
        <v>164106</v>
      </c>
      <c r="D1291" s="28" t="s">
        <v>2203</v>
      </c>
      <c r="E1291" s="28" t="s">
        <v>2203</v>
      </c>
      <c r="F1291" s="28" t="s">
        <v>56</v>
      </c>
      <c r="G1291" s="28" t="s">
        <v>2166</v>
      </c>
      <c r="H1291" s="28" t="s">
        <v>81</v>
      </c>
      <c r="I1291" s="28" t="s">
        <v>59</v>
      </c>
      <c r="J1291" s="28" t="s">
        <v>2204</v>
      </c>
      <c r="K1291" s="32">
        <v>300130266011</v>
      </c>
      <c r="L1291" s="28" t="s">
        <v>83</v>
      </c>
      <c r="M1291" s="28" t="s">
        <v>84</v>
      </c>
      <c r="N1291" s="28">
        <v>2</v>
      </c>
      <c r="O1291" s="33">
        <v>12</v>
      </c>
      <c r="P1291" s="33">
        <v>11</v>
      </c>
      <c r="Q1291" s="33">
        <f>O1291+P1291</f>
        <v>23</v>
      </c>
      <c r="R1291" s="33">
        <f>Q1291/N1291</f>
        <v>11.5</v>
      </c>
      <c r="S1291" s="107" t="s">
        <v>2227</v>
      </c>
      <c r="T1291" s="28" t="s">
        <v>64</v>
      </c>
      <c r="U1291" s="28" t="s">
        <v>65</v>
      </c>
      <c r="V1291" s="28" t="s">
        <v>98</v>
      </c>
      <c r="W1291" s="28" t="s">
        <v>68</v>
      </c>
      <c r="X1291" s="28" t="s">
        <v>68</v>
      </c>
      <c r="Y1291" s="28" t="s">
        <v>69</v>
      </c>
      <c r="Z1291" s="108" t="s">
        <v>87</v>
      </c>
      <c r="AA1291" s="28" t="s">
        <v>107</v>
      </c>
      <c r="AB1291" s="28" t="s">
        <v>107</v>
      </c>
      <c r="AC1291" s="28" t="s">
        <v>2206</v>
      </c>
      <c r="AD1291" s="28" t="s">
        <v>2096</v>
      </c>
      <c r="AE1291" s="28" t="s">
        <v>2207</v>
      </c>
      <c r="AF1291" s="28" t="s">
        <v>2208</v>
      </c>
      <c r="AG1291" s="28" t="s">
        <v>2209</v>
      </c>
    </row>
    <row r="1292" s="93" customFormat="1" ht="15" spans="1:33">
      <c r="A1292" s="28" t="s">
        <v>106</v>
      </c>
      <c r="B1292" s="28" t="s">
        <v>2090</v>
      </c>
      <c r="C1292" s="28">
        <v>164106</v>
      </c>
      <c r="D1292" s="28" t="s">
        <v>2203</v>
      </c>
      <c r="E1292" s="28" t="s">
        <v>2203</v>
      </c>
      <c r="F1292" s="28" t="s">
        <v>56</v>
      </c>
      <c r="G1292" s="28" t="s">
        <v>2169</v>
      </c>
      <c r="H1292" s="28" t="s">
        <v>81</v>
      </c>
      <c r="I1292" s="28" t="s">
        <v>59</v>
      </c>
      <c r="J1292" s="28" t="s">
        <v>2210</v>
      </c>
      <c r="K1292" s="32">
        <v>300130266012</v>
      </c>
      <c r="L1292" s="28" t="s">
        <v>83</v>
      </c>
      <c r="M1292" s="28" t="s">
        <v>84</v>
      </c>
      <c r="N1292" s="28">
        <v>2</v>
      </c>
      <c r="O1292" s="33">
        <v>51</v>
      </c>
      <c r="P1292" s="33">
        <v>92</v>
      </c>
      <c r="Q1292" s="33">
        <f>O1292+P1292</f>
        <v>143</v>
      </c>
      <c r="R1292" s="33">
        <f>Q1292/N1292</f>
        <v>71.5</v>
      </c>
      <c r="S1292" s="107" t="s">
        <v>2228</v>
      </c>
      <c r="T1292" s="28" t="s">
        <v>64</v>
      </c>
      <c r="U1292" s="28" t="s">
        <v>65</v>
      </c>
      <c r="V1292" s="28" t="s">
        <v>98</v>
      </c>
      <c r="W1292" s="28" t="s">
        <v>68</v>
      </c>
      <c r="X1292" s="28" t="s">
        <v>68</v>
      </c>
      <c r="Y1292" s="28" t="s">
        <v>69</v>
      </c>
      <c r="Z1292" s="108" t="s">
        <v>87</v>
      </c>
      <c r="AA1292" s="28" t="s">
        <v>107</v>
      </c>
      <c r="AB1292" s="28" t="s">
        <v>107</v>
      </c>
      <c r="AC1292" s="28" t="s">
        <v>2206</v>
      </c>
      <c r="AD1292" s="28" t="s">
        <v>2096</v>
      </c>
      <c r="AE1292" s="28" t="s">
        <v>2207</v>
      </c>
      <c r="AF1292" s="28" t="s">
        <v>2208</v>
      </c>
      <c r="AG1292" s="28" t="s">
        <v>2209</v>
      </c>
    </row>
    <row r="1293" s="93" customFormat="1" ht="15" spans="1:33">
      <c r="A1293" s="28" t="s">
        <v>106</v>
      </c>
      <c r="B1293" s="28" t="s">
        <v>2090</v>
      </c>
      <c r="C1293" s="28">
        <v>164106</v>
      </c>
      <c r="D1293" s="28" t="s">
        <v>2203</v>
      </c>
      <c r="E1293" s="28" t="s">
        <v>2203</v>
      </c>
      <c r="F1293" s="28" t="s">
        <v>56</v>
      </c>
      <c r="G1293" s="28" t="s">
        <v>2172</v>
      </c>
      <c r="H1293" s="28" t="s">
        <v>81</v>
      </c>
      <c r="I1293" s="28" t="s">
        <v>59</v>
      </c>
      <c r="J1293" s="28" t="s">
        <v>2214</v>
      </c>
      <c r="K1293" s="32">
        <v>300130266013</v>
      </c>
      <c r="L1293" s="28" t="s">
        <v>83</v>
      </c>
      <c r="M1293" s="28" t="s">
        <v>84</v>
      </c>
      <c r="N1293" s="28">
        <v>2</v>
      </c>
      <c r="O1293" s="33">
        <v>11</v>
      </c>
      <c r="P1293" s="33">
        <v>13</v>
      </c>
      <c r="Q1293" s="33">
        <f>O1293+P1293</f>
        <v>24</v>
      </c>
      <c r="R1293" s="33">
        <f>Q1293/N1293</f>
        <v>12</v>
      </c>
      <c r="S1293" s="107" t="s">
        <v>2229</v>
      </c>
      <c r="T1293" s="28" t="s">
        <v>64</v>
      </c>
      <c r="U1293" s="28" t="s">
        <v>65</v>
      </c>
      <c r="V1293" s="28" t="s">
        <v>98</v>
      </c>
      <c r="W1293" s="28" t="s">
        <v>68</v>
      </c>
      <c r="X1293" s="28" t="s">
        <v>68</v>
      </c>
      <c r="Y1293" s="28" t="s">
        <v>69</v>
      </c>
      <c r="Z1293" s="108" t="s">
        <v>87</v>
      </c>
      <c r="AA1293" s="28" t="s">
        <v>107</v>
      </c>
      <c r="AB1293" s="28" t="s">
        <v>107</v>
      </c>
      <c r="AC1293" s="28" t="s">
        <v>2230</v>
      </c>
      <c r="AD1293" s="28" t="s">
        <v>2096</v>
      </c>
      <c r="AE1293" s="28" t="s">
        <v>2207</v>
      </c>
      <c r="AF1293" s="28" t="s">
        <v>2208</v>
      </c>
      <c r="AG1293" s="28" t="s">
        <v>2209</v>
      </c>
    </row>
    <row r="1294" s="93" customFormat="1" ht="15" spans="1:33">
      <c r="A1294" s="28" t="s">
        <v>106</v>
      </c>
      <c r="B1294" s="28" t="s">
        <v>2090</v>
      </c>
      <c r="C1294" s="28">
        <v>164106</v>
      </c>
      <c r="D1294" s="28" t="s">
        <v>2203</v>
      </c>
      <c r="E1294" s="28" t="s">
        <v>2203</v>
      </c>
      <c r="F1294" s="28" t="s">
        <v>56</v>
      </c>
      <c r="G1294" s="28" t="s">
        <v>2174</v>
      </c>
      <c r="H1294" s="28" t="s">
        <v>81</v>
      </c>
      <c r="I1294" s="28" t="s">
        <v>59</v>
      </c>
      <c r="J1294" s="28" t="s">
        <v>2212</v>
      </c>
      <c r="K1294" s="32">
        <v>300130266014</v>
      </c>
      <c r="L1294" s="28" t="s">
        <v>83</v>
      </c>
      <c r="M1294" s="28" t="s">
        <v>84</v>
      </c>
      <c r="N1294" s="28">
        <v>2</v>
      </c>
      <c r="O1294" s="33">
        <v>3</v>
      </c>
      <c r="P1294" s="33">
        <v>6</v>
      </c>
      <c r="Q1294" s="33">
        <f>O1294+P1294</f>
        <v>9</v>
      </c>
      <c r="R1294" s="33">
        <f>Q1294/N1294</f>
        <v>4.5</v>
      </c>
      <c r="S1294" s="107" t="s">
        <v>2231</v>
      </c>
      <c r="T1294" s="28" t="s">
        <v>64</v>
      </c>
      <c r="U1294" s="28" t="s">
        <v>65</v>
      </c>
      <c r="V1294" s="28" t="s">
        <v>98</v>
      </c>
      <c r="W1294" s="28" t="s">
        <v>68</v>
      </c>
      <c r="X1294" s="28" t="s">
        <v>68</v>
      </c>
      <c r="Y1294" s="28" t="s">
        <v>69</v>
      </c>
      <c r="Z1294" s="108" t="s">
        <v>87</v>
      </c>
      <c r="AA1294" s="28" t="s">
        <v>107</v>
      </c>
      <c r="AB1294" s="28" t="s">
        <v>107</v>
      </c>
      <c r="AC1294" s="28" t="s">
        <v>2206</v>
      </c>
      <c r="AD1294" s="28" t="s">
        <v>2096</v>
      </c>
      <c r="AE1294" s="28" t="s">
        <v>2207</v>
      </c>
      <c r="AF1294" s="28" t="s">
        <v>2208</v>
      </c>
      <c r="AG1294" s="28" t="s">
        <v>2209</v>
      </c>
    </row>
    <row r="1295" s="93" customFormat="1" ht="15" spans="1:33">
      <c r="A1295" s="28" t="s">
        <v>106</v>
      </c>
      <c r="B1295" s="28" t="s">
        <v>2090</v>
      </c>
      <c r="C1295" s="28">
        <v>164106</v>
      </c>
      <c r="D1295" s="28" t="s">
        <v>2203</v>
      </c>
      <c r="E1295" s="28" t="s">
        <v>2203</v>
      </c>
      <c r="F1295" s="28" t="s">
        <v>56</v>
      </c>
      <c r="G1295" s="28" t="s">
        <v>2176</v>
      </c>
      <c r="H1295" s="28" t="s">
        <v>81</v>
      </c>
      <c r="I1295" s="28" t="s">
        <v>59</v>
      </c>
      <c r="J1295" s="28" t="s">
        <v>2217</v>
      </c>
      <c r="K1295" s="32">
        <v>300130266015</v>
      </c>
      <c r="L1295" s="28" t="s">
        <v>83</v>
      </c>
      <c r="M1295" s="28" t="s">
        <v>84</v>
      </c>
      <c r="N1295" s="28">
        <v>2</v>
      </c>
      <c r="O1295" s="33">
        <v>5</v>
      </c>
      <c r="P1295" s="33">
        <v>7</v>
      </c>
      <c r="Q1295" s="33">
        <f>O1295+P1295</f>
        <v>12</v>
      </c>
      <c r="R1295" s="33">
        <f>Q1295/N1295</f>
        <v>6</v>
      </c>
      <c r="S1295" s="107" t="s">
        <v>2232</v>
      </c>
      <c r="T1295" s="28" t="s">
        <v>64</v>
      </c>
      <c r="U1295" s="28" t="s">
        <v>65</v>
      </c>
      <c r="V1295" s="28" t="s">
        <v>98</v>
      </c>
      <c r="W1295" s="28" t="s">
        <v>68</v>
      </c>
      <c r="X1295" s="28" t="s">
        <v>68</v>
      </c>
      <c r="Y1295" s="28" t="s">
        <v>69</v>
      </c>
      <c r="Z1295" s="108" t="s">
        <v>87</v>
      </c>
      <c r="AA1295" s="28" t="s">
        <v>107</v>
      </c>
      <c r="AB1295" s="28" t="s">
        <v>107</v>
      </c>
      <c r="AC1295" s="28" t="s">
        <v>2219</v>
      </c>
      <c r="AD1295" s="28" t="s">
        <v>2096</v>
      </c>
      <c r="AE1295" s="28" t="s">
        <v>2207</v>
      </c>
      <c r="AF1295" s="28" t="s">
        <v>2208</v>
      </c>
      <c r="AG1295" s="28" t="s">
        <v>2209</v>
      </c>
    </row>
    <row r="1296" s="93" customFormat="1" ht="15" spans="1:33">
      <c r="A1296" s="28" t="s">
        <v>106</v>
      </c>
      <c r="B1296" s="28" t="s">
        <v>2090</v>
      </c>
      <c r="C1296" s="28">
        <v>164106</v>
      </c>
      <c r="D1296" s="28" t="s">
        <v>2203</v>
      </c>
      <c r="E1296" s="28" t="s">
        <v>2203</v>
      </c>
      <c r="F1296" s="28" t="s">
        <v>56</v>
      </c>
      <c r="G1296" s="28" t="s">
        <v>2179</v>
      </c>
      <c r="H1296" s="28" t="s">
        <v>81</v>
      </c>
      <c r="I1296" s="28" t="s">
        <v>59</v>
      </c>
      <c r="J1296" s="28" t="s">
        <v>2220</v>
      </c>
      <c r="K1296" s="32">
        <v>300130266016</v>
      </c>
      <c r="L1296" s="28" t="s">
        <v>83</v>
      </c>
      <c r="M1296" s="28" t="s">
        <v>84</v>
      </c>
      <c r="N1296" s="28">
        <v>2</v>
      </c>
      <c r="O1296" s="33">
        <v>0</v>
      </c>
      <c r="P1296" s="33">
        <v>0</v>
      </c>
      <c r="Q1296" s="33">
        <f>O1296+P1296</f>
        <v>0</v>
      </c>
      <c r="R1296" s="33">
        <f>Q1296/N1296</f>
        <v>0</v>
      </c>
      <c r="S1296" s="107" t="s">
        <v>2233</v>
      </c>
      <c r="T1296" s="28" t="s">
        <v>64</v>
      </c>
      <c r="U1296" s="28" t="s">
        <v>65</v>
      </c>
      <c r="V1296" s="28" t="s">
        <v>98</v>
      </c>
      <c r="W1296" s="28" t="s">
        <v>68</v>
      </c>
      <c r="X1296" s="28" t="s">
        <v>68</v>
      </c>
      <c r="Y1296" s="28" t="s">
        <v>69</v>
      </c>
      <c r="Z1296" s="108" t="s">
        <v>87</v>
      </c>
      <c r="AA1296" s="28" t="s">
        <v>107</v>
      </c>
      <c r="AB1296" s="28" t="s">
        <v>107</v>
      </c>
      <c r="AC1296" s="28" t="s">
        <v>2222</v>
      </c>
      <c r="AD1296" s="28" t="s">
        <v>2096</v>
      </c>
      <c r="AE1296" s="28" t="s">
        <v>2207</v>
      </c>
      <c r="AF1296" s="28" t="s">
        <v>2208</v>
      </c>
      <c r="AG1296" s="28" t="s">
        <v>2209</v>
      </c>
    </row>
    <row r="1297" s="93" customFormat="1" ht="15" spans="1:33">
      <c r="A1297" s="28" t="s">
        <v>106</v>
      </c>
      <c r="B1297" s="28" t="s">
        <v>2090</v>
      </c>
      <c r="C1297" s="28">
        <v>164106</v>
      </c>
      <c r="D1297" s="28" t="s">
        <v>2203</v>
      </c>
      <c r="E1297" s="28" t="s">
        <v>2203</v>
      </c>
      <c r="F1297" s="28" t="s">
        <v>56</v>
      </c>
      <c r="G1297" s="28" t="s">
        <v>2181</v>
      </c>
      <c r="H1297" s="28" t="s">
        <v>81</v>
      </c>
      <c r="I1297" s="28" t="s">
        <v>59</v>
      </c>
      <c r="J1297" s="28" t="s">
        <v>2234</v>
      </c>
      <c r="K1297" s="32">
        <v>300130266017</v>
      </c>
      <c r="L1297" s="28" t="s">
        <v>83</v>
      </c>
      <c r="M1297" s="28" t="s">
        <v>84</v>
      </c>
      <c r="N1297" s="28">
        <v>2</v>
      </c>
      <c r="O1297" s="33">
        <v>137</v>
      </c>
      <c r="P1297" s="33">
        <v>210</v>
      </c>
      <c r="Q1297" s="33">
        <f>O1297+P1297</f>
        <v>347</v>
      </c>
      <c r="R1297" s="33">
        <f>Q1297/N1297</f>
        <v>173.5</v>
      </c>
      <c r="S1297" s="107" t="s">
        <v>2235</v>
      </c>
      <c r="T1297" s="28" t="s">
        <v>64</v>
      </c>
      <c r="U1297" s="28" t="s">
        <v>65</v>
      </c>
      <c r="V1297" s="28" t="s">
        <v>98</v>
      </c>
      <c r="W1297" s="28" t="s">
        <v>68</v>
      </c>
      <c r="X1297" s="28" t="s">
        <v>68</v>
      </c>
      <c r="Y1297" s="28" t="s">
        <v>69</v>
      </c>
      <c r="Z1297" s="108" t="s">
        <v>87</v>
      </c>
      <c r="AA1297" s="28" t="s">
        <v>107</v>
      </c>
      <c r="AB1297" s="28" t="s">
        <v>107</v>
      </c>
      <c r="AC1297" s="28" t="s">
        <v>2216</v>
      </c>
      <c r="AD1297" s="28" t="s">
        <v>2096</v>
      </c>
      <c r="AE1297" s="28" t="s">
        <v>2207</v>
      </c>
      <c r="AF1297" s="28" t="s">
        <v>2208</v>
      </c>
      <c r="AG1297" s="28" t="s">
        <v>2209</v>
      </c>
    </row>
    <row r="1298" s="93" customFormat="1" ht="15" spans="1:33">
      <c r="A1298" s="28" t="s">
        <v>106</v>
      </c>
      <c r="B1298" s="28" t="s">
        <v>2090</v>
      </c>
      <c r="C1298" s="28">
        <v>164106</v>
      </c>
      <c r="D1298" s="28" t="s">
        <v>2203</v>
      </c>
      <c r="E1298" s="28" t="s">
        <v>2203</v>
      </c>
      <c r="F1298" s="28" t="s">
        <v>56</v>
      </c>
      <c r="G1298" s="28" t="s">
        <v>2183</v>
      </c>
      <c r="H1298" s="28" t="s">
        <v>81</v>
      </c>
      <c r="I1298" s="28" t="s">
        <v>59</v>
      </c>
      <c r="J1298" s="28" t="s">
        <v>2225</v>
      </c>
      <c r="K1298" s="32">
        <v>300130266018</v>
      </c>
      <c r="L1298" s="28" t="s">
        <v>83</v>
      </c>
      <c r="M1298" s="28" t="s">
        <v>84</v>
      </c>
      <c r="N1298" s="28">
        <v>1</v>
      </c>
      <c r="O1298" s="33">
        <v>17</v>
      </c>
      <c r="P1298" s="33">
        <v>25</v>
      </c>
      <c r="Q1298" s="33">
        <f>O1298+P1298</f>
        <v>42</v>
      </c>
      <c r="R1298" s="33">
        <f>Q1298/N1298</f>
        <v>42</v>
      </c>
      <c r="S1298" s="107" t="s">
        <v>2236</v>
      </c>
      <c r="T1298" s="28" t="s">
        <v>64</v>
      </c>
      <c r="U1298" s="28" t="s">
        <v>65</v>
      </c>
      <c r="V1298" s="28" t="s">
        <v>98</v>
      </c>
      <c r="W1298" s="28" t="s">
        <v>68</v>
      </c>
      <c r="X1298" s="28" t="s">
        <v>68</v>
      </c>
      <c r="Y1298" s="28" t="s">
        <v>69</v>
      </c>
      <c r="Z1298" s="108" t="s">
        <v>87</v>
      </c>
      <c r="AA1298" s="28" t="s">
        <v>107</v>
      </c>
      <c r="AB1298" s="28" t="s">
        <v>107</v>
      </c>
      <c r="AC1298" s="28" t="s">
        <v>2230</v>
      </c>
      <c r="AD1298" s="28" t="s">
        <v>2096</v>
      </c>
      <c r="AE1298" s="28" t="s">
        <v>2207</v>
      </c>
      <c r="AF1298" s="28" t="s">
        <v>2208</v>
      </c>
      <c r="AG1298" s="28" t="s">
        <v>2209</v>
      </c>
    </row>
    <row r="1299" s="93" customFormat="1" ht="15" spans="1:33">
      <c r="A1299" s="28" t="s">
        <v>106</v>
      </c>
      <c r="B1299" s="28" t="s">
        <v>2090</v>
      </c>
      <c r="C1299" s="28">
        <v>164106</v>
      </c>
      <c r="D1299" s="28" t="s">
        <v>2203</v>
      </c>
      <c r="E1299" s="28" t="s">
        <v>2203</v>
      </c>
      <c r="F1299" s="28" t="s">
        <v>56</v>
      </c>
      <c r="G1299" s="28" t="s">
        <v>2185</v>
      </c>
      <c r="H1299" s="28" t="s">
        <v>81</v>
      </c>
      <c r="I1299" s="28" t="s">
        <v>59</v>
      </c>
      <c r="J1299" s="28" t="s">
        <v>2204</v>
      </c>
      <c r="K1299" s="32">
        <v>300130266019</v>
      </c>
      <c r="L1299" s="28" t="s">
        <v>83</v>
      </c>
      <c r="M1299" s="28" t="s">
        <v>84</v>
      </c>
      <c r="N1299" s="28">
        <v>6</v>
      </c>
      <c r="O1299" s="33">
        <v>0</v>
      </c>
      <c r="P1299" s="33">
        <v>2</v>
      </c>
      <c r="Q1299" s="33">
        <f>O1299+P1299</f>
        <v>2</v>
      </c>
      <c r="R1299" s="33">
        <f>Q1299/N1299</f>
        <v>0.333333333333333</v>
      </c>
      <c r="S1299" s="107" t="s">
        <v>2237</v>
      </c>
      <c r="T1299" s="28" t="s">
        <v>64</v>
      </c>
      <c r="U1299" s="28" t="s">
        <v>65</v>
      </c>
      <c r="V1299" s="28" t="s">
        <v>98</v>
      </c>
      <c r="W1299" s="28" t="s">
        <v>67</v>
      </c>
      <c r="X1299" s="28" t="s">
        <v>192</v>
      </c>
      <c r="Y1299" s="28" t="s">
        <v>69</v>
      </c>
      <c r="Z1299" s="108" t="s">
        <v>87</v>
      </c>
      <c r="AA1299" s="28" t="s">
        <v>107</v>
      </c>
      <c r="AB1299" s="28" t="s">
        <v>107</v>
      </c>
      <c r="AC1299" s="28" t="s">
        <v>2238</v>
      </c>
      <c r="AD1299" s="28" t="s">
        <v>2096</v>
      </c>
      <c r="AE1299" s="28" t="s">
        <v>2207</v>
      </c>
      <c r="AF1299" s="28" t="s">
        <v>2208</v>
      </c>
      <c r="AG1299" s="28" t="s">
        <v>2209</v>
      </c>
    </row>
    <row r="1300" s="93" customFormat="1" ht="15" spans="1:33">
      <c r="A1300" s="28" t="s">
        <v>164</v>
      </c>
      <c r="B1300" s="28" t="s">
        <v>2090</v>
      </c>
      <c r="C1300" s="28">
        <v>164106</v>
      </c>
      <c r="D1300" s="28" t="s">
        <v>2203</v>
      </c>
      <c r="E1300" s="28" t="s">
        <v>2203</v>
      </c>
      <c r="F1300" s="28" t="s">
        <v>56</v>
      </c>
      <c r="G1300" s="28" t="s">
        <v>2188</v>
      </c>
      <c r="H1300" s="28" t="s">
        <v>81</v>
      </c>
      <c r="I1300" s="28" t="s">
        <v>59</v>
      </c>
      <c r="J1300" s="28" t="s">
        <v>2239</v>
      </c>
      <c r="K1300" s="32">
        <v>300130266020</v>
      </c>
      <c r="L1300" s="28" t="s">
        <v>83</v>
      </c>
      <c r="M1300" s="28" t="s">
        <v>84</v>
      </c>
      <c r="N1300" s="28">
        <v>2</v>
      </c>
      <c r="O1300" s="33">
        <v>29</v>
      </c>
      <c r="P1300" s="33">
        <v>25</v>
      </c>
      <c r="Q1300" s="33">
        <f>O1300+P1300</f>
        <v>54</v>
      </c>
      <c r="R1300" s="33">
        <f>Q1300/N1300</f>
        <v>27</v>
      </c>
      <c r="S1300" s="107" t="s">
        <v>2240</v>
      </c>
      <c r="T1300" s="28" t="s">
        <v>97</v>
      </c>
      <c r="U1300" s="28" t="s">
        <v>65</v>
      </c>
      <c r="V1300" s="28" t="s">
        <v>98</v>
      </c>
      <c r="W1300" s="28" t="s">
        <v>68</v>
      </c>
      <c r="X1300" s="28" t="s">
        <v>68</v>
      </c>
      <c r="Y1300" s="28" t="s">
        <v>69</v>
      </c>
      <c r="Z1300" s="108" t="s">
        <v>87</v>
      </c>
      <c r="AA1300" s="28" t="s">
        <v>166</v>
      </c>
      <c r="AB1300" s="28" t="s">
        <v>166</v>
      </c>
      <c r="AC1300" s="28" t="s">
        <v>2241</v>
      </c>
      <c r="AD1300" s="28" t="s">
        <v>2096</v>
      </c>
      <c r="AE1300" s="28" t="s">
        <v>2207</v>
      </c>
      <c r="AF1300" s="28" t="s">
        <v>2208</v>
      </c>
      <c r="AG1300" s="28" t="s">
        <v>2209</v>
      </c>
    </row>
    <row r="1301" s="93" customFormat="1" ht="15" spans="1:33">
      <c r="A1301" s="28" t="s">
        <v>164</v>
      </c>
      <c r="B1301" s="28" t="s">
        <v>2090</v>
      </c>
      <c r="C1301" s="28">
        <v>164106</v>
      </c>
      <c r="D1301" s="28" t="s">
        <v>2203</v>
      </c>
      <c r="E1301" s="28" t="s">
        <v>2203</v>
      </c>
      <c r="F1301" s="28" t="s">
        <v>56</v>
      </c>
      <c r="G1301" s="28" t="s">
        <v>2191</v>
      </c>
      <c r="H1301" s="28" t="s">
        <v>81</v>
      </c>
      <c r="I1301" s="28" t="s">
        <v>59</v>
      </c>
      <c r="J1301" s="28" t="s">
        <v>2242</v>
      </c>
      <c r="K1301" s="32">
        <v>300130266021</v>
      </c>
      <c r="L1301" s="28" t="s">
        <v>83</v>
      </c>
      <c r="M1301" s="28" t="s">
        <v>84</v>
      </c>
      <c r="N1301" s="28">
        <v>1</v>
      </c>
      <c r="O1301" s="33">
        <v>5</v>
      </c>
      <c r="P1301" s="33">
        <v>8</v>
      </c>
      <c r="Q1301" s="33">
        <f>O1301+P1301</f>
        <v>13</v>
      </c>
      <c r="R1301" s="33">
        <f>Q1301/N1301</f>
        <v>13</v>
      </c>
      <c r="S1301" s="107" t="s">
        <v>2243</v>
      </c>
      <c r="T1301" s="28" t="s">
        <v>97</v>
      </c>
      <c r="U1301" s="28" t="s">
        <v>65</v>
      </c>
      <c r="V1301" s="28" t="s">
        <v>98</v>
      </c>
      <c r="W1301" s="28" t="s">
        <v>68</v>
      </c>
      <c r="X1301" s="28" t="s">
        <v>68</v>
      </c>
      <c r="Y1301" s="28" t="s">
        <v>69</v>
      </c>
      <c r="Z1301" s="108" t="s">
        <v>87</v>
      </c>
      <c r="AA1301" s="28" t="s">
        <v>166</v>
      </c>
      <c r="AB1301" s="28" t="s">
        <v>166</v>
      </c>
      <c r="AC1301" s="28" t="s">
        <v>2216</v>
      </c>
      <c r="AD1301" s="28" t="s">
        <v>2096</v>
      </c>
      <c r="AE1301" s="28" t="s">
        <v>2207</v>
      </c>
      <c r="AF1301" s="28" t="s">
        <v>2208</v>
      </c>
      <c r="AG1301" s="28" t="s">
        <v>2209</v>
      </c>
    </row>
    <row r="1302" s="93" customFormat="1" ht="15" spans="1:33">
      <c r="A1302" s="28" t="s">
        <v>164</v>
      </c>
      <c r="B1302" s="28" t="s">
        <v>2090</v>
      </c>
      <c r="C1302" s="28">
        <v>164106</v>
      </c>
      <c r="D1302" s="28" t="s">
        <v>2203</v>
      </c>
      <c r="E1302" s="28" t="s">
        <v>2203</v>
      </c>
      <c r="F1302" s="28" t="s">
        <v>56</v>
      </c>
      <c r="G1302" s="28" t="s">
        <v>2194</v>
      </c>
      <c r="H1302" s="28" t="s">
        <v>81</v>
      </c>
      <c r="I1302" s="28" t="s">
        <v>59</v>
      </c>
      <c r="J1302" s="28" t="s">
        <v>2220</v>
      </c>
      <c r="K1302" s="32">
        <v>300130266022</v>
      </c>
      <c r="L1302" s="28" t="s">
        <v>83</v>
      </c>
      <c r="M1302" s="28" t="s">
        <v>84</v>
      </c>
      <c r="N1302" s="28">
        <v>1</v>
      </c>
      <c r="O1302" s="33">
        <v>0</v>
      </c>
      <c r="P1302" s="33">
        <v>1</v>
      </c>
      <c r="Q1302" s="33">
        <f>O1302+P1302</f>
        <v>1</v>
      </c>
      <c r="R1302" s="33">
        <f>Q1302/N1302</f>
        <v>1</v>
      </c>
      <c r="S1302" s="107" t="s">
        <v>2221</v>
      </c>
      <c r="T1302" s="28" t="s">
        <v>97</v>
      </c>
      <c r="U1302" s="28" t="s">
        <v>65</v>
      </c>
      <c r="V1302" s="28" t="s">
        <v>98</v>
      </c>
      <c r="W1302" s="28" t="s">
        <v>68</v>
      </c>
      <c r="X1302" s="28" t="s">
        <v>68</v>
      </c>
      <c r="Y1302" s="28" t="s">
        <v>69</v>
      </c>
      <c r="Z1302" s="108" t="s">
        <v>87</v>
      </c>
      <c r="AA1302" s="28" t="s">
        <v>166</v>
      </c>
      <c r="AB1302" s="28" t="s">
        <v>166</v>
      </c>
      <c r="AC1302" s="28" t="s">
        <v>2244</v>
      </c>
      <c r="AD1302" s="28" t="s">
        <v>2096</v>
      </c>
      <c r="AE1302" s="28" t="s">
        <v>2207</v>
      </c>
      <c r="AF1302" s="28" t="s">
        <v>2208</v>
      </c>
      <c r="AG1302" s="28" t="s">
        <v>2209</v>
      </c>
    </row>
    <row r="1303" s="93" customFormat="1" ht="15" spans="1:33">
      <c r="A1303" s="28" t="s">
        <v>171</v>
      </c>
      <c r="B1303" s="28" t="s">
        <v>2090</v>
      </c>
      <c r="C1303" s="28">
        <v>164106</v>
      </c>
      <c r="D1303" s="28" t="s">
        <v>2203</v>
      </c>
      <c r="E1303" s="28" t="s">
        <v>2203</v>
      </c>
      <c r="F1303" s="28" t="s">
        <v>56</v>
      </c>
      <c r="G1303" s="28" t="s">
        <v>2196</v>
      </c>
      <c r="H1303" s="28" t="s">
        <v>81</v>
      </c>
      <c r="I1303" s="28" t="s">
        <v>59</v>
      </c>
      <c r="J1303" s="28" t="s">
        <v>2245</v>
      </c>
      <c r="K1303" s="32">
        <v>300130266023</v>
      </c>
      <c r="L1303" s="28" t="s">
        <v>83</v>
      </c>
      <c r="M1303" s="28" t="s">
        <v>84</v>
      </c>
      <c r="N1303" s="28">
        <v>1</v>
      </c>
      <c r="O1303" s="33">
        <v>2</v>
      </c>
      <c r="P1303" s="33">
        <v>6</v>
      </c>
      <c r="Q1303" s="33">
        <f>O1303+P1303</f>
        <v>8</v>
      </c>
      <c r="R1303" s="33">
        <f>Q1303/N1303</f>
        <v>8</v>
      </c>
      <c r="S1303" s="107" t="s">
        <v>2246</v>
      </c>
      <c r="T1303" s="28" t="s">
        <v>97</v>
      </c>
      <c r="U1303" s="28" t="s">
        <v>65</v>
      </c>
      <c r="V1303" s="28" t="s">
        <v>98</v>
      </c>
      <c r="W1303" s="28" t="s">
        <v>68</v>
      </c>
      <c r="X1303" s="28" t="s">
        <v>68</v>
      </c>
      <c r="Y1303" s="28" t="s">
        <v>69</v>
      </c>
      <c r="Z1303" s="108" t="s">
        <v>87</v>
      </c>
      <c r="AA1303" s="28" t="s">
        <v>174</v>
      </c>
      <c r="AB1303" s="28" t="s">
        <v>174</v>
      </c>
      <c r="AC1303" s="28" t="s">
        <v>2247</v>
      </c>
      <c r="AD1303" s="28" t="s">
        <v>2096</v>
      </c>
      <c r="AE1303" s="28" t="s">
        <v>2207</v>
      </c>
      <c r="AF1303" s="28" t="s">
        <v>2208</v>
      </c>
      <c r="AG1303" s="28" t="s">
        <v>2209</v>
      </c>
    </row>
    <row r="1304" s="93" customFormat="1" ht="15" spans="1:33">
      <c r="A1304" s="28" t="s">
        <v>167</v>
      </c>
      <c r="B1304" s="28" t="s">
        <v>2090</v>
      </c>
      <c r="C1304" s="28">
        <v>164106</v>
      </c>
      <c r="D1304" s="28" t="s">
        <v>2203</v>
      </c>
      <c r="E1304" s="28" t="s">
        <v>2203</v>
      </c>
      <c r="F1304" s="28" t="s">
        <v>56</v>
      </c>
      <c r="G1304" s="28" t="s">
        <v>2198</v>
      </c>
      <c r="H1304" s="28" t="s">
        <v>81</v>
      </c>
      <c r="I1304" s="28" t="s">
        <v>59</v>
      </c>
      <c r="J1304" s="28" t="s">
        <v>2248</v>
      </c>
      <c r="K1304" s="32">
        <v>300130266024</v>
      </c>
      <c r="L1304" s="28" t="s">
        <v>83</v>
      </c>
      <c r="M1304" s="28" t="s">
        <v>84</v>
      </c>
      <c r="N1304" s="28">
        <v>1</v>
      </c>
      <c r="O1304" s="33">
        <v>3</v>
      </c>
      <c r="P1304" s="33">
        <v>13</v>
      </c>
      <c r="Q1304" s="33">
        <f>O1304+P1304</f>
        <v>16</v>
      </c>
      <c r="R1304" s="33">
        <f>Q1304/N1304</f>
        <v>16</v>
      </c>
      <c r="S1304" s="107" t="s">
        <v>2249</v>
      </c>
      <c r="T1304" s="28" t="s">
        <v>97</v>
      </c>
      <c r="U1304" s="28" t="s">
        <v>65</v>
      </c>
      <c r="V1304" s="28" t="s">
        <v>98</v>
      </c>
      <c r="W1304" s="28" t="s">
        <v>68</v>
      </c>
      <c r="X1304" s="28" t="s">
        <v>68</v>
      </c>
      <c r="Y1304" s="28" t="s">
        <v>69</v>
      </c>
      <c r="Z1304" s="108" t="s">
        <v>87</v>
      </c>
      <c r="AA1304" s="28" t="s">
        <v>168</v>
      </c>
      <c r="AB1304" s="28" t="s">
        <v>168</v>
      </c>
      <c r="AC1304" s="28" t="s">
        <v>2247</v>
      </c>
      <c r="AD1304" s="28" t="s">
        <v>2096</v>
      </c>
      <c r="AE1304" s="28" t="s">
        <v>2207</v>
      </c>
      <c r="AF1304" s="28" t="s">
        <v>2208</v>
      </c>
      <c r="AG1304" s="28" t="s">
        <v>2209</v>
      </c>
    </row>
    <row r="1305" s="93" customFormat="1" ht="15" spans="1:33">
      <c r="A1305" s="28" t="s">
        <v>52</v>
      </c>
      <c r="B1305" s="28" t="s">
        <v>53</v>
      </c>
      <c r="C1305" s="28">
        <v>164205</v>
      </c>
      <c r="D1305" s="28" t="s">
        <v>2250</v>
      </c>
      <c r="E1305" s="28" t="s">
        <v>2250</v>
      </c>
      <c r="F1305" s="28" t="s">
        <v>56</v>
      </c>
      <c r="G1305" s="28" t="s">
        <v>2251</v>
      </c>
      <c r="H1305" s="28" t="s">
        <v>81</v>
      </c>
      <c r="I1305" s="28" t="s">
        <v>59</v>
      </c>
      <c r="J1305" s="28" t="s">
        <v>2252</v>
      </c>
      <c r="K1305" s="32">
        <v>300130001001</v>
      </c>
      <c r="L1305" s="28" t="s">
        <v>83</v>
      </c>
      <c r="M1305" s="28" t="s">
        <v>84</v>
      </c>
      <c r="N1305" s="28">
        <v>1</v>
      </c>
      <c r="O1305" s="33">
        <v>1</v>
      </c>
      <c r="P1305" s="33">
        <v>1</v>
      </c>
      <c r="Q1305" s="33">
        <f>O1305+P1305</f>
        <v>2</v>
      </c>
      <c r="R1305" s="33">
        <f>Q1305/N1305</f>
        <v>2</v>
      </c>
      <c r="S1305" s="107" t="s">
        <v>2253</v>
      </c>
      <c r="T1305" s="28" t="s">
        <v>282</v>
      </c>
      <c r="U1305" s="28" t="s">
        <v>649</v>
      </c>
      <c r="V1305" s="28" t="s">
        <v>86</v>
      </c>
      <c r="W1305" s="28" t="s">
        <v>68</v>
      </c>
      <c r="X1305" s="28" t="s">
        <v>68</v>
      </c>
      <c r="Y1305" s="28" t="s">
        <v>69</v>
      </c>
      <c r="Z1305" s="108" t="s">
        <v>87</v>
      </c>
      <c r="AA1305" s="28" t="s">
        <v>71</v>
      </c>
      <c r="AB1305" s="28" t="s">
        <v>71</v>
      </c>
      <c r="AC1305" s="28" t="s">
        <v>2254</v>
      </c>
      <c r="AD1305" s="28" t="s">
        <v>2096</v>
      </c>
      <c r="AE1305" s="28" t="s">
        <v>2255</v>
      </c>
      <c r="AF1305" s="28" t="s">
        <v>2256</v>
      </c>
      <c r="AG1305" s="28"/>
    </row>
    <row r="1306" s="93" customFormat="1" ht="15" spans="1:33">
      <c r="A1306" s="28" t="s">
        <v>495</v>
      </c>
      <c r="B1306" s="28" t="s">
        <v>53</v>
      </c>
      <c r="C1306" s="28">
        <v>164205</v>
      </c>
      <c r="D1306" s="28" t="s">
        <v>2250</v>
      </c>
      <c r="E1306" s="28" t="s">
        <v>2250</v>
      </c>
      <c r="F1306" s="28" t="s">
        <v>56</v>
      </c>
      <c r="G1306" s="28" t="s">
        <v>2257</v>
      </c>
      <c r="H1306" s="28" t="s">
        <v>81</v>
      </c>
      <c r="I1306" s="28" t="s">
        <v>59</v>
      </c>
      <c r="J1306" s="28" t="s">
        <v>2258</v>
      </c>
      <c r="K1306" s="32">
        <v>300130001002</v>
      </c>
      <c r="L1306" s="28" t="s">
        <v>83</v>
      </c>
      <c r="M1306" s="28" t="s">
        <v>84</v>
      </c>
      <c r="N1306" s="28">
        <v>1</v>
      </c>
      <c r="O1306" s="33">
        <v>0</v>
      </c>
      <c r="P1306" s="33">
        <v>0</v>
      </c>
      <c r="Q1306" s="33">
        <f>O1306+P1306</f>
        <v>0</v>
      </c>
      <c r="R1306" s="33">
        <f>Q1306/N1306</f>
        <v>0</v>
      </c>
      <c r="S1306" s="107" t="s">
        <v>2259</v>
      </c>
      <c r="T1306" s="28" t="s">
        <v>228</v>
      </c>
      <c r="U1306" s="28" t="s">
        <v>229</v>
      </c>
      <c r="V1306" s="28" t="s">
        <v>86</v>
      </c>
      <c r="W1306" s="28" t="s">
        <v>68</v>
      </c>
      <c r="X1306" s="28" t="s">
        <v>68</v>
      </c>
      <c r="Y1306" s="28" t="s">
        <v>69</v>
      </c>
      <c r="Z1306" s="108" t="s">
        <v>87</v>
      </c>
      <c r="AA1306" s="28" t="s">
        <v>504</v>
      </c>
      <c r="AB1306" s="28" t="s">
        <v>504</v>
      </c>
      <c r="AC1306" s="28" t="s">
        <v>2260</v>
      </c>
      <c r="AD1306" s="28" t="s">
        <v>2096</v>
      </c>
      <c r="AE1306" s="28" t="s">
        <v>2255</v>
      </c>
      <c r="AF1306" s="28" t="s">
        <v>2256</v>
      </c>
      <c r="AG1306" s="28"/>
    </row>
    <row r="1307" s="93" customFormat="1" ht="15" spans="1:33">
      <c r="A1307" s="28" t="s">
        <v>495</v>
      </c>
      <c r="B1307" s="28" t="s">
        <v>53</v>
      </c>
      <c r="C1307" s="28">
        <v>164205</v>
      </c>
      <c r="D1307" s="28" t="s">
        <v>2250</v>
      </c>
      <c r="E1307" s="28" t="s">
        <v>2250</v>
      </c>
      <c r="F1307" s="28" t="s">
        <v>56</v>
      </c>
      <c r="G1307" s="28" t="s">
        <v>2261</v>
      </c>
      <c r="H1307" s="28" t="s">
        <v>81</v>
      </c>
      <c r="I1307" s="28" t="s">
        <v>59</v>
      </c>
      <c r="J1307" s="28" t="s">
        <v>2262</v>
      </c>
      <c r="K1307" s="32">
        <v>300130001003</v>
      </c>
      <c r="L1307" s="28" t="s">
        <v>83</v>
      </c>
      <c r="M1307" s="28" t="s">
        <v>84</v>
      </c>
      <c r="N1307" s="28">
        <v>1</v>
      </c>
      <c r="O1307" s="33">
        <v>1</v>
      </c>
      <c r="P1307" s="33">
        <v>0</v>
      </c>
      <c r="Q1307" s="33">
        <f>O1307+P1307</f>
        <v>1</v>
      </c>
      <c r="R1307" s="33">
        <f>Q1307/N1307</f>
        <v>1</v>
      </c>
      <c r="S1307" s="107" t="s">
        <v>2263</v>
      </c>
      <c r="T1307" s="28" t="s">
        <v>228</v>
      </c>
      <c r="U1307" s="28" t="s">
        <v>229</v>
      </c>
      <c r="V1307" s="28" t="s">
        <v>98</v>
      </c>
      <c r="W1307" s="28" t="s">
        <v>68</v>
      </c>
      <c r="X1307" s="28" t="s">
        <v>68</v>
      </c>
      <c r="Y1307" s="28" t="s">
        <v>69</v>
      </c>
      <c r="Z1307" s="108" t="s">
        <v>87</v>
      </c>
      <c r="AA1307" s="28" t="s">
        <v>504</v>
      </c>
      <c r="AB1307" s="28" t="s">
        <v>504</v>
      </c>
      <c r="AC1307" s="28" t="s">
        <v>2264</v>
      </c>
      <c r="AD1307" s="28" t="s">
        <v>2096</v>
      </c>
      <c r="AE1307" s="28" t="s">
        <v>2255</v>
      </c>
      <c r="AF1307" s="28" t="s">
        <v>2256</v>
      </c>
      <c r="AG1307" s="28"/>
    </row>
    <row r="1308" s="93" customFormat="1" ht="15" spans="1:33">
      <c r="A1308" s="28" t="s">
        <v>495</v>
      </c>
      <c r="B1308" s="28" t="s">
        <v>53</v>
      </c>
      <c r="C1308" s="28">
        <v>164205</v>
      </c>
      <c r="D1308" s="28" t="s">
        <v>2250</v>
      </c>
      <c r="E1308" s="28" t="s">
        <v>2250</v>
      </c>
      <c r="F1308" s="28" t="s">
        <v>56</v>
      </c>
      <c r="G1308" s="28" t="s">
        <v>2265</v>
      </c>
      <c r="H1308" s="28" t="s">
        <v>81</v>
      </c>
      <c r="I1308" s="28" t="s">
        <v>59</v>
      </c>
      <c r="J1308" s="28" t="s">
        <v>2266</v>
      </c>
      <c r="K1308" s="32">
        <v>300130001004</v>
      </c>
      <c r="L1308" s="28" t="s">
        <v>83</v>
      </c>
      <c r="M1308" s="28" t="s">
        <v>84</v>
      </c>
      <c r="N1308" s="28">
        <v>2</v>
      </c>
      <c r="O1308" s="33">
        <v>17</v>
      </c>
      <c r="P1308" s="33">
        <v>2</v>
      </c>
      <c r="Q1308" s="33">
        <f>O1308+P1308</f>
        <v>19</v>
      </c>
      <c r="R1308" s="33">
        <f>Q1308/N1308</f>
        <v>9.5</v>
      </c>
      <c r="S1308" s="107" t="s">
        <v>2267</v>
      </c>
      <c r="T1308" s="28" t="s">
        <v>228</v>
      </c>
      <c r="U1308" s="28" t="s">
        <v>229</v>
      </c>
      <c r="V1308" s="28" t="s">
        <v>98</v>
      </c>
      <c r="W1308" s="28" t="s">
        <v>68</v>
      </c>
      <c r="X1308" s="28" t="s">
        <v>68</v>
      </c>
      <c r="Y1308" s="28" t="s">
        <v>69</v>
      </c>
      <c r="Z1308" s="108" t="s">
        <v>87</v>
      </c>
      <c r="AA1308" s="28" t="s">
        <v>504</v>
      </c>
      <c r="AB1308" s="28" t="s">
        <v>504</v>
      </c>
      <c r="AC1308" s="28" t="s">
        <v>2268</v>
      </c>
      <c r="AD1308" s="28" t="s">
        <v>2096</v>
      </c>
      <c r="AE1308" s="28" t="s">
        <v>2255</v>
      </c>
      <c r="AF1308" s="28" t="s">
        <v>2256</v>
      </c>
      <c r="AG1308" s="28"/>
    </row>
    <row r="1309" s="93" customFormat="1" ht="15" spans="1:33">
      <c r="A1309" s="28" t="s">
        <v>495</v>
      </c>
      <c r="B1309" s="28" t="s">
        <v>53</v>
      </c>
      <c r="C1309" s="28">
        <v>164205</v>
      </c>
      <c r="D1309" s="28" t="s">
        <v>2250</v>
      </c>
      <c r="E1309" s="28" t="s">
        <v>2250</v>
      </c>
      <c r="F1309" s="28" t="s">
        <v>56</v>
      </c>
      <c r="G1309" s="28" t="s">
        <v>2269</v>
      </c>
      <c r="H1309" s="28" t="s">
        <v>81</v>
      </c>
      <c r="I1309" s="28" t="s">
        <v>59</v>
      </c>
      <c r="J1309" s="28" t="s">
        <v>2270</v>
      </c>
      <c r="K1309" s="32">
        <v>300130001005</v>
      </c>
      <c r="L1309" s="28" t="s">
        <v>83</v>
      </c>
      <c r="M1309" s="28" t="s">
        <v>84</v>
      </c>
      <c r="N1309" s="28">
        <v>2</v>
      </c>
      <c r="O1309" s="33">
        <v>13</v>
      </c>
      <c r="P1309" s="33">
        <v>1</v>
      </c>
      <c r="Q1309" s="33">
        <f>O1309+P1309</f>
        <v>14</v>
      </c>
      <c r="R1309" s="33">
        <f>Q1309/N1309</f>
        <v>7</v>
      </c>
      <c r="S1309" s="107" t="s">
        <v>2271</v>
      </c>
      <c r="T1309" s="28" t="s">
        <v>228</v>
      </c>
      <c r="U1309" s="28" t="s">
        <v>229</v>
      </c>
      <c r="V1309" s="28" t="s">
        <v>98</v>
      </c>
      <c r="W1309" s="28" t="s">
        <v>68</v>
      </c>
      <c r="X1309" s="28" t="s">
        <v>68</v>
      </c>
      <c r="Y1309" s="28" t="s">
        <v>69</v>
      </c>
      <c r="Z1309" s="108" t="s">
        <v>87</v>
      </c>
      <c r="AA1309" s="28" t="s">
        <v>504</v>
      </c>
      <c r="AB1309" s="28" t="s">
        <v>504</v>
      </c>
      <c r="AC1309" s="28" t="s">
        <v>2272</v>
      </c>
      <c r="AD1309" s="28" t="s">
        <v>2096</v>
      </c>
      <c r="AE1309" s="28" t="s">
        <v>2255</v>
      </c>
      <c r="AF1309" s="28" t="s">
        <v>2256</v>
      </c>
      <c r="AG1309" s="28"/>
    </row>
    <row r="1310" s="93" customFormat="1" ht="15" spans="1:33">
      <c r="A1310" s="28" t="s">
        <v>495</v>
      </c>
      <c r="B1310" s="28" t="s">
        <v>53</v>
      </c>
      <c r="C1310" s="28">
        <v>164205</v>
      </c>
      <c r="D1310" s="28" t="s">
        <v>2250</v>
      </c>
      <c r="E1310" s="28" t="s">
        <v>2250</v>
      </c>
      <c r="F1310" s="28" t="s">
        <v>56</v>
      </c>
      <c r="G1310" s="28" t="s">
        <v>2273</v>
      </c>
      <c r="H1310" s="28" t="s">
        <v>81</v>
      </c>
      <c r="I1310" s="28" t="s">
        <v>59</v>
      </c>
      <c r="J1310" s="28" t="s">
        <v>2252</v>
      </c>
      <c r="K1310" s="32">
        <v>300130001006</v>
      </c>
      <c r="L1310" s="28" t="s">
        <v>83</v>
      </c>
      <c r="M1310" s="28" t="s">
        <v>84</v>
      </c>
      <c r="N1310" s="28">
        <v>1</v>
      </c>
      <c r="O1310" s="33">
        <v>2</v>
      </c>
      <c r="P1310" s="33">
        <v>0</v>
      </c>
      <c r="Q1310" s="33">
        <f>O1310+P1310</f>
        <v>2</v>
      </c>
      <c r="R1310" s="33">
        <f>Q1310/N1310</f>
        <v>2</v>
      </c>
      <c r="S1310" s="107" t="s">
        <v>658</v>
      </c>
      <c r="T1310" s="28" t="s">
        <v>228</v>
      </c>
      <c r="U1310" s="28" t="s">
        <v>229</v>
      </c>
      <c r="V1310" s="28" t="s">
        <v>86</v>
      </c>
      <c r="W1310" s="28" t="s">
        <v>68</v>
      </c>
      <c r="X1310" s="28" t="s">
        <v>68</v>
      </c>
      <c r="Y1310" s="28" t="s">
        <v>69</v>
      </c>
      <c r="Z1310" s="108" t="s">
        <v>87</v>
      </c>
      <c r="AA1310" s="28" t="s">
        <v>504</v>
      </c>
      <c r="AB1310" s="28" t="s">
        <v>504</v>
      </c>
      <c r="AC1310" s="28" t="s">
        <v>2274</v>
      </c>
      <c r="AD1310" s="28" t="s">
        <v>2096</v>
      </c>
      <c r="AE1310" s="28" t="s">
        <v>2255</v>
      </c>
      <c r="AF1310" s="28" t="s">
        <v>2256</v>
      </c>
      <c r="AG1310" s="28"/>
    </row>
    <row r="1311" s="93" customFormat="1" ht="15" spans="1:33">
      <c r="A1311" s="28" t="s">
        <v>495</v>
      </c>
      <c r="B1311" s="28" t="s">
        <v>53</v>
      </c>
      <c r="C1311" s="28">
        <v>164205</v>
      </c>
      <c r="D1311" s="28" t="s">
        <v>2250</v>
      </c>
      <c r="E1311" s="28" t="s">
        <v>2250</v>
      </c>
      <c r="F1311" s="28" t="s">
        <v>56</v>
      </c>
      <c r="G1311" s="28" t="s">
        <v>2275</v>
      </c>
      <c r="H1311" s="28" t="s">
        <v>81</v>
      </c>
      <c r="I1311" s="28" t="s">
        <v>59</v>
      </c>
      <c r="J1311" s="28" t="s">
        <v>2262</v>
      </c>
      <c r="K1311" s="32">
        <v>300130001007</v>
      </c>
      <c r="L1311" s="28" t="s">
        <v>83</v>
      </c>
      <c r="M1311" s="28" t="s">
        <v>84</v>
      </c>
      <c r="N1311" s="28">
        <v>2</v>
      </c>
      <c r="O1311" s="33">
        <v>0</v>
      </c>
      <c r="P1311" s="33">
        <v>0</v>
      </c>
      <c r="Q1311" s="33">
        <f>O1311+P1311</f>
        <v>0</v>
      </c>
      <c r="R1311" s="33">
        <f>Q1311/N1311</f>
        <v>0</v>
      </c>
      <c r="S1311" s="107" t="s">
        <v>2276</v>
      </c>
      <c r="T1311" s="28" t="s">
        <v>282</v>
      </c>
      <c r="U1311" s="28" t="s">
        <v>649</v>
      </c>
      <c r="V1311" s="28" t="s">
        <v>86</v>
      </c>
      <c r="W1311" s="28" t="s">
        <v>2277</v>
      </c>
      <c r="X1311" s="28" t="s">
        <v>2278</v>
      </c>
      <c r="Y1311" s="28" t="s">
        <v>69</v>
      </c>
      <c r="Z1311" s="108" t="s">
        <v>87</v>
      </c>
      <c r="AA1311" s="28" t="s">
        <v>504</v>
      </c>
      <c r="AB1311" s="28" t="s">
        <v>504</v>
      </c>
      <c r="AC1311" s="28" t="s">
        <v>2279</v>
      </c>
      <c r="AD1311" s="28" t="s">
        <v>2096</v>
      </c>
      <c r="AE1311" s="28" t="s">
        <v>2255</v>
      </c>
      <c r="AF1311" s="28" t="s">
        <v>2256</v>
      </c>
      <c r="AG1311" s="28"/>
    </row>
    <row r="1312" s="93" customFormat="1" ht="15" spans="1:33">
      <c r="A1312" s="28" t="s">
        <v>52</v>
      </c>
      <c r="B1312" s="28" t="s">
        <v>53</v>
      </c>
      <c r="C1312" s="28">
        <v>165000</v>
      </c>
      <c r="D1312" s="28" t="s">
        <v>2280</v>
      </c>
      <c r="E1312" s="28" t="s">
        <v>2281</v>
      </c>
      <c r="F1312" s="28" t="s">
        <v>79</v>
      </c>
      <c r="G1312" s="28" t="s">
        <v>2282</v>
      </c>
      <c r="H1312" s="28" t="s">
        <v>58</v>
      </c>
      <c r="I1312" s="28" t="s">
        <v>59</v>
      </c>
      <c r="J1312" s="28" t="s">
        <v>2283</v>
      </c>
      <c r="K1312" s="32">
        <v>200110027001</v>
      </c>
      <c r="L1312" s="28" t="s">
        <v>61</v>
      </c>
      <c r="M1312" s="28" t="s">
        <v>62</v>
      </c>
      <c r="N1312" s="28">
        <v>1</v>
      </c>
      <c r="O1312" s="33">
        <v>4</v>
      </c>
      <c r="P1312" s="33">
        <v>11</v>
      </c>
      <c r="Q1312" s="33">
        <f>O1312+P1312</f>
        <v>15</v>
      </c>
      <c r="R1312" s="33">
        <f>Q1312/N1312</f>
        <v>15</v>
      </c>
      <c r="S1312" s="107" t="s">
        <v>1975</v>
      </c>
      <c r="T1312" s="28" t="s">
        <v>64</v>
      </c>
      <c r="U1312" s="28" t="s">
        <v>65</v>
      </c>
      <c r="V1312" s="28" t="s">
        <v>86</v>
      </c>
      <c r="W1312" s="28" t="s">
        <v>2277</v>
      </c>
      <c r="X1312" s="28" t="s">
        <v>68</v>
      </c>
      <c r="Y1312" s="28" t="s">
        <v>69</v>
      </c>
      <c r="Z1312" s="108" t="s">
        <v>70</v>
      </c>
      <c r="AA1312" s="28" t="s">
        <v>71</v>
      </c>
      <c r="AB1312" s="28" t="s">
        <v>71</v>
      </c>
      <c r="AC1312" s="28" t="s">
        <v>2284</v>
      </c>
      <c r="AD1312" s="28" t="s">
        <v>2285</v>
      </c>
      <c r="AE1312" s="28" t="s">
        <v>2286</v>
      </c>
      <c r="AF1312" s="28" t="s">
        <v>2287</v>
      </c>
      <c r="AG1312" s="28"/>
    </row>
    <row r="1313" s="93" customFormat="1" ht="15" spans="1:33">
      <c r="A1313" s="28" t="s">
        <v>52</v>
      </c>
      <c r="B1313" s="28" t="s">
        <v>53</v>
      </c>
      <c r="C1313" s="28">
        <v>169103</v>
      </c>
      <c r="D1313" s="28" t="s">
        <v>2288</v>
      </c>
      <c r="E1313" s="28" t="s">
        <v>2289</v>
      </c>
      <c r="F1313" s="28" t="s">
        <v>56</v>
      </c>
      <c r="G1313" s="28" t="s">
        <v>1921</v>
      </c>
      <c r="H1313" s="28" t="s">
        <v>58</v>
      </c>
      <c r="I1313" s="28" t="s">
        <v>59</v>
      </c>
      <c r="J1313" s="28" t="s">
        <v>2290</v>
      </c>
      <c r="K1313" s="32">
        <v>300110001001</v>
      </c>
      <c r="L1313" s="28" t="s">
        <v>61</v>
      </c>
      <c r="M1313" s="28" t="s">
        <v>62</v>
      </c>
      <c r="N1313" s="28">
        <v>1</v>
      </c>
      <c r="O1313" s="33">
        <v>2</v>
      </c>
      <c r="P1313" s="33">
        <v>53</v>
      </c>
      <c r="Q1313" s="33">
        <f>O1313+P1313</f>
        <v>55</v>
      </c>
      <c r="R1313" s="33">
        <f>Q1313/N1313</f>
        <v>55</v>
      </c>
      <c r="S1313" s="107" t="s">
        <v>2291</v>
      </c>
      <c r="T1313" s="28" t="s">
        <v>97</v>
      </c>
      <c r="U1313" s="28" t="s">
        <v>65</v>
      </c>
      <c r="V1313" s="28" t="s">
        <v>66</v>
      </c>
      <c r="W1313" s="28" t="s">
        <v>67</v>
      </c>
      <c r="X1313" s="28" t="s">
        <v>68</v>
      </c>
      <c r="Y1313" s="28" t="s">
        <v>69</v>
      </c>
      <c r="Z1313" s="108" t="s">
        <v>70</v>
      </c>
      <c r="AA1313" s="28" t="s">
        <v>71</v>
      </c>
      <c r="AB1313" s="28" t="s">
        <v>71</v>
      </c>
      <c r="AC1313" s="28" t="s">
        <v>2292</v>
      </c>
      <c r="AD1313" s="28" t="s">
        <v>2293</v>
      </c>
      <c r="AE1313" s="28" t="s">
        <v>2294</v>
      </c>
      <c r="AF1313" s="28" t="s">
        <v>2295</v>
      </c>
      <c r="AG1313" s="28"/>
    </row>
    <row r="1314" s="93" customFormat="1" ht="15" spans="1:33">
      <c r="A1314" s="28" t="s">
        <v>52</v>
      </c>
      <c r="B1314" s="28" t="s">
        <v>53</v>
      </c>
      <c r="C1314" s="28">
        <v>169103</v>
      </c>
      <c r="D1314" s="28" t="s">
        <v>2288</v>
      </c>
      <c r="E1314" s="28" t="s">
        <v>2289</v>
      </c>
      <c r="F1314" s="28" t="s">
        <v>56</v>
      </c>
      <c r="G1314" s="28" t="s">
        <v>2296</v>
      </c>
      <c r="H1314" s="28" t="s">
        <v>58</v>
      </c>
      <c r="I1314" s="28" t="s">
        <v>59</v>
      </c>
      <c r="J1314" s="28" t="s">
        <v>2297</v>
      </c>
      <c r="K1314" s="32">
        <v>300110001002</v>
      </c>
      <c r="L1314" s="28" t="s">
        <v>61</v>
      </c>
      <c r="M1314" s="28" t="s">
        <v>62</v>
      </c>
      <c r="N1314" s="28">
        <v>1</v>
      </c>
      <c r="O1314" s="33">
        <v>1</v>
      </c>
      <c r="P1314" s="33">
        <v>18</v>
      </c>
      <c r="Q1314" s="33">
        <f>O1314+P1314</f>
        <v>19</v>
      </c>
      <c r="R1314" s="33">
        <f>Q1314/N1314</f>
        <v>19</v>
      </c>
      <c r="S1314" s="107" t="s">
        <v>2298</v>
      </c>
      <c r="T1314" s="28" t="s">
        <v>206</v>
      </c>
      <c r="U1314" s="28" t="s">
        <v>65</v>
      </c>
      <c r="V1314" s="28" t="s">
        <v>86</v>
      </c>
      <c r="W1314" s="28" t="s">
        <v>67</v>
      </c>
      <c r="X1314" s="28" t="s">
        <v>68</v>
      </c>
      <c r="Y1314" s="28" t="s">
        <v>69</v>
      </c>
      <c r="Z1314" s="108" t="s">
        <v>70</v>
      </c>
      <c r="AA1314" s="28" t="s">
        <v>71</v>
      </c>
      <c r="AB1314" s="28" t="s">
        <v>71</v>
      </c>
      <c r="AC1314" s="28" t="s">
        <v>2299</v>
      </c>
      <c r="AD1314" s="28" t="s">
        <v>2293</v>
      </c>
      <c r="AE1314" s="28" t="s">
        <v>2294</v>
      </c>
      <c r="AF1314" s="28" t="s">
        <v>2295</v>
      </c>
      <c r="AG1314" s="28"/>
    </row>
    <row r="1315" s="93" customFormat="1" ht="15" spans="1:33">
      <c r="A1315" s="28" t="s">
        <v>52</v>
      </c>
      <c r="B1315" s="28" t="s">
        <v>53</v>
      </c>
      <c r="C1315" s="28">
        <v>169103</v>
      </c>
      <c r="D1315" s="28" t="s">
        <v>2288</v>
      </c>
      <c r="E1315" s="28" t="s">
        <v>2289</v>
      </c>
      <c r="F1315" s="28" t="s">
        <v>56</v>
      </c>
      <c r="G1315" s="28" t="s">
        <v>2300</v>
      </c>
      <c r="H1315" s="28" t="s">
        <v>58</v>
      </c>
      <c r="I1315" s="28" t="s">
        <v>59</v>
      </c>
      <c r="J1315" s="28" t="s">
        <v>2301</v>
      </c>
      <c r="K1315" s="32">
        <v>300110001003</v>
      </c>
      <c r="L1315" s="28" t="s">
        <v>61</v>
      </c>
      <c r="M1315" s="28" t="s">
        <v>62</v>
      </c>
      <c r="N1315" s="28">
        <v>1</v>
      </c>
      <c r="O1315" s="33">
        <v>0</v>
      </c>
      <c r="P1315" s="33">
        <v>4</v>
      </c>
      <c r="Q1315" s="33">
        <f>O1315+P1315</f>
        <v>4</v>
      </c>
      <c r="R1315" s="33">
        <f>Q1315/N1315</f>
        <v>4</v>
      </c>
      <c r="S1315" s="107" t="s">
        <v>2302</v>
      </c>
      <c r="T1315" s="28" t="s">
        <v>97</v>
      </c>
      <c r="U1315" s="28" t="s">
        <v>65</v>
      </c>
      <c r="V1315" s="28" t="s">
        <v>86</v>
      </c>
      <c r="W1315" s="28" t="s">
        <v>2277</v>
      </c>
      <c r="X1315" s="28" t="s">
        <v>68</v>
      </c>
      <c r="Y1315" s="28" t="s">
        <v>69</v>
      </c>
      <c r="Z1315" s="108" t="s">
        <v>70</v>
      </c>
      <c r="AA1315" s="28" t="s">
        <v>71</v>
      </c>
      <c r="AB1315" s="28" t="s">
        <v>71</v>
      </c>
      <c r="AC1315" s="28" t="s">
        <v>2303</v>
      </c>
      <c r="AD1315" s="28" t="s">
        <v>2293</v>
      </c>
      <c r="AE1315" s="28" t="s">
        <v>2294</v>
      </c>
      <c r="AF1315" s="28" t="s">
        <v>2295</v>
      </c>
      <c r="AG1315" s="28"/>
    </row>
    <row r="1316" s="93" customFormat="1" ht="15" spans="1:33">
      <c r="A1316" s="28" t="s">
        <v>52</v>
      </c>
      <c r="B1316" s="28" t="s">
        <v>53</v>
      </c>
      <c r="C1316" s="28">
        <v>169103</v>
      </c>
      <c r="D1316" s="28" t="s">
        <v>2288</v>
      </c>
      <c r="E1316" s="28" t="s">
        <v>2304</v>
      </c>
      <c r="F1316" s="28" t="s">
        <v>56</v>
      </c>
      <c r="G1316" s="28" t="s">
        <v>2305</v>
      </c>
      <c r="H1316" s="28" t="s">
        <v>58</v>
      </c>
      <c r="I1316" s="28" t="s">
        <v>59</v>
      </c>
      <c r="J1316" s="28" t="s">
        <v>2306</v>
      </c>
      <c r="K1316" s="32">
        <v>300110007001</v>
      </c>
      <c r="L1316" s="28" t="s">
        <v>876</v>
      </c>
      <c r="M1316" s="28" t="s">
        <v>702</v>
      </c>
      <c r="N1316" s="28">
        <v>1</v>
      </c>
      <c r="O1316" s="33">
        <v>1</v>
      </c>
      <c r="P1316" s="33">
        <v>13</v>
      </c>
      <c r="Q1316" s="33">
        <f>O1316+P1316</f>
        <v>14</v>
      </c>
      <c r="R1316" s="33">
        <f>Q1316/N1316</f>
        <v>14</v>
      </c>
      <c r="S1316" s="107" t="s">
        <v>2307</v>
      </c>
      <c r="T1316" s="28" t="s">
        <v>64</v>
      </c>
      <c r="U1316" s="28" t="s">
        <v>65</v>
      </c>
      <c r="V1316" s="28" t="s">
        <v>86</v>
      </c>
      <c r="W1316" s="28" t="s">
        <v>68</v>
      </c>
      <c r="X1316" s="28" t="s">
        <v>68</v>
      </c>
      <c r="Y1316" s="28" t="s">
        <v>69</v>
      </c>
      <c r="Z1316" s="108" t="s">
        <v>87</v>
      </c>
      <c r="AA1316" s="28" t="s">
        <v>71</v>
      </c>
      <c r="AB1316" s="28" t="s">
        <v>71</v>
      </c>
      <c r="AC1316" s="28" t="s">
        <v>2308</v>
      </c>
      <c r="AD1316" s="28" t="s">
        <v>2293</v>
      </c>
      <c r="AE1316" s="28" t="s">
        <v>2294</v>
      </c>
      <c r="AF1316" s="28" t="s">
        <v>2295</v>
      </c>
      <c r="AG1316" s="28"/>
    </row>
    <row r="1317" s="93" customFormat="1" ht="15" spans="1:33">
      <c r="A1317" s="28" t="s">
        <v>52</v>
      </c>
      <c r="B1317" s="28" t="s">
        <v>53</v>
      </c>
      <c r="C1317" s="28">
        <v>169103</v>
      </c>
      <c r="D1317" s="28" t="s">
        <v>2288</v>
      </c>
      <c r="E1317" s="28" t="s">
        <v>2304</v>
      </c>
      <c r="F1317" s="28" t="s">
        <v>56</v>
      </c>
      <c r="G1317" s="28" t="s">
        <v>2309</v>
      </c>
      <c r="H1317" s="28" t="s">
        <v>58</v>
      </c>
      <c r="I1317" s="28" t="s">
        <v>59</v>
      </c>
      <c r="J1317" s="28" t="s">
        <v>2310</v>
      </c>
      <c r="K1317" s="32">
        <v>300110007002</v>
      </c>
      <c r="L1317" s="28" t="s">
        <v>876</v>
      </c>
      <c r="M1317" s="28" t="s">
        <v>702</v>
      </c>
      <c r="N1317" s="28">
        <v>1</v>
      </c>
      <c r="O1317" s="33">
        <v>6</v>
      </c>
      <c r="P1317" s="33">
        <v>29</v>
      </c>
      <c r="Q1317" s="33">
        <f>O1317+P1317</f>
        <v>35</v>
      </c>
      <c r="R1317" s="33">
        <f>Q1317/N1317</f>
        <v>35</v>
      </c>
      <c r="S1317" s="107" t="s">
        <v>2311</v>
      </c>
      <c r="T1317" s="28" t="s">
        <v>64</v>
      </c>
      <c r="U1317" s="28" t="s">
        <v>65</v>
      </c>
      <c r="V1317" s="28" t="s">
        <v>66</v>
      </c>
      <c r="W1317" s="28" t="s">
        <v>68</v>
      </c>
      <c r="X1317" s="28" t="s">
        <v>68</v>
      </c>
      <c r="Y1317" s="28" t="s">
        <v>69</v>
      </c>
      <c r="Z1317" s="108" t="s">
        <v>87</v>
      </c>
      <c r="AA1317" s="28" t="s">
        <v>71</v>
      </c>
      <c r="AB1317" s="28" t="s">
        <v>71</v>
      </c>
      <c r="AC1317" s="28" t="s">
        <v>2312</v>
      </c>
      <c r="AD1317" s="28" t="s">
        <v>2293</v>
      </c>
      <c r="AE1317" s="28" t="s">
        <v>2294</v>
      </c>
      <c r="AF1317" s="28" t="s">
        <v>2295</v>
      </c>
      <c r="AG1317" s="28"/>
    </row>
    <row r="1318" s="93" customFormat="1" ht="15" spans="1:33">
      <c r="A1318" s="28" t="s">
        <v>52</v>
      </c>
      <c r="B1318" s="28" t="s">
        <v>53</v>
      </c>
      <c r="C1318" s="28">
        <v>169103</v>
      </c>
      <c r="D1318" s="28" t="s">
        <v>2288</v>
      </c>
      <c r="E1318" s="28" t="s">
        <v>2304</v>
      </c>
      <c r="F1318" s="28" t="s">
        <v>56</v>
      </c>
      <c r="G1318" s="28" t="s">
        <v>2313</v>
      </c>
      <c r="H1318" s="28" t="s">
        <v>58</v>
      </c>
      <c r="I1318" s="28" t="s">
        <v>59</v>
      </c>
      <c r="J1318" s="28" t="s">
        <v>2314</v>
      </c>
      <c r="K1318" s="32">
        <v>300110007004</v>
      </c>
      <c r="L1318" s="28" t="s">
        <v>876</v>
      </c>
      <c r="M1318" s="28" t="s">
        <v>702</v>
      </c>
      <c r="N1318" s="28">
        <v>1</v>
      </c>
      <c r="O1318" s="33">
        <v>2</v>
      </c>
      <c r="P1318" s="33">
        <v>4</v>
      </c>
      <c r="Q1318" s="33">
        <f>O1318+P1318</f>
        <v>6</v>
      </c>
      <c r="R1318" s="33">
        <f>Q1318/N1318</f>
        <v>6</v>
      </c>
      <c r="S1318" s="107" t="s">
        <v>710</v>
      </c>
      <c r="T1318" s="28" t="s">
        <v>64</v>
      </c>
      <c r="U1318" s="28" t="s">
        <v>65</v>
      </c>
      <c r="V1318" s="28" t="s">
        <v>66</v>
      </c>
      <c r="W1318" s="28" t="s">
        <v>68</v>
      </c>
      <c r="X1318" s="28" t="s">
        <v>68</v>
      </c>
      <c r="Y1318" s="28" t="s">
        <v>69</v>
      </c>
      <c r="Z1318" s="108" t="s">
        <v>87</v>
      </c>
      <c r="AA1318" s="28" t="s">
        <v>71</v>
      </c>
      <c r="AB1318" s="28" t="s">
        <v>71</v>
      </c>
      <c r="AC1318" s="28" t="s">
        <v>2315</v>
      </c>
      <c r="AD1318" s="28" t="s">
        <v>2293</v>
      </c>
      <c r="AE1318" s="28" t="s">
        <v>2294</v>
      </c>
      <c r="AF1318" s="28" t="s">
        <v>2295</v>
      </c>
      <c r="AG1318" s="28"/>
    </row>
    <row r="1319" s="93" customFormat="1" ht="15" spans="1:33">
      <c r="A1319" s="28" t="s">
        <v>52</v>
      </c>
      <c r="B1319" s="28" t="s">
        <v>53</v>
      </c>
      <c r="C1319" s="28">
        <v>169103</v>
      </c>
      <c r="D1319" s="28" t="s">
        <v>2288</v>
      </c>
      <c r="E1319" s="28" t="s">
        <v>2304</v>
      </c>
      <c r="F1319" s="28" t="s">
        <v>56</v>
      </c>
      <c r="G1319" s="28" t="s">
        <v>2316</v>
      </c>
      <c r="H1319" s="28" t="s">
        <v>58</v>
      </c>
      <c r="I1319" s="28" t="s">
        <v>59</v>
      </c>
      <c r="J1319" s="28" t="s">
        <v>2317</v>
      </c>
      <c r="K1319" s="32">
        <v>300110007005</v>
      </c>
      <c r="L1319" s="28" t="s">
        <v>876</v>
      </c>
      <c r="M1319" s="28" t="s">
        <v>702</v>
      </c>
      <c r="N1319" s="28">
        <v>1</v>
      </c>
      <c r="O1319" s="33">
        <v>0</v>
      </c>
      <c r="P1319" s="33">
        <v>8</v>
      </c>
      <c r="Q1319" s="33">
        <f>O1319+P1319</f>
        <v>8</v>
      </c>
      <c r="R1319" s="33">
        <f>Q1319/N1319</f>
        <v>8</v>
      </c>
      <c r="S1319" s="107" t="s">
        <v>2318</v>
      </c>
      <c r="T1319" s="28" t="s">
        <v>97</v>
      </c>
      <c r="U1319" s="28" t="s">
        <v>65</v>
      </c>
      <c r="V1319" s="28" t="s">
        <v>86</v>
      </c>
      <c r="W1319" s="28" t="s">
        <v>2277</v>
      </c>
      <c r="X1319" s="28" t="s">
        <v>68</v>
      </c>
      <c r="Y1319" s="28" t="s">
        <v>69</v>
      </c>
      <c r="Z1319" s="108" t="s">
        <v>87</v>
      </c>
      <c r="AA1319" s="28" t="s">
        <v>71</v>
      </c>
      <c r="AB1319" s="28" t="s">
        <v>71</v>
      </c>
      <c r="AC1319" s="28" t="s">
        <v>2319</v>
      </c>
      <c r="AD1319" s="28" t="s">
        <v>2293</v>
      </c>
      <c r="AE1319" s="28" t="s">
        <v>2294</v>
      </c>
      <c r="AF1319" s="28" t="s">
        <v>2295</v>
      </c>
      <c r="AG1319" s="28"/>
    </row>
    <row r="1320" s="93" customFormat="1" ht="15" spans="1:33">
      <c r="A1320" s="28" t="s">
        <v>76</v>
      </c>
      <c r="B1320" s="28" t="s">
        <v>53</v>
      </c>
      <c r="C1320" s="28">
        <v>169103</v>
      </c>
      <c r="D1320" s="28" t="s">
        <v>2288</v>
      </c>
      <c r="E1320" s="28" t="s">
        <v>2320</v>
      </c>
      <c r="F1320" s="28" t="s">
        <v>56</v>
      </c>
      <c r="G1320" s="28" t="s">
        <v>2309</v>
      </c>
      <c r="H1320" s="28" t="s">
        <v>58</v>
      </c>
      <c r="I1320" s="28" t="s">
        <v>59</v>
      </c>
      <c r="J1320" s="28" t="s">
        <v>2321</v>
      </c>
      <c r="K1320" s="32">
        <v>300110008001</v>
      </c>
      <c r="L1320" s="28" t="s">
        <v>876</v>
      </c>
      <c r="M1320" s="28" t="s">
        <v>702</v>
      </c>
      <c r="N1320" s="28">
        <v>1</v>
      </c>
      <c r="O1320" s="33">
        <v>1</v>
      </c>
      <c r="P1320" s="33">
        <v>11</v>
      </c>
      <c r="Q1320" s="33">
        <f>O1320+P1320</f>
        <v>12</v>
      </c>
      <c r="R1320" s="33">
        <f>Q1320/N1320</f>
        <v>12</v>
      </c>
      <c r="S1320" s="107" t="s">
        <v>2322</v>
      </c>
      <c r="T1320" s="28" t="s">
        <v>97</v>
      </c>
      <c r="U1320" s="28" t="s">
        <v>65</v>
      </c>
      <c r="V1320" s="28" t="s">
        <v>86</v>
      </c>
      <c r="W1320" s="28" t="s">
        <v>67</v>
      </c>
      <c r="X1320" s="28" t="s">
        <v>68</v>
      </c>
      <c r="Y1320" s="28" t="s">
        <v>69</v>
      </c>
      <c r="Z1320" s="108" t="s">
        <v>87</v>
      </c>
      <c r="AA1320" s="28" t="s">
        <v>88</v>
      </c>
      <c r="AB1320" s="28" t="s">
        <v>88</v>
      </c>
      <c r="AC1320" s="28" t="s">
        <v>2323</v>
      </c>
      <c r="AD1320" s="28" t="s">
        <v>2293</v>
      </c>
      <c r="AE1320" s="28" t="s">
        <v>2294</v>
      </c>
      <c r="AF1320" s="28" t="s">
        <v>2295</v>
      </c>
      <c r="AG1320" s="28"/>
    </row>
    <row r="1321" s="93" customFormat="1" ht="15" spans="1:33">
      <c r="A1321" s="28" t="s">
        <v>76</v>
      </c>
      <c r="B1321" s="28" t="s">
        <v>53</v>
      </c>
      <c r="C1321" s="28">
        <v>169103</v>
      </c>
      <c r="D1321" s="28" t="s">
        <v>2288</v>
      </c>
      <c r="E1321" s="28" t="s">
        <v>2320</v>
      </c>
      <c r="F1321" s="28" t="s">
        <v>56</v>
      </c>
      <c r="G1321" s="28" t="s">
        <v>2313</v>
      </c>
      <c r="H1321" s="28" t="s">
        <v>58</v>
      </c>
      <c r="I1321" s="28" t="s">
        <v>59</v>
      </c>
      <c r="J1321" s="28" t="s">
        <v>2324</v>
      </c>
      <c r="K1321" s="32">
        <v>300110008002</v>
      </c>
      <c r="L1321" s="28" t="s">
        <v>876</v>
      </c>
      <c r="M1321" s="28" t="s">
        <v>702</v>
      </c>
      <c r="N1321" s="28">
        <v>1</v>
      </c>
      <c r="O1321" s="33">
        <v>19</v>
      </c>
      <c r="P1321" s="33">
        <v>22</v>
      </c>
      <c r="Q1321" s="33">
        <f>O1321+P1321</f>
        <v>41</v>
      </c>
      <c r="R1321" s="33">
        <f>Q1321/N1321</f>
        <v>41</v>
      </c>
      <c r="S1321" s="107" t="s">
        <v>2325</v>
      </c>
      <c r="T1321" s="28" t="s">
        <v>64</v>
      </c>
      <c r="U1321" s="28" t="s">
        <v>65</v>
      </c>
      <c r="V1321" s="28" t="s">
        <v>66</v>
      </c>
      <c r="W1321" s="28" t="s">
        <v>68</v>
      </c>
      <c r="X1321" s="28" t="s">
        <v>68</v>
      </c>
      <c r="Y1321" s="28" t="s">
        <v>69</v>
      </c>
      <c r="Z1321" s="108" t="s">
        <v>87</v>
      </c>
      <c r="AA1321" s="28" t="s">
        <v>88</v>
      </c>
      <c r="AB1321" s="28" t="s">
        <v>88</v>
      </c>
      <c r="AC1321" s="28" t="s">
        <v>2326</v>
      </c>
      <c r="AD1321" s="28" t="s">
        <v>2293</v>
      </c>
      <c r="AE1321" s="28" t="s">
        <v>2294</v>
      </c>
      <c r="AF1321" s="28" t="s">
        <v>2295</v>
      </c>
      <c r="AG1321" s="28"/>
    </row>
    <row r="1322" s="93" customFormat="1" ht="15" spans="1:33">
      <c r="A1322" s="28" t="s">
        <v>52</v>
      </c>
      <c r="B1322" s="28" t="s">
        <v>53</v>
      </c>
      <c r="C1322" s="28">
        <v>169103</v>
      </c>
      <c r="D1322" s="28" t="s">
        <v>2288</v>
      </c>
      <c r="E1322" s="28" t="s">
        <v>2304</v>
      </c>
      <c r="F1322" s="28" t="s">
        <v>56</v>
      </c>
      <c r="G1322" s="28" t="s">
        <v>2327</v>
      </c>
      <c r="H1322" s="28" t="s">
        <v>623</v>
      </c>
      <c r="I1322" s="28" t="s">
        <v>59</v>
      </c>
      <c r="J1322" s="28" t="s">
        <v>2328</v>
      </c>
      <c r="K1322" s="32">
        <v>300149007001</v>
      </c>
      <c r="L1322" s="28" t="s">
        <v>876</v>
      </c>
      <c r="M1322" s="28" t="s">
        <v>702</v>
      </c>
      <c r="N1322" s="28">
        <v>1</v>
      </c>
      <c r="O1322" s="33">
        <v>0</v>
      </c>
      <c r="P1322" s="33">
        <v>30</v>
      </c>
      <c r="Q1322" s="33">
        <f>O1322+P1322</f>
        <v>30</v>
      </c>
      <c r="R1322" s="33">
        <f>Q1322/N1322</f>
        <v>30</v>
      </c>
      <c r="S1322" s="107" t="s">
        <v>2329</v>
      </c>
      <c r="T1322" s="28" t="s">
        <v>97</v>
      </c>
      <c r="U1322" s="28" t="s">
        <v>65</v>
      </c>
      <c r="V1322" s="28" t="s">
        <v>66</v>
      </c>
      <c r="W1322" s="28" t="s">
        <v>67</v>
      </c>
      <c r="X1322" s="28" t="s">
        <v>68</v>
      </c>
      <c r="Y1322" s="28" t="s">
        <v>69</v>
      </c>
      <c r="Z1322" s="108" t="s">
        <v>87</v>
      </c>
      <c r="AA1322" s="28" t="s">
        <v>71</v>
      </c>
      <c r="AB1322" s="28" t="s">
        <v>71</v>
      </c>
      <c r="AC1322" s="28" t="s">
        <v>2330</v>
      </c>
      <c r="AD1322" s="28" t="s">
        <v>2293</v>
      </c>
      <c r="AE1322" s="28" t="s">
        <v>2294</v>
      </c>
      <c r="AF1322" s="28" t="s">
        <v>2295</v>
      </c>
      <c r="AG1322" s="28"/>
    </row>
    <row r="1323" s="93" customFormat="1" ht="15" spans="1:33">
      <c r="A1323" s="28" t="s">
        <v>52</v>
      </c>
      <c r="B1323" s="28" t="s">
        <v>53</v>
      </c>
      <c r="C1323" s="28">
        <v>169103</v>
      </c>
      <c r="D1323" s="28" t="s">
        <v>2288</v>
      </c>
      <c r="E1323" s="28" t="s">
        <v>2304</v>
      </c>
      <c r="F1323" s="28" t="s">
        <v>56</v>
      </c>
      <c r="G1323" s="28" t="s">
        <v>2331</v>
      </c>
      <c r="H1323" s="28" t="s">
        <v>623</v>
      </c>
      <c r="I1323" s="28" t="s">
        <v>59</v>
      </c>
      <c r="J1323" s="28" t="s">
        <v>2332</v>
      </c>
      <c r="K1323" s="32">
        <v>300149007002</v>
      </c>
      <c r="L1323" s="28" t="s">
        <v>876</v>
      </c>
      <c r="M1323" s="28" t="s">
        <v>702</v>
      </c>
      <c r="N1323" s="28">
        <v>1</v>
      </c>
      <c r="O1323" s="33">
        <v>0</v>
      </c>
      <c r="P1323" s="33">
        <v>13</v>
      </c>
      <c r="Q1323" s="33">
        <f>O1323+P1323</f>
        <v>13</v>
      </c>
      <c r="R1323" s="33">
        <f>Q1323/N1323</f>
        <v>13</v>
      </c>
      <c r="S1323" s="107" t="s">
        <v>2333</v>
      </c>
      <c r="T1323" s="28" t="s">
        <v>97</v>
      </c>
      <c r="U1323" s="28" t="s">
        <v>65</v>
      </c>
      <c r="V1323" s="28" t="s">
        <v>66</v>
      </c>
      <c r="W1323" s="28" t="s">
        <v>68</v>
      </c>
      <c r="X1323" s="28" t="s">
        <v>68</v>
      </c>
      <c r="Y1323" s="28" t="s">
        <v>69</v>
      </c>
      <c r="Z1323" s="108" t="s">
        <v>87</v>
      </c>
      <c r="AA1323" s="28" t="s">
        <v>71</v>
      </c>
      <c r="AB1323" s="28" t="s">
        <v>71</v>
      </c>
      <c r="AC1323" s="28" t="s">
        <v>2334</v>
      </c>
      <c r="AD1323" s="28" t="s">
        <v>2293</v>
      </c>
      <c r="AE1323" s="28" t="s">
        <v>2294</v>
      </c>
      <c r="AF1323" s="28" t="s">
        <v>2295</v>
      </c>
      <c r="AG1323" s="28"/>
    </row>
    <row r="1324" s="93" customFormat="1" ht="15" spans="1:33">
      <c r="A1324" s="28" t="s">
        <v>106</v>
      </c>
      <c r="B1324" s="28" t="s">
        <v>53</v>
      </c>
      <c r="C1324" s="28">
        <v>170119</v>
      </c>
      <c r="D1324" s="28" t="s">
        <v>2335</v>
      </c>
      <c r="E1324" s="28" t="s">
        <v>2336</v>
      </c>
      <c r="F1324" s="28" t="s">
        <v>56</v>
      </c>
      <c r="G1324" s="28" t="s">
        <v>57</v>
      </c>
      <c r="H1324" s="28" t="s">
        <v>58</v>
      </c>
      <c r="I1324" s="28" t="s">
        <v>59</v>
      </c>
      <c r="J1324" s="28" t="s">
        <v>2337</v>
      </c>
      <c r="K1324" s="32">
        <v>300110404001</v>
      </c>
      <c r="L1324" s="28" t="s">
        <v>83</v>
      </c>
      <c r="M1324" s="28" t="s">
        <v>702</v>
      </c>
      <c r="N1324" s="28">
        <v>1</v>
      </c>
      <c r="O1324" s="33">
        <v>305</v>
      </c>
      <c r="P1324" s="33">
        <v>13</v>
      </c>
      <c r="Q1324" s="33">
        <f>O1324+P1324</f>
        <v>318</v>
      </c>
      <c r="R1324" s="33">
        <f>Q1324/N1324</f>
        <v>318</v>
      </c>
      <c r="S1324" s="107" t="s">
        <v>2338</v>
      </c>
      <c r="T1324" s="28" t="s">
        <v>97</v>
      </c>
      <c r="U1324" s="28" t="s">
        <v>65</v>
      </c>
      <c r="V1324" s="28" t="s">
        <v>86</v>
      </c>
      <c r="W1324" s="28" t="s">
        <v>68</v>
      </c>
      <c r="X1324" s="28" t="s">
        <v>68</v>
      </c>
      <c r="Y1324" s="28" t="s">
        <v>69</v>
      </c>
      <c r="Z1324" s="108" t="s">
        <v>87</v>
      </c>
      <c r="AA1324" s="28" t="s">
        <v>107</v>
      </c>
      <c r="AB1324" s="28" t="s">
        <v>107</v>
      </c>
      <c r="AC1324" s="28" t="s">
        <v>2339</v>
      </c>
      <c r="AD1324" s="28" t="s">
        <v>2340</v>
      </c>
      <c r="AE1324" s="28" t="s">
        <v>2341</v>
      </c>
      <c r="AF1324" s="28" t="s">
        <v>2342</v>
      </c>
      <c r="AG1324" s="28"/>
    </row>
    <row r="1325" s="93" customFormat="1" ht="15" spans="1:33">
      <c r="A1325" s="28" t="s">
        <v>331</v>
      </c>
      <c r="B1325" s="28" t="s">
        <v>53</v>
      </c>
      <c r="C1325" s="28">
        <v>170119</v>
      </c>
      <c r="D1325" s="28" t="s">
        <v>2335</v>
      </c>
      <c r="E1325" s="28" t="s">
        <v>2343</v>
      </c>
      <c r="F1325" s="28" t="s">
        <v>56</v>
      </c>
      <c r="G1325" s="28" t="s">
        <v>2344</v>
      </c>
      <c r="H1325" s="28" t="s">
        <v>58</v>
      </c>
      <c r="I1325" s="28" t="s">
        <v>59</v>
      </c>
      <c r="J1325" s="28" t="s">
        <v>2337</v>
      </c>
      <c r="K1325" s="32">
        <v>300110405001</v>
      </c>
      <c r="L1325" s="28" t="s">
        <v>83</v>
      </c>
      <c r="M1325" s="28" t="s">
        <v>702</v>
      </c>
      <c r="N1325" s="28">
        <v>1</v>
      </c>
      <c r="O1325" s="33">
        <v>401</v>
      </c>
      <c r="P1325" s="33">
        <v>0</v>
      </c>
      <c r="Q1325" s="33">
        <f>O1325+P1325</f>
        <v>401</v>
      </c>
      <c r="R1325" s="33">
        <f>Q1325/N1325</f>
        <v>401</v>
      </c>
      <c r="S1325" s="107" t="s">
        <v>2345</v>
      </c>
      <c r="T1325" s="28" t="s">
        <v>228</v>
      </c>
      <c r="U1325" s="28" t="s">
        <v>229</v>
      </c>
      <c r="V1325" s="28" t="s">
        <v>86</v>
      </c>
      <c r="W1325" s="28" t="s">
        <v>68</v>
      </c>
      <c r="X1325" s="28" t="s">
        <v>68</v>
      </c>
      <c r="Y1325" s="28" t="s">
        <v>69</v>
      </c>
      <c r="Z1325" s="108" t="s">
        <v>87</v>
      </c>
      <c r="AA1325" s="28" t="s">
        <v>759</v>
      </c>
      <c r="AB1325" s="28" t="s">
        <v>759</v>
      </c>
      <c r="AC1325" s="28" t="s">
        <v>2346</v>
      </c>
      <c r="AD1325" s="28" t="s">
        <v>2340</v>
      </c>
      <c r="AE1325" s="28" t="s">
        <v>2341</v>
      </c>
      <c r="AF1325" s="28" t="s">
        <v>2342</v>
      </c>
      <c r="AG1325" s="28"/>
    </row>
    <row r="1326" s="93" customFormat="1" ht="15" spans="1:33">
      <c r="A1326" s="28" t="s">
        <v>495</v>
      </c>
      <c r="B1326" s="28" t="s">
        <v>53</v>
      </c>
      <c r="C1326" s="28">
        <v>170119</v>
      </c>
      <c r="D1326" s="28" t="s">
        <v>2335</v>
      </c>
      <c r="E1326" s="28" t="s">
        <v>2347</v>
      </c>
      <c r="F1326" s="28" t="s">
        <v>56</v>
      </c>
      <c r="G1326" s="28" t="s">
        <v>57</v>
      </c>
      <c r="H1326" s="28" t="s">
        <v>58</v>
      </c>
      <c r="I1326" s="28" t="s">
        <v>59</v>
      </c>
      <c r="J1326" s="28" t="s">
        <v>2337</v>
      </c>
      <c r="K1326" s="32">
        <v>300110413001</v>
      </c>
      <c r="L1326" s="28" t="s">
        <v>83</v>
      </c>
      <c r="M1326" s="28" t="s">
        <v>702</v>
      </c>
      <c r="N1326" s="28">
        <v>1</v>
      </c>
      <c r="O1326" s="33">
        <v>307</v>
      </c>
      <c r="P1326" s="33">
        <v>0</v>
      </c>
      <c r="Q1326" s="33">
        <f>O1326+P1326</f>
        <v>307</v>
      </c>
      <c r="R1326" s="33">
        <f>Q1326/N1326</f>
        <v>307</v>
      </c>
      <c r="S1326" s="107" t="s">
        <v>2348</v>
      </c>
      <c r="T1326" s="28" t="s">
        <v>97</v>
      </c>
      <c r="U1326" s="28" t="s">
        <v>65</v>
      </c>
      <c r="V1326" s="28" t="s">
        <v>86</v>
      </c>
      <c r="W1326" s="28" t="s">
        <v>68</v>
      </c>
      <c r="X1326" s="28" t="s">
        <v>68</v>
      </c>
      <c r="Y1326" s="28" t="s">
        <v>69</v>
      </c>
      <c r="Z1326" s="108" t="s">
        <v>87</v>
      </c>
      <c r="AA1326" s="28" t="s">
        <v>151</v>
      </c>
      <c r="AB1326" s="28" t="s">
        <v>151</v>
      </c>
      <c r="AC1326" s="28"/>
      <c r="AD1326" s="28" t="s">
        <v>2340</v>
      </c>
      <c r="AE1326" s="28" t="s">
        <v>2341</v>
      </c>
      <c r="AF1326" s="28" t="s">
        <v>2342</v>
      </c>
      <c r="AG1326" s="28"/>
    </row>
    <row r="1327" s="93" customFormat="1" ht="15" spans="1:33">
      <c r="A1327" s="28" t="s">
        <v>52</v>
      </c>
      <c r="B1327" s="28" t="s">
        <v>53</v>
      </c>
      <c r="C1327" s="28">
        <v>173116</v>
      </c>
      <c r="D1327" s="28" t="s">
        <v>2349</v>
      </c>
      <c r="E1327" s="28" t="s">
        <v>2349</v>
      </c>
      <c r="F1327" s="28" t="s">
        <v>56</v>
      </c>
      <c r="G1327" s="28" t="s">
        <v>2350</v>
      </c>
      <c r="H1327" s="28" t="s">
        <v>58</v>
      </c>
      <c r="I1327" s="28" t="s">
        <v>59</v>
      </c>
      <c r="J1327" s="28" t="s">
        <v>2351</v>
      </c>
      <c r="K1327" s="32">
        <v>300110115004</v>
      </c>
      <c r="L1327" s="28" t="s">
        <v>61</v>
      </c>
      <c r="M1327" s="28" t="s">
        <v>62</v>
      </c>
      <c r="N1327" s="28">
        <v>1</v>
      </c>
      <c r="O1327" s="33">
        <v>1</v>
      </c>
      <c r="P1327" s="33">
        <v>1</v>
      </c>
      <c r="Q1327" s="33">
        <f>O1327+P1327</f>
        <v>2</v>
      </c>
      <c r="R1327" s="33">
        <f>Q1327/N1327</f>
        <v>2</v>
      </c>
      <c r="S1327" s="107" t="s">
        <v>2352</v>
      </c>
      <c r="T1327" s="28" t="s">
        <v>97</v>
      </c>
      <c r="U1327" s="28" t="s">
        <v>65</v>
      </c>
      <c r="V1327" s="28" t="s">
        <v>86</v>
      </c>
      <c r="W1327" s="28" t="s">
        <v>67</v>
      </c>
      <c r="X1327" s="28" t="s">
        <v>68</v>
      </c>
      <c r="Y1327" s="28" t="s">
        <v>69</v>
      </c>
      <c r="Z1327" s="108" t="s">
        <v>87</v>
      </c>
      <c r="AA1327" s="28" t="s">
        <v>982</v>
      </c>
      <c r="AB1327" s="28" t="s">
        <v>2353</v>
      </c>
      <c r="AC1327" s="28"/>
      <c r="AD1327" s="28" t="s">
        <v>2354</v>
      </c>
      <c r="AE1327" s="28" t="s">
        <v>2355</v>
      </c>
      <c r="AF1327" s="28"/>
      <c r="AG1327" s="28"/>
    </row>
    <row r="1328" s="93" customFormat="1" ht="15" spans="1:33">
      <c r="A1328" s="28" t="s">
        <v>52</v>
      </c>
      <c r="B1328" s="28" t="s">
        <v>53</v>
      </c>
      <c r="C1328" s="28">
        <v>173116</v>
      </c>
      <c r="D1328" s="28" t="s">
        <v>2349</v>
      </c>
      <c r="E1328" s="28" t="s">
        <v>2349</v>
      </c>
      <c r="F1328" s="28" t="s">
        <v>56</v>
      </c>
      <c r="G1328" s="28" t="s">
        <v>2356</v>
      </c>
      <c r="H1328" s="28" t="s">
        <v>623</v>
      </c>
      <c r="I1328" s="28" t="s">
        <v>59</v>
      </c>
      <c r="J1328" s="28" t="s">
        <v>2357</v>
      </c>
      <c r="K1328" s="32">
        <v>300149115001</v>
      </c>
      <c r="L1328" s="28" t="s">
        <v>61</v>
      </c>
      <c r="M1328" s="28" t="s">
        <v>62</v>
      </c>
      <c r="N1328" s="28">
        <v>1</v>
      </c>
      <c r="O1328" s="33">
        <v>6</v>
      </c>
      <c r="P1328" s="33">
        <v>3</v>
      </c>
      <c r="Q1328" s="33">
        <f>O1328+P1328</f>
        <v>9</v>
      </c>
      <c r="R1328" s="33">
        <f>Q1328/N1328</f>
        <v>9</v>
      </c>
      <c r="S1328" s="107" t="s">
        <v>2358</v>
      </c>
      <c r="T1328" s="28" t="s">
        <v>97</v>
      </c>
      <c r="U1328" s="28" t="s">
        <v>65</v>
      </c>
      <c r="V1328" s="28" t="s">
        <v>66</v>
      </c>
      <c r="W1328" s="28" t="s">
        <v>67</v>
      </c>
      <c r="X1328" s="28" t="s">
        <v>68</v>
      </c>
      <c r="Y1328" s="28" t="s">
        <v>69</v>
      </c>
      <c r="Z1328" s="108" t="s">
        <v>87</v>
      </c>
      <c r="AA1328" s="28" t="s">
        <v>982</v>
      </c>
      <c r="AB1328" s="28" t="s">
        <v>2353</v>
      </c>
      <c r="AC1328" s="28" t="s">
        <v>2359</v>
      </c>
      <c r="AD1328" s="28" t="s">
        <v>2354</v>
      </c>
      <c r="AE1328" s="28" t="s">
        <v>2355</v>
      </c>
      <c r="AF1328" s="28"/>
      <c r="AG1328" s="28"/>
    </row>
    <row r="1329" s="93" customFormat="1" ht="15" spans="1:33">
      <c r="A1329" s="28" t="s">
        <v>52</v>
      </c>
      <c r="B1329" s="28" t="s">
        <v>53</v>
      </c>
      <c r="C1329" s="28">
        <v>173116</v>
      </c>
      <c r="D1329" s="28" t="s">
        <v>2349</v>
      </c>
      <c r="E1329" s="28" t="s">
        <v>2349</v>
      </c>
      <c r="F1329" s="28" t="s">
        <v>56</v>
      </c>
      <c r="G1329" s="28" t="s">
        <v>2360</v>
      </c>
      <c r="H1329" s="28" t="s">
        <v>623</v>
      </c>
      <c r="I1329" s="28" t="s">
        <v>59</v>
      </c>
      <c r="J1329" s="28" t="s">
        <v>2357</v>
      </c>
      <c r="K1329" s="32">
        <v>300149115002</v>
      </c>
      <c r="L1329" s="28" t="s">
        <v>61</v>
      </c>
      <c r="M1329" s="28" t="s">
        <v>62</v>
      </c>
      <c r="N1329" s="28">
        <v>1</v>
      </c>
      <c r="O1329" s="33">
        <v>3</v>
      </c>
      <c r="P1329" s="33">
        <v>10</v>
      </c>
      <c r="Q1329" s="33">
        <f>O1329+P1329</f>
        <v>13</v>
      </c>
      <c r="R1329" s="33">
        <f>Q1329/N1329</f>
        <v>13</v>
      </c>
      <c r="S1329" s="107" t="s">
        <v>2361</v>
      </c>
      <c r="T1329" s="28" t="s">
        <v>97</v>
      </c>
      <c r="U1329" s="28" t="s">
        <v>65</v>
      </c>
      <c r="V1329" s="28" t="s">
        <v>66</v>
      </c>
      <c r="W1329" s="28" t="s">
        <v>67</v>
      </c>
      <c r="X1329" s="28" t="s">
        <v>68</v>
      </c>
      <c r="Y1329" s="28" t="s">
        <v>69</v>
      </c>
      <c r="Z1329" s="108" t="s">
        <v>87</v>
      </c>
      <c r="AA1329" s="28" t="s">
        <v>982</v>
      </c>
      <c r="AB1329" s="28" t="s">
        <v>2353</v>
      </c>
      <c r="AC1329" s="28" t="s">
        <v>2359</v>
      </c>
      <c r="AD1329" s="28" t="s">
        <v>2354</v>
      </c>
      <c r="AE1329" s="28" t="s">
        <v>2355</v>
      </c>
      <c r="AF1329" s="28"/>
      <c r="AG1329" s="28"/>
    </row>
    <row r="1330" s="93" customFormat="1" ht="15" spans="1:33">
      <c r="A1330" s="28" t="s">
        <v>52</v>
      </c>
      <c r="B1330" s="28" t="s">
        <v>53</v>
      </c>
      <c r="C1330" s="28">
        <v>173116</v>
      </c>
      <c r="D1330" s="28" t="s">
        <v>2349</v>
      </c>
      <c r="E1330" s="28" t="s">
        <v>2349</v>
      </c>
      <c r="F1330" s="28" t="s">
        <v>56</v>
      </c>
      <c r="G1330" s="28" t="s">
        <v>2362</v>
      </c>
      <c r="H1330" s="28" t="s">
        <v>623</v>
      </c>
      <c r="I1330" s="28" t="s">
        <v>59</v>
      </c>
      <c r="J1330" s="28" t="s">
        <v>2357</v>
      </c>
      <c r="K1330" s="32">
        <v>300149115003</v>
      </c>
      <c r="L1330" s="28" t="s">
        <v>61</v>
      </c>
      <c r="M1330" s="28" t="s">
        <v>62</v>
      </c>
      <c r="N1330" s="28">
        <v>1</v>
      </c>
      <c r="O1330" s="33">
        <v>1</v>
      </c>
      <c r="P1330" s="33">
        <v>1</v>
      </c>
      <c r="Q1330" s="33">
        <f>O1330+P1330</f>
        <v>2</v>
      </c>
      <c r="R1330" s="33">
        <f>Q1330/N1330</f>
        <v>2</v>
      </c>
      <c r="S1330" s="107" t="s">
        <v>2363</v>
      </c>
      <c r="T1330" s="28" t="s">
        <v>97</v>
      </c>
      <c r="U1330" s="28" t="s">
        <v>65</v>
      </c>
      <c r="V1330" s="28" t="s">
        <v>66</v>
      </c>
      <c r="W1330" s="28" t="s">
        <v>67</v>
      </c>
      <c r="X1330" s="28" t="s">
        <v>68</v>
      </c>
      <c r="Y1330" s="28" t="s">
        <v>69</v>
      </c>
      <c r="Z1330" s="108" t="s">
        <v>87</v>
      </c>
      <c r="AA1330" s="28" t="s">
        <v>982</v>
      </c>
      <c r="AB1330" s="28" t="s">
        <v>2353</v>
      </c>
      <c r="AC1330" s="28" t="s">
        <v>2359</v>
      </c>
      <c r="AD1330" s="28" t="s">
        <v>2354</v>
      </c>
      <c r="AE1330" s="28" t="s">
        <v>2355</v>
      </c>
      <c r="AF1330" s="28"/>
      <c r="AG1330" s="28"/>
    </row>
    <row r="1331" s="93" customFormat="1" ht="15" spans="1:33">
      <c r="A1331" s="28" t="s">
        <v>52</v>
      </c>
      <c r="B1331" s="28" t="s">
        <v>53</v>
      </c>
      <c r="C1331" s="28">
        <v>187119</v>
      </c>
      <c r="D1331" s="28" t="s">
        <v>2364</v>
      </c>
      <c r="E1331" s="28" t="s">
        <v>2364</v>
      </c>
      <c r="F1331" s="28" t="s">
        <v>316</v>
      </c>
      <c r="G1331" s="28" t="s">
        <v>2365</v>
      </c>
      <c r="H1331" s="28" t="s">
        <v>58</v>
      </c>
      <c r="I1331" s="28" t="s">
        <v>59</v>
      </c>
      <c r="J1331" s="28" t="s">
        <v>2366</v>
      </c>
      <c r="K1331" s="32">
        <v>400110119001</v>
      </c>
      <c r="L1331" s="28" t="s">
        <v>61</v>
      </c>
      <c r="M1331" s="28" t="s">
        <v>62</v>
      </c>
      <c r="N1331" s="28">
        <v>2</v>
      </c>
      <c r="O1331" s="33">
        <v>86</v>
      </c>
      <c r="P1331" s="33">
        <v>150</v>
      </c>
      <c r="Q1331" s="33">
        <f>O1331+P1331</f>
        <v>236</v>
      </c>
      <c r="R1331" s="33">
        <f>Q1331/N1331</f>
        <v>118</v>
      </c>
      <c r="S1331" s="107" t="s">
        <v>2367</v>
      </c>
      <c r="T1331" s="28" t="s">
        <v>64</v>
      </c>
      <c r="U1331" s="28" t="s">
        <v>65</v>
      </c>
      <c r="V1331" s="28" t="s">
        <v>66</v>
      </c>
      <c r="W1331" s="28" t="s">
        <v>68</v>
      </c>
      <c r="X1331" s="28" t="s">
        <v>68</v>
      </c>
      <c r="Y1331" s="28" t="s">
        <v>69</v>
      </c>
      <c r="Z1331" s="108" t="s">
        <v>70</v>
      </c>
      <c r="AA1331" s="28" t="s">
        <v>2353</v>
      </c>
      <c r="AB1331" s="28" t="s">
        <v>2353</v>
      </c>
      <c r="AC1331" s="28" t="s">
        <v>2368</v>
      </c>
      <c r="AD1331" s="28" t="s">
        <v>2369</v>
      </c>
      <c r="AE1331" s="28" t="s">
        <v>2370</v>
      </c>
      <c r="AF1331" s="28"/>
      <c r="AG1331" s="28"/>
    </row>
  </sheetData>
  <sheetProtection selectLockedCells="1" selectUnlockedCells="1" autoFilter="0"/>
  <mergeCells count="17">
    <mergeCell ref="B1:D1"/>
    <mergeCell ref="E1:H1"/>
    <mergeCell ref="I1:J1"/>
    <mergeCell ref="K1:N1"/>
    <mergeCell ref="Q1:T1"/>
    <mergeCell ref="U1:V1"/>
    <mergeCell ref="W1:AG1"/>
    <mergeCell ref="B2:D2"/>
    <mergeCell ref="E2:H2"/>
    <mergeCell ref="I2:J2"/>
    <mergeCell ref="K2:N2"/>
    <mergeCell ref="Q2:T2"/>
    <mergeCell ref="U2:V2"/>
    <mergeCell ref="W2:AG2"/>
    <mergeCell ref="B3:AG3"/>
    <mergeCell ref="A1:A2"/>
    <mergeCell ref="O1:O2"/>
  </mergeCells>
  <hyperlinks>
    <hyperlink ref="K1" r:id="rId1" display="https://mypta.cn/6ka" tooltip="https://mypta.cn/6ka"/>
    <hyperlink ref="E1" r:id="rId2" display="https://gd.huatu.com/gkzwb/" tooltip="https://gd.huatu.com/gkzwb/"/>
    <hyperlink ref="E2" r:id="rId3" display="https://xue.huatu.com/v/185211" tooltip="https://xue.huatu.com/v/185211"/>
    <hyperlink ref="K2" r:id="rId4" display="https://gd.huatu.com/zt/2024gkbkq/" tooltip="https://gd.huatu.com/zt/2024gkbkq/"/>
    <hyperlink ref="W1" r:id="rId5" display="https://htjy.cc/5/rxvo" tooltip="https://htjy.cc/5/rxvo"/>
    <hyperlink ref="W2" r:id="rId6" display="https://htjy.cc/5/oTHo" tooltip="https://htjy.cc/5/oTHo"/>
    <hyperlink ref="Q1" r:id="rId7" display="https://htjy.cc/5/oNCt" tooltip="https://htjy.cc/5/oNCt"/>
    <hyperlink ref="Q2" r:id="rId8" display="https://htjy.cc/5/rMGU" tooltip="https://htjy.cc/5/rMGU"/>
  </hyperlinks>
  <pageMargins left="0.7" right="0.7" top="0.75" bottom="0.75" header="0.3" footer="0.3"/>
  <pageSetup paperSize="9" orientation="portrait"/>
  <headerFooter/>
  <picture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54"/>
  <sheetViews>
    <sheetView zoomScale="55" zoomScaleNormal="55" workbookViewId="0">
      <selection activeCell="G8" sqref="G8:G29"/>
    </sheetView>
  </sheetViews>
  <sheetFormatPr defaultColWidth="9" defaultRowHeight="19.8" customHeight="1"/>
  <cols>
    <col min="1" max="1" width="9" style="57"/>
    <col min="2" max="2" width="2.13274336283186" style="57" customWidth="1"/>
    <col min="3" max="6" width="10.8672566371681" style="57" customWidth="1"/>
    <col min="7" max="7" width="14.8672566371681" style="57" customWidth="1"/>
    <col min="8" max="8" width="12" style="57" customWidth="1"/>
    <col min="9" max="9" width="14.1327433628319" style="57" customWidth="1"/>
    <col min="10" max="10" width="10.8672566371681" style="57" customWidth="1"/>
    <col min="11" max="11" width="2.20353982300885" style="57" customWidth="1"/>
    <col min="12" max="13" width="9" style="57"/>
    <col min="14" max="14" width="2.20353982300885" style="57" customWidth="1"/>
    <col min="15" max="15" width="9" style="57"/>
    <col min="16" max="16" width="8.86725663716814" style="57" customWidth="1"/>
    <col min="17" max="17" width="11.1327433628319" style="57" customWidth="1"/>
    <col min="18" max="18" width="13.3362831858407" style="57" customWidth="1"/>
    <col min="19" max="19" width="8.07079646017699" style="57" customWidth="1"/>
    <col min="20" max="20" width="8.86725663716814" style="57" customWidth="1"/>
    <col min="21" max="21" width="11" style="57" customWidth="1"/>
    <col min="22" max="22" width="13.3362831858407" style="57" customWidth="1"/>
    <col min="23" max="23" width="8.07079646017699" style="57" customWidth="1"/>
    <col min="24" max="24" width="8.86725663716814" style="57" customWidth="1"/>
    <col min="25" max="25" width="11.1327433628319" style="57" customWidth="1"/>
    <col min="26" max="26" width="12.5309734513274" style="57" customWidth="1"/>
    <col min="27" max="27" width="8.07079646017699" style="57" customWidth="1"/>
    <col min="28" max="28" width="8.86725663716814" style="57" customWidth="1"/>
    <col min="29" max="29" width="11.1327433628319" style="57" customWidth="1"/>
    <col min="30" max="30" width="12.5309734513274" style="57" customWidth="1"/>
    <col min="31" max="31" width="8.07079646017699" style="57" customWidth="1"/>
    <col min="32" max="32" width="2.20353982300885" style="57" customWidth="1"/>
    <col min="33" max="33" width="9" style="57"/>
    <col min="34" max="34" width="2.13274336283186" style="57" customWidth="1"/>
    <col min="35" max="37" width="10.8672566371681" style="57" customWidth="1"/>
    <col min="38" max="38" width="12.5309734513274" style="57" customWidth="1"/>
    <col min="39" max="39" width="13.5309734513274" style="57" customWidth="1"/>
    <col min="40" max="40" width="12.6637168141593" style="57" customWidth="1"/>
    <col min="41" max="41" width="13" style="57" customWidth="1"/>
    <col min="42" max="42" width="10.8672566371681" style="57" customWidth="1"/>
    <col min="43" max="43" width="2.20353982300885" style="57" customWidth="1"/>
    <col min="44" max="45" width="9" style="57"/>
    <col min="46" max="46" width="9" style="57" customWidth="1"/>
    <col min="47" max="53" width="9" style="57"/>
    <col min="54" max="54" width="9" style="57" customWidth="1"/>
    <col min="55" max="16384" width="9" style="57"/>
  </cols>
  <sheetData>
    <row r="1" customHeight="1" spans="1:1">
      <c r="A1" s="58" t="str">
        <f>各岗位报名人数!A3</f>
        <v>18日18:00</v>
      </c>
    </row>
    <row r="2" ht="24" customHeight="1" spans="2:43">
      <c r="B2" s="59"/>
      <c r="C2" s="60"/>
      <c r="D2" s="61"/>
      <c r="E2" s="61"/>
      <c r="F2" s="61"/>
      <c r="G2" s="61"/>
      <c r="H2" s="61"/>
      <c r="I2" s="61"/>
      <c r="J2" s="67"/>
      <c r="K2" s="68">
        <v>1</v>
      </c>
      <c r="N2" s="69" t="s">
        <v>2371</v>
      </c>
      <c r="O2" s="69"/>
      <c r="P2" s="69"/>
      <c r="Q2" s="69"/>
      <c r="R2" s="69"/>
      <c r="S2" s="69"/>
      <c r="T2" s="69"/>
      <c r="U2" s="69"/>
      <c r="V2" s="69"/>
      <c r="W2" s="69"/>
      <c r="X2" s="69"/>
      <c r="Y2" s="69"/>
      <c r="Z2" s="69"/>
      <c r="AA2" s="69"/>
      <c r="AB2" s="69"/>
      <c r="AC2" s="69"/>
      <c r="AD2" s="69"/>
      <c r="AE2" s="69"/>
      <c r="AF2" s="69"/>
      <c r="AH2" s="59"/>
      <c r="AI2" s="60"/>
      <c r="AJ2" s="61"/>
      <c r="AK2" s="61"/>
      <c r="AL2" s="61"/>
      <c r="AM2" s="61"/>
      <c r="AN2" s="61"/>
      <c r="AO2" s="61"/>
      <c r="AP2" s="67"/>
      <c r="AQ2" s="68">
        <v>3</v>
      </c>
    </row>
    <row r="3" ht="31.8" customHeight="1" spans="2:43">
      <c r="B3" s="62" t="s">
        <v>2372</v>
      </c>
      <c r="C3" s="62"/>
      <c r="D3" s="62"/>
      <c r="E3" s="62"/>
      <c r="F3" s="62"/>
      <c r="G3" s="62"/>
      <c r="H3" s="62"/>
      <c r="I3" s="62"/>
      <c r="J3" s="62"/>
      <c r="K3" s="62"/>
      <c r="N3" s="69"/>
      <c r="O3" s="69"/>
      <c r="P3" s="69"/>
      <c r="Q3" s="69"/>
      <c r="R3" s="69"/>
      <c r="S3" s="69"/>
      <c r="T3" s="69"/>
      <c r="U3" s="69"/>
      <c r="V3" s="69"/>
      <c r="W3" s="69"/>
      <c r="X3" s="69"/>
      <c r="Y3" s="69"/>
      <c r="Z3" s="69"/>
      <c r="AA3" s="69"/>
      <c r="AB3" s="69"/>
      <c r="AC3" s="69"/>
      <c r="AD3" s="69"/>
      <c r="AE3" s="69"/>
      <c r="AF3" s="69"/>
      <c r="AH3" s="62" t="s">
        <v>2372</v>
      </c>
      <c r="AI3" s="62"/>
      <c r="AJ3" s="62"/>
      <c r="AK3" s="62"/>
      <c r="AL3" s="62"/>
      <c r="AM3" s="62"/>
      <c r="AN3" s="62"/>
      <c r="AO3" s="62"/>
      <c r="AP3" s="62"/>
      <c r="AQ3" s="62"/>
    </row>
    <row r="4" ht="31.8" customHeight="1" spans="2:43">
      <c r="B4" s="62" t="str">
        <f>"截止"&amp;A1&amp;"，广东"&amp;H29&amp;"人报名"</f>
        <v>截止18日18:00，广东50283人报名</v>
      </c>
      <c r="C4" s="62"/>
      <c r="D4" s="62"/>
      <c r="E4" s="62"/>
      <c r="F4" s="62"/>
      <c r="G4" s="62"/>
      <c r="H4" s="62"/>
      <c r="I4" s="62"/>
      <c r="J4" s="62"/>
      <c r="K4" s="62"/>
      <c r="N4" s="69"/>
      <c r="O4" s="69"/>
      <c r="P4" s="69"/>
      <c r="Q4" s="69"/>
      <c r="R4" s="69"/>
      <c r="S4" s="69"/>
      <c r="T4" s="69"/>
      <c r="U4" s="69"/>
      <c r="V4" s="69"/>
      <c r="W4" s="69"/>
      <c r="X4" s="69"/>
      <c r="Y4" s="69"/>
      <c r="Z4" s="69"/>
      <c r="AA4" s="69"/>
      <c r="AB4" s="69"/>
      <c r="AC4" s="69"/>
      <c r="AD4" s="69"/>
      <c r="AE4" s="69"/>
      <c r="AF4" s="69"/>
      <c r="AH4" s="62" t="str">
        <f>B4</f>
        <v>截止18日18:00，广东50283人报名</v>
      </c>
      <c r="AI4" s="62"/>
      <c r="AJ4" s="62"/>
      <c r="AK4" s="62"/>
      <c r="AL4" s="62"/>
      <c r="AM4" s="62"/>
      <c r="AN4" s="62"/>
      <c r="AO4" s="62"/>
      <c r="AP4" s="62"/>
      <c r="AQ4" s="62"/>
    </row>
    <row r="5" ht="11.35" customHeight="1" spans="2:43">
      <c r="B5" s="59"/>
      <c r="C5" s="63"/>
      <c r="D5" s="63"/>
      <c r="E5" s="63"/>
      <c r="F5" s="63"/>
      <c r="G5" s="63"/>
      <c r="H5" s="63"/>
      <c r="I5" s="63"/>
      <c r="J5" s="63"/>
      <c r="K5" s="68">
        <v>1</v>
      </c>
      <c r="N5" s="70"/>
      <c r="O5" s="60"/>
      <c r="P5" s="61"/>
      <c r="Q5" s="61"/>
      <c r="R5" s="61"/>
      <c r="S5" s="61"/>
      <c r="T5" s="61"/>
      <c r="U5" s="61"/>
      <c r="V5" s="61"/>
      <c r="W5" s="61"/>
      <c r="X5" s="61"/>
      <c r="Y5" s="61"/>
      <c r="Z5" s="61"/>
      <c r="AA5" s="88"/>
      <c r="AB5" s="61"/>
      <c r="AC5" s="61"/>
      <c r="AD5" s="61"/>
      <c r="AE5" s="88"/>
      <c r="AF5" s="68">
        <v>1</v>
      </c>
      <c r="AH5" s="59"/>
      <c r="AI5" s="63"/>
      <c r="AJ5" s="63"/>
      <c r="AK5" s="63"/>
      <c r="AL5" s="63"/>
      <c r="AM5" s="63"/>
      <c r="AN5" s="63"/>
      <c r="AO5" s="63"/>
      <c r="AP5" s="63"/>
      <c r="AQ5" s="68">
        <v>2</v>
      </c>
    </row>
    <row r="6" customHeight="1" spans="2:43">
      <c r="B6" s="59"/>
      <c r="C6" s="27" t="s">
        <v>2373</v>
      </c>
      <c r="D6" s="27"/>
      <c r="E6" s="27"/>
      <c r="F6" s="27"/>
      <c r="G6" s="27"/>
      <c r="H6" s="27"/>
      <c r="I6" s="27"/>
      <c r="J6" s="27"/>
      <c r="K6" s="68">
        <v>1</v>
      </c>
      <c r="N6" s="70"/>
      <c r="O6" s="71"/>
      <c r="P6" s="71"/>
      <c r="Q6" s="71"/>
      <c r="R6" s="71"/>
      <c r="S6" s="71"/>
      <c r="T6" s="71"/>
      <c r="U6" s="71"/>
      <c r="V6" s="71"/>
      <c r="W6" s="71"/>
      <c r="X6" s="71"/>
      <c r="Y6" s="71"/>
      <c r="Z6" s="71"/>
      <c r="AA6" s="71"/>
      <c r="AB6" s="71"/>
      <c r="AC6" s="71"/>
      <c r="AD6" s="71"/>
      <c r="AE6" s="71"/>
      <c r="AF6" s="68">
        <v>2</v>
      </c>
      <c r="AH6" s="59"/>
      <c r="AI6" s="27" t="s">
        <v>2373</v>
      </c>
      <c r="AJ6" s="27"/>
      <c r="AK6" s="27"/>
      <c r="AL6" s="27"/>
      <c r="AM6" s="27"/>
      <c r="AN6" s="27"/>
      <c r="AO6" s="27"/>
      <c r="AP6" s="27"/>
      <c r="AQ6" s="68">
        <v>3</v>
      </c>
    </row>
    <row r="7" customHeight="1" spans="2:43">
      <c r="B7" s="59"/>
      <c r="C7" s="27" t="s">
        <v>19</v>
      </c>
      <c r="D7" s="27" t="s">
        <v>2374</v>
      </c>
      <c r="E7" s="27" t="s">
        <v>32</v>
      </c>
      <c r="F7" s="27" t="s">
        <v>33</v>
      </c>
      <c r="G7" s="27" t="s">
        <v>34</v>
      </c>
      <c r="H7" s="27" t="s">
        <v>35</v>
      </c>
      <c r="I7" s="27" t="s">
        <v>2375</v>
      </c>
      <c r="J7" s="27" t="s">
        <v>36</v>
      </c>
      <c r="K7" s="68">
        <v>2</v>
      </c>
      <c r="N7" s="70"/>
      <c r="O7" s="71"/>
      <c r="P7" s="71"/>
      <c r="Q7" s="71"/>
      <c r="R7" s="71"/>
      <c r="S7" s="71"/>
      <c r="T7" s="71"/>
      <c r="U7" s="71"/>
      <c r="V7" s="71"/>
      <c r="W7" s="71"/>
      <c r="X7" s="71"/>
      <c r="Y7" s="71"/>
      <c r="Z7" s="71"/>
      <c r="AA7" s="71"/>
      <c r="AB7" s="71"/>
      <c r="AC7" s="71"/>
      <c r="AD7" s="71"/>
      <c r="AE7" s="71"/>
      <c r="AF7" s="68">
        <v>3</v>
      </c>
      <c r="AH7" s="59"/>
      <c r="AI7" s="26" t="s">
        <v>20</v>
      </c>
      <c r="AJ7" s="27" t="s">
        <v>2374</v>
      </c>
      <c r="AK7" s="27" t="s">
        <v>32</v>
      </c>
      <c r="AL7" s="27" t="s">
        <v>33</v>
      </c>
      <c r="AM7" s="27" t="s">
        <v>34</v>
      </c>
      <c r="AN7" s="27" t="s">
        <v>35</v>
      </c>
      <c r="AO7" s="27" t="s">
        <v>2375</v>
      </c>
      <c r="AP7" s="27" t="s">
        <v>36</v>
      </c>
      <c r="AQ7" s="68">
        <v>4</v>
      </c>
    </row>
    <row r="8" ht="21" customHeight="1" spans="2:43">
      <c r="B8" s="59"/>
      <c r="C8" s="64" t="s">
        <v>52</v>
      </c>
      <c r="D8" s="65">
        <v>252</v>
      </c>
      <c r="E8" s="65">
        <v>587</v>
      </c>
      <c r="F8" s="8">
        <f>SUMIF(各岗位报名人数!A:A,国考报名统计!C8,各岗位报名人数!O:O)</f>
        <v>2898</v>
      </c>
      <c r="G8" s="8">
        <f>SUMIF(各岗位报名人数!A:A,国考报名统计!C8,各岗位报名人数!P:P)</f>
        <v>6434</v>
      </c>
      <c r="H8" s="8">
        <f>SUM(F8:G8)</f>
        <v>9332</v>
      </c>
      <c r="I8" s="8">
        <f>COUNTIFS(各岗位报名人数!A:A,C8,各岗位报名人数!R:R,0)</f>
        <v>10</v>
      </c>
      <c r="J8" s="72">
        <f>H8/E8</f>
        <v>15.8977853492334</v>
      </c>
      <c r="K8" s="68">
        <v>3</v>
      </c>
      <c r="N8" s="70"/>
      <c r="O8" s="71"/>
      <c r="P8" s="71"/>
      <c r="Q8" s="71"/>
      <c r="R8" s="71"/>
      <c r="S8" s="71"/>
      <c r="T8" s="71"/>
      <c r="U8" s="71"/>
      <c r="V8" s="71"/>
      <c r="W8" s="71"/>
      <c r="X8" s="71"/>
      <c r="Y8" s="71"/>
      <c r="Z8" s="71"/>
      <c r="AA8" s="71"/>
      <c r="AB8" s="71"/>
      <c r="AC8" s="71"/>
      <c r="AD8" s="71"/>
      <c r="AE8" s="71"/>
      <c r="AF8" s="68">
        <v>4</v>
      </c>
      <c r="AH8" s="59"/>
      <c r="AI8" s="26" t="s">
        <v>2090</v>
      </c>
      <c r="AJ8" s="8">
        <v>64</v>
      </c>
      <c r="AK8" s="8">
        <v>231</v>
      </c>
      <c r="AL8" s="8">
        <f>SUMIF(各岗位报名人数!B:B,AI8,各岗位报名人数!O:O)</f>
        <v>2190</v>
      </c>
      <c r="AM8" s="8">
        <f>SUMIF(各岗位报名人数!B:B,AI8,各岗位报名人数!P:P)</f>
        <v>1478</v>
      </c>
      <c r="AN8" s="8">
        <f>AL8+AM8</f>
        <v>3668</v>
      </c>
      <c r="AO8" s="8">
        <f>COUNTIFS(各岗位报名人数!B:B,AI8,各岗位报名人数!R:R,0)</f>
        <v>7</v>
      </c>
      <c r="AP8" s="72">
        <f>AN8/AK8</f>
        <v>15.8787878787879</v>
      </c>
      <c r="AQ8" s="68">
        <v>5</v>
      </c>
    </row>
    <row r="9" ht="21" customHeight="1" spans="2:43">
      <c r="B9" s="59"/>
      <c r="C9" s="64" t="s">
        <v>76</v>
      </c>
      <c r="D9" s="65">
        <v>238</v>
      </c>
      <c r="E9" s="65">
        <v>739</v>
      </c>
      <c r="F9" s="8">
        <f>SUMIF(各岗位报名人数!A:A,国考报名统计!C9,各岗位报名人数!O:O)</f>
        <v>2080</v>
      </c>
      <c r="G9" s="8">
        <f>SUMIF(各岗位报名人数!A:A,国考报名统计!C9,各岗位报名人数!P:P)</f>
        <v>5761</v>
      </c>
      <c r="H9" s="8">
        <f t="shared" ref="H9:H29" si="0">SUM(F9:G9)</f>
        <v>7841</v>
      </c>
      <c r="I9" s="8">
        <f>COUNTIFS(各岗位报名人数!A:A,C9,各岗位报名人数!R:R,0)</f>
        <v>11</v>
      </c>
      <c r="J9" s="72">
        <f t="shared" ref="J9:J29" si="1">H9/E9</f>
        <v>10.6102841677943</v>
      </c>
      <c r="K9" s="68">
        <v>4</v>
      </c>
      <c r="N9" s="70"/>
      <c r="O9" s="71"/>
      <c r="P9" s="71"/>
      <c r="Q9" s="71"/>
      <c r="R9" s="71"/>
      <c r="S9" s="71"/>
      <c r="T9" s="71"/>
      <c r="U9" s="71"/>
      <c r="V9" s="71"/>
      <c r="W9" s="71"/>
      <c r="X9" s="71"/>
      <c r="Y9" s="71"/>
      <c r="Z9" s="71"/>
      <c r="AA9" s="71"/>
      <c r="AB9" s="71"/>
      <c r="AC9" s="71"/>
      <c r="AD9" s="71"/>
      <c r="AE9" s="71"/>
      <c r="AF9" s="68">
        <v>5</v>
      </c>
      <c r="AH9" s="59"/>
      <c r="AI9" s="26" t="s">
        <v>181</v>
      </c>
      <c r="AJ9" s="8">
        <v>240</v>
      </c>
      <c r="AK9" s="8">
        <v>792</v>
      </c>
      <c r="AL9" s="8">
        <f>SUMIF(各岗位报名人数!B:B,AI9,各岗位报名人数!O:O)</f>
        <v>1012</v>
      </c>
      <c r="AM9" s="8">
        <f>SUMIF(各岗位报名人数!B:B,AI9,各岗位报名人数!P:P)</f>
        <v>5954</v>
      </c>
      <c r="AN9" s="8">
        <f t="shared" ref="AN9:AN16" si="2">AL9+AM9</f>
        <v>6966</v>
      </c>
      <c r="AO9" s="8">
        <f>COUNTIFS(各岗位报名人数!B:B,AI9,各岗位报名人数!R:R,0)</f>
        <v>10</v>
      </c>
      <c r="AP9" s="72">
        <f t="shared" ref="AP9:AP16" si="3">AN9/AK9</f>
        <v>8.79545454545454</v>
      </c>
      <c r="AQ9" s="68">
        <v>6</v>
      </c>
    </row>
    <row r="10" ht="21" customHeight="1" spans="2:43">
      <c r="B10" s="59"/>
      <c r="C10" s="64" t="s">
        <v>106</v>
      </c>
      <c r="D10" s="65">
        <v>84</v>
      </c>
      <c r="E10" s="65">
        <v>288</v>
      </c>
      <c r="F10" s="8">
        <f>SUMIF(各岗位报名人数!A:A,国考报名统计!C10,各岗位报名人数!O:O)</f>
        <v>2207</v>
      </c>
      <c r="G10" s="8">
        <f>SUMIF(各岗位报名人数!A:A,国考报名统计!C10,各岗位报名人数!P:P)</f>
        <v>2623</v>
      </c>
      <c r="H10" s="8">
        <f t="shared" si="0"/>
        <v>4830</v>
      </c>
      <c r="I10" s="8">
        <f>COUNTIFS(各岗位报名人数!A:A,C10,各岗位报名人数!R:R,0)</f>
        <v>6</v>
      </c>
      <c r="J10" s="72">
        <f t="shared" si="1"/>
        <v>16.7708333333333</v>
      </c>
      <c r="K10" s="68">
        <v>5</v>
      </c>
      <c r="N10" s="70"/>
      <c r="O10" s="71"/>
      <c r="P10" s="71"/>
      <c r="Q10" s="71"/>
      <c r="R10" s="71"/>
      <c r="S10" s="71"/>
      <c r="T10" s="71"/>
      <c r="U10" s="71"/>
      <c r="V10" s="71"/>
      <c r="W10" s="71"/>
      <c r="X10" s="71"/>
      <c r="Y10" s="71"/>
      <c r="Z10" s="71"/>
      <c r="AA10" s="71"/>
      <c r="AB10" s="71"/>
      <c r="AC10" s="71"/>
      <c r="AD10" s="71"/>
      <c r="AE10" s="71"/>
      <c r="AF10" s="68">
        <v>6</v>
      </c>
      <c r="AH10" s="59"/>
      <c r="AI10" s="26" t="s">
        <v>332</v>
      </c>
      <c r="AJ10" s="8">
        <v>147</v>
      </c>
      <c r="AK10" s="8">
        <v>179</v>
      </c>
      <c r="AL10" s="8">
        <f>SUMIF(各岗位报名人数!B:B,AI10,各岗位报名人数!O:O)</f>
        <v>1469</v>
      </c>
      <c r="AM10" s="8">
        <f>SUMIF(各岗位报名人数!B:B,AI10,各岗位报名人数!P:P)</f>
        <v>2211</v>
      </c>
      <c r="AN10" s="8">
        <f t="shared" si="2"/>
        <v>3680</v>
      </c>
      <c r="AO10" s="8">
        <f>COUNTIFS(各岗位报名人数!B:B,AI10,各岗位报名人数!R:R,0)</f>
        <v>32</v>
      </c>
      <c r="AP10" s="72">
        <f t="shared" si="3"/>
        <v>20.5586592178771</v>
      </c>
      <c r="AQ10" s="68">
        <v>7</v>
      </c>
    </row>
    <row r="11" ht="21" customHeight="1" spans="2:43">
      <c r="B11" s="59"/>
      <c r="C11" s="64" t="s">
        <v>495</v>
      </c>
      <c r="D11" s="65">
        <v>44</v>
      </c>
      <c r="E11" s="65">
        <v>118</v>
      </c>
      <c r="F11" s="8">
        <f>SUMIF(各岗位报名人数!A:A,国考报名统计!C11,各岗位报名人数!O:O)</f>
        <v>1209</v>
      </c>
      <c r="G11" s="8">
        <f>SUMIF(各岗位报名人数!A:A,国考报名统计!C11,各岗位报名人数!P:P)</f>
        <v>971</v>
      </c>
      <c r="H11" s="8">
        <f t="shared" si="0"/>
        <v>2180</v>
      </c>
      <c r="I11" s="8">
        <f>COUNTIFS(各岗位报名人数!A:A,C11,各岗位报名人数!R:R,0)</f>
        <v>2</v>
      </c>
      <c r="J11" s="72">
        <f t="shared" si="1"/>
        <v>18.4745762711864</v>
      </c>
      <c r="K11" s="68">
        <v>6</v>
      </c>
      <c r="N11" s="70"/>
      <c r="O11" s="71"/>
      <c r="P11" s="71"/>
      <c r="Q11" s="71"/>
      <c r="R11" s="71"/>
      <c r="S11" s="71"/>
      <c r="T11" s="71"/>
      <c r="U11" s="71"/>
      <c r="V11" s="71"/>
      <c r="W11" s="71"/>
      <c r="X11" s="71"/>
      <c r="Y11" s="71"/>
      <c r="Z11" s="71"/>
      <c r="AA11" s="71"/>
      <c r="AB11" s="71"/>
      <c r="AC11" s="71"/>
      <c r="AD11" s="71"/>
      <c r="AE11" s="71"/>
      <c r="AF11" s="68">
        <v>7</v>
      </c>
      <c r="AH11" s="59"/>
      <c r="AI11" s="26" t="s">
        <v>1398</v>
      </c>
      <c r="AJ11" s="8">
        <v>515</v>
      </c>
      <c r="AK11" s="8">
        <v>1450</v>
      </c>
      <c r="AL11" s="8">
        <f>SUMIF(各岗位报名人数!B:B,AI11,各岗位报名人数!O:O)</f>
        <v>11837</v>
      </c>
      <c r="AM11" s="8">
        <f>SUMIF(各岗位报名人数!B:B,AI11,各岗位报名人数!P:P)</f>
        <v>10662</v>
      </c>
      <c r="AN11" s="8">
        <f t="shared" si="2"/>
        <v>22499</v>
      </c>
      <c r="AO11" s="8">
        <f>COUNTIFS(各岗位报名人数!B:B,AI11,各岗位报名人数!R:R,0)</f>
        <v>7</v>
      </c>
      <c r="AP11" s="72">
        <f t="shared" si="3"/>
        <v>15.5165517241379</v>
      </c>
      <c r="AQ11" s="68">
        <v>8</v>
      </c>
    </row>
    <row r="12" ht="21" customHeight="1" spans="2:43">
      <c r="B12" s="59"/>
      <c r="C12" s="64" t="s">
        <v>136</v>
      </c>
      <c r="D12" s="65">
        <v>53</v>
      </c>
      <c r="E12" s="65">
        <v>130</v>
      </c>
      <c r="F12" s="8">
        <f>SUMIF(各岗位报名人数!A:A,国考报名统计!C12,各岗位报名人数!O:O)</f>
        <v>727</v>
      </c>
      <c r="G12" s="8">
        <f>SUMIF(各岗位报名人数!A:A,国考报名统计!C12,各岗位报名人数!P:P)</f>
        <v>1081</v>
      </c>
      <c r="H12" s="8">
        <f t="shared" si="0"/>
        <v>1808</v>
      </c>
      <c r="I12" s="8">
        <f>COUNTIFS(各岗位报名人数!A:A,C12,各岗位报名人数!R:R,0)</f>
        <v>7</v>
      </c>
      <c r="J12" s="72">
        <f t="shared" si="1"/>
        <v>13.9076923076923</v>
      </c>
      <c r="K12" s="68">
        <v>7</v>
      </c>
      <c r="N12" s="70"/>
      <c r="O12" s="71"/>
      <c r="P12" s="71"/>
      <c r="Q12" s="71"/>
      <c r="R12" s="71"/>
      <c r="S12" s="71"/>
      <c r="T12" s="71"/>
      <c r="U12" s="71"/>
      <c r="V12" s="71"/>
      <c r="W12" s="71"/>
      <c r="X12" s="71"/>
      <c r="Y12" s="71"/>
      <c r="Z12" s="71"/>
      <c r="AA12" s="71"/>
      <c r="AB12" s="71"/>
      <c r="AC12" s="71"/>
      <c r="AD12" s="71"/>
      <c r="AE12" s="71"/>
      <c r="AF12" s="68">
        <v>8</v>
      </c>
      <c r="AH12" s="59"/>
      <c r="AI12" s="26" t="s">
        <v>92</v>
      </c>
      <c r="AJ12" s="8">
        <v>64</v>
      </c>
      <c r="AK12" s="8">
        <v>244</v>
      </c>
      <c r="AL12" s="8">
        <f>SUMIF(各岗位报名人数!B:B,AI12,各岗位报名人数!O:O)</f>
        <v>412</v>
      </c>
      <c r="AM12" s="8">
        <f>SUMIF(各岗位报名人数!B:B,AI12,各岗位报名人数!P:P)</f>
        <v>475</v>
      </c>
      <c r="AN12" s="8">
        <f t="shared" si="2"/>
        <v>887</v>
      </c>
      <c r="AO12" s="8">
        <f>COUNTIFS(各岗位报名人数!B:B,AI12,各岗位报名人数!R:R,0)</f>
        <v>5</v>
      </c>
      <c r="AP12" s="72">
        <f t="shared" si="3"/>
        <v>3.63524590163934</v>
      </c>
      <c r="AQ12" s="68">
        <v>9</v>
      </c>
    </row>
    <row r="13" ht="21" customHeight="1" spans="2:43">
      <c r="B13" s="59"/>
      <c r="C13" s="64" t="s">
        <v>115</v>
      </c>
      <c r="D13" s="65">
        <v>60</v>
      </c>
      <c r="E13" s="65">
        <v>157</v>
      </c>
      <c r="F13" s="8">
        <f>SUMIF(各岗位报名人数!A:A,国考报名统计!C13,各岗位报名人数!O:O)</f>
        <v>1663</v>
      </c>
      <c r="G13" s="8">
        <f>SUMIF(各岗位报名人数!A:A,国考报名统计!C13,各岗位报名人数!P:P)</f>
        <v>1954</v>
      </c>
      <c r="H13" s="8">
        <f t="shared" si="0"/>
        <v>3617</v>
      </c>
      <c r="I13" s="8">
        <f>COUNTIFS(各岗位报名人数!A:A,C13,各岗位报名人数!R:R,0)</f>
        <v>4</v>
      </c>
      <c r="J13" s="72">
        <f t="shared" si="1"/>
        <v>23.0382165605096</v>
      </c>
      <c r="K13" s="68">
        <v>8</v>
      </c>
      <c r="N13" s="70"/>
      <c r="O13" s="71"/>
      <c r="P13" s="71"/>
      <c r="Q13" s="71"/>
      <c r="R13" s="71"/>
      <c r="S13" s="71"/>
      <c r="T13" s="71"/>
      <c r="U13" s="71"/>
      <c r="V13" s="71"/>
      <c r="W13" s="71"/>
      <c r="X13" s="71"/>
      <c r="Y13" s="71"/>
      <c r="Z13" s="71"/>
      <c r="AA13" s="71"/>
      <c r="AB13" s="71"/>
      <c r="AC13" s="71"/>
      <c r="AD13" s="71"/>
      <c r="AE13" s="71"/>
      <c r="AF13" s="68">
        <v>9</v>
      </c>
      <c r="AH13" s="59"/>
      <c r="AI13" s="26" t="s">
        <v>725</v>
      </c>
      <c r="AJ13" s="8">
        <v>170</v>
      </c>
      <c r="AK13" s="8">
        <v>254</v>
      </c>
      <c r="AL13" s="8">
        <f>SUMIF(各岗位报名人数!B:B,AI13,各岗位报名人数!O:O)</f>
        <v>555</v>
      </c>
      <c r="AM13" s="8">
        <f>SUMIF(各岗位报名人数!B:B,AI13,各岗位报名人数!P:P)</f>
        <v>2654</v>
      </c>
      <c r="AN13" s="8">
        <f t="shared" si="2"/>
        <v>3209</v>
      </c>
      <c r="AO13" s="8">
        <f>COUNTIFS(各岗位报名人数!B:B,AI13,各岗位报名人数!R:R,0)</f>
        <v>5</v>
      </c>
      <c r="AP13" s="72">
        <f t="shared" si="3"/>
        <v>12.6338582677165</v>
      </c>
      <c r="AQ13" s="68">
        <v>10</v>
      </c>
    </row>
    <row r="14" ht="21" customHeight="1" spans="2:43">
      <c r="B14" s="59"/>
      <c r="C14" s="64" t="s">
        <v>124</v>
      </c>
      <c r="D14" s="65">
        <v>29</v>
      </c>
      <c r="E14" s="65">
        <v>109</v>
      </c>
      <c r="F14" s="8">
        <f>SUMIF(各岗位报名人数!A:A,国考报名统计!C14,各岗位报名人数!O:O)</f>
        <v>641</v>
      </c>
      <c r="G14" s="8">
        <f>SUMIF(各岗位报名人数!A:A,国考报名统计!C14,各岗位报名人数!P:P)</f>
        <v>846</v>
      </c>
      <c r="H14" s="8">
        <f t="shared" si="0"/>
        <v>1487</v>
      </c>
      <c r="I14" s="8">
        <f>COUNTIFS(各岗位报名人数!A:A,C14,各岗位报名人数!R:R,0)</f>
        <v>1</v>
      </c>
      <c r="J14" s="72">
        <f t="shared" si="1"/>
        <v>13.6422018348624</v>
      </c>
      <c r="K14" s="68">
        <v>9</v>
      </c>
      <c r="N14" s="70"/>
      <c r="O14" s="71"/>
      <c r="P14" s="71"/>
      <c r="Q14" s="71"/>
      <c r="R14" s="71"/>
      <c r="S14" s="71"/>
      <c r="T14" s="71"/>
      <c r="U14" s="71"/>
      <c r="V14" s="71"/>
      <c r="W14" s="71"/>
      <c r="X14" s="71"/>
      <c r="Y14" s="71"/>
      <c r="Z14" s="71"/>
      <c r="AA14" s="71"/>
      <c r="AB14" s="71"/>
      <c r="AC14" s="71"/>
      <c r="AD14" s="71"/>
      <c r="AE14" s="71"/>
      <c r="AF14" s="68">
        <v>10</v>
      </c>
      <c r="AH14" s="59"/>
      <c r="AI14" s="26" t="s">
        <v>2008</v>
      </c>
      <c r="AJ14" s="8">
        <v>14</v>
      </c>
      <c r="AK14" s="8">
        <v>36</v>
      </c>
      <c r="AL14" s="8">
        <f>SUMIF(各岗位报名人数!B:B,AI14,各岗位报名人数!O:O)</f>
        <v>219</v>
      </c>
      <c r="AM14" s="8">
        <f>SUMIF(各岗位报名人数!B:B,AI14,各岗位报名人数!P:P)</f>
        <v>622</v>
      </c>
      <c r="AN14" s="8">
        <f t="shared" si="2"/>
        <v>841</v>
      </c>
      <c r="AO14" s="8">
        <f>COUNTIFS(各岗位报名人数!B:B,AI14,各岗位报名人数!R:R,0)</f>
        <v>0</v>
      </c>
      <c r="AP14" s="72">
        <f t="shared" si="3"/>
        <v>23.3611111111111</v>
      </c>
      <c r="AQ14" s="68">
        <v>11</v>
      </c>
    </row>
    <row r="15" ht="21" customHeight="1" spans="2:43">
      <c r="B15" s="59"/>
      <c r="C15" s="64" t="s">
        <v>164</v>
      </c>
      <c r="D15" s="65">
        <v>58</v>
      </c>
      <c r="E15" s="65">
        <v>117</v>
      </c>
      <c r="F15" s="8">
        <f>SUMIF(各岗位报名人数!A:A,国考报名统计!C15,各岗位报名人数!O:O)</f>
        <v>432</v>
      </c>
      <c r="G15" s="8">
        <f>SUMIF(各岗位报名人数!A:A,国考报名统计!C15,各岗位报名人数!P:P)</f>
        <v>1015</v>
      </c>
      <c r="H15" s="8">
        <f t="shared" si="0"/>
        <v>1447</v>
      </c>
      <c r="I15" s="8">
        <f>COUNTIFS(各岗位报名人数!A:A,C15,各岗位报名人数!R:R,0)</f>
        <v>6</v>
      </c>
      <c r="J15" s="72">
        <f t="shared" si="1"/>
        <v>12.3675213675214</v>
      </c>
      <c r="K15" s="68">
        <v>10</v>
      </c>
      <c r="N15" s="70"/>
      <c r="O15" s="71"/>
      <c r="P15" s="71"/>
      <c r="Q15" s="71"/>
      <c r="R15" s="71"/>
      <c r="S15" s="71"/>
      <c r="T15" s="71"/>
      <c r="U15" s="71"/>
      <c r="V15" s="71"/>
      <c r="W15" s="71"/>
      <c r="X15" s="71"/>
      <c r="Y15" s="71"/>
      <c r="Z15" s="71"/>
      <c r="AA15" s="71"/>
      <c r="AB15" s="71"/>
      <c r="AC15" s="71"/>
      <c r="AD15" s="71"/>
      <c r="AE15" s="71"/>
      <c r="AF15" s="68">
        <v>11</v>
      </c>
      <c r="AH15" s="59"/>
      <c r="AI15" s="26" t="s">
        <v>53</v>
      </c>
      <c r="AJ15" s="8">
        <v>113</v>
      </c>
      <c r="AK15" s="8">
        <v>139</v>
      </c>
      <c r="AL15" s="8">
        <f>SUMIF(各岗位报名人数!B:B,AI15,各岗位报名人数!O:O)</f>
        <v>2301</v>
      </c>
      <c r="AM15" s="8">
        <f>SUMIF(各岗位报名人数!B:B,AI15,各岗位报名人数!P:P)</f>
        <v>6232</v>
      </c>
      <c r="AN15" s="8">
        <f t="shared" si="2"/>
        <v>8533</v>
      </c>
      <c r="AO15" s="8">
        <f>COUNTIFS(各岗位报名人数!B:B,AI15,各岗位报名人数!R:R,0)</f>
        <v>8</v>
      </c>
      <c r="AP15" s="72">
        <f t="shared" si="3"/>
        <v>61.3884892086331</v>
      </c>
      <c r="AQ15" s="68">
        <v>12</v>
      </c>
    </row>
    <row r="16" ht="21" customHeight="1" spans="2:43">
      <c r="B16" s="59"/>
      <c r="C16" s="64" t="s">
        <v>131</v>
      </c>
      <c r="D16" s="65">
        <v>61</v>
      </c>
      <c r="E16" s="65">
        <v>126</v>
      </c>
      <c r="F16" s="8">
        <f>SUMIF(各岗位报名人数!A:A,国考报名统计!C16,各岗位报名人数!O:O)</f>
        <v>975</v>
      </c>
      <c r="G16" s="8">
        <f>SUMIF(各岗位报名人数!A:A,国考报名统计!C16,各岗位报名人数!P:P)</f>
        <v>909</v>
      </c>
      <c r="H16" s="8">
        <f t="shared" si="0"/>
        <v>1884</v>
      </c>
      <c r="I16" s="8">
        <f>COUNTIFS(各岗位报名人数!A:A,C16,各岗位报名人数!R:R,0)</f>
        <v>7</v>
      </c>
      <c r="J16" s="72">
        <f t="shared" si="1"/>
        <v>14.952380952381</v>
      </c>
      <c r="K16" s="68">
        <v>11</v>
      </c>
      <c r="N16" s="70"/>
      <c r="O16" s="71"/>
      <c r="P16" s="71"/>
      <c r="Q16" s="71"/>
      <c r="R16" s="71"/>
      <c r="S16" s="71"/>
      <c r="T16" s="71"/>
      <c r="U16" s="71"/>
      <c r="V16" s="71"/>
      <c r="W16" s="71"/>
      <c r="X16" s="71"/>
      <c r="Y16" s="71"/>
      <c r="Z16" s="71"/>
      <c r="AA16" s="71"/>
      <c r="AB16" s="71"/>
      <c r="AC16" s="71"/>
      <c r="AD16" s="71"/>
      <c r="AE16" s="71"/>
      <c r="AF16" s="68">
        <v>12</v>
      </c>
      <c r="AH16" s="59"/>
      <c r="AI16" s="26" t="s">
        <v>2376</v>
      </c>
      <c r="AJ16" s="8">
        <v>1327</v>
      </c>
      <c r="AK16" s="8">
        <v>3325</v>
      </c>
      <c r="AL16" s="8">
        <f>SUM(AL8:AL15)</f>
        <v>19995</v>
      </c>
      <c r="AM16" s="8">
        <f>SUM(AM8:AM15)</f>
        <v>30288</v>
      </c>
      <c r="AN16" s="8">
        <f t="shared" si="2"/>
        <v>50283</v>
      </c>
      <c r="AO16" s="8">
        <f>SUM(AO8:AO15)</f>
        <v>74</v>
      </c>
      <c r="AP16" s="72">
        <f t="shared" si="3"/>
        <v>15.1227067669173</v>
      </c>
      <c r="AQ16" s="68">
        <v>13</v>
      </c>
    </row>
    <row r="17" ht="21" customHeight="1" spans="2:43">
      <c r="B17" s="59"/>
      <c r="C17" s="64" t="s">
        <v>178</v>
      </c>
      <c r="D17" s="65">
        <v>45</v>
      </c>
      <c r="E17" s="65">
        <v>86</v>
      </c>
      <c r="F17" s="8">
        <f>SUMIF(各岗位报名人数!A:A,国考报名统计!C17,各岗位报名人数!O:O)</f>
        <v>1015</v>
      </c>
      <c r="G17" s="8">
        <f>SUMIF(各岗位报名人数!A:A,国考报名统计!C17,各岗位报名人数!P:P)</f>
        <v>1059</v>
      </c>
      <c r="H17" s="8">
        <f t="shared" si="0"/>
        <v>2074</v>
      </c>
      <c r="I17" s="8">
        <f>COUNTIFS(各岗位报名人数!A:A,C17,各岗位报名人数!R:R,0)</f>
        <v>3</v>
      </c>
      <c r="J17" s="72">
        <f t="shared" si="1"/>
        <v>24.1162790697674</v>
      </c>
      <c r="K17" s="68">
        <v>12</v>
      </c>
      <c r="N17" s="70"/>
      <c r="O17" s="73"/>
      <c r="P17" s="73"/>
      <c r="Q17" s="73"/>
      <c r="R17" s="73"/>
      <c r="S17" s="73"/>
      <c r="T17" s="73"/>
      <c r="U17" s="73"/>
      <c r="V17" s="73"/>
      <c r="W17" s="73"/>
      <c r="X17" s="73"/>
      <c r="Y17" s="73"/>
      <c r="Z17" s="73"/>
      <c r="AA17" s="73"/>
      <c r="AB17" s="73"/>
      <c r="AC17" s="73"/>
      <c r="AD17" s="73"/>
      <c r="AE17" s="73"/>
      <c r="AF17" s="68">
        <v>13</v>
      </c>
      <c r="AH17" s="59"/>
      <c r="AI17" s="59"/>
      <c r="AJ17" s="59"/>
      <c r="AK17" s="59"/>
      <c r="AL17" s="59"/>
      <c r="AM17" s="59"/>
      <c r="AN17" s="59"/>
      <c r="AO17" s="59"/>
      <c r="AP17" s="59"/>
      <c r="AQ17" s="68">
        <v>14</v>
      </c>
    </row>
    <row r="18" ht="21" customHeight="1" spans="2:43">
      <c r="B18" s="59"/>
      <c r="C18" s="64" t="s">
        <v>331</v>
      </c>
      <c r="D18" s="65">
        <v>62</v>
      </c>
      <c r="E18" s="65">
        <v>135</v>
      </c>
      <c r="F18" s="8">
        <f>SUMIF(各岗位报名人数!A:A,国考报名统计!C18,各岗位报名人数!O:O)</f>
        <v>1159</v>
      </c>
      <c r="G18" s="8">
        <f>SUMIF(各岗位报名人数!A:A,国考报名统计!C18,各岗位报名人数!P:P)</f>
        <v>941</v>
      </c>
      <c r="H18" s="8">
        <f t="shared" si="0"/>
        <v>2100</v>
      </c>
      <c r="I18" s="8">
        <f>COUNTIFS(各岗位报名人数!A:A,C18,各岗位报名人数!R:R,0)</f>
        <v>1</v>
      </c>
      <c r="J18" s="72">
        <f t="shared" si="1"/>
        <v>15.5555555555556</v>
      </c>
      <c r="K18" s="68">
        <v>13</v>
      </c>
      <c r="N18" s="70"/>
      <c r="O18" s="74"/>
      <c r="P18" s="74"/>
      <c r="Q18" s="74"/>
      <c r="R18" s="74"/>
      <c r="S18" s="74"/>
      <c r="T18" s="74"/>
      <c r="U18" s="74"/>
      <c r="V18" s="74"/>
      <c r="W18" s="74"/>
      <c r="X18" s="74"/>
      <c r="Y18" s="74"/>
      <c r="Z18" s="74"/>
      <c r="AA18" s="74"/>
      <c r="AB18" s="74"/>
      <c r="AC18" s="74"/>
      <c r="AD18" s="74"/>
      <c r="AE18" s="74"/>
      <c r="AF18" s="68">
        <v>14</v>
      </c>
      <c r="AH18" s="59"/>
      <c r="AI18" s="66"/>
      <c r="AJ18" s="66"/>
      <c r="AK18" s="66"/>
      <c r="AL18" s="66"/>
      <c r="AM18" s="66"/>
      <c r="AN18" s="66"/>
      <c r="AO18" s="66"/>
      <c r="AP18" s="66"/>
      <c r="AQ18" s="68">
        <v>15</v>
      </c>
    </row>
    <row r="19" ht="21" customHeight="1" spans="2:43">
      <c r="B19" s="59"/>
      <c r="C19" s="64" t="s">
        <v>102</v>
      </c>
      <c r="D19" s="65">
        <v>48</v>
      </c>
      <c r="E19" s="65">
        <v>88</v>
      </c>
      <c r="F19" s="8">
        <f>SUMIF(各岗位报名人数!A:A,国考报名统计!C19,各岗位报名人数!O:O)</f>
        <v>286</v>
      </c>
      <c r="G19" s="8">
        <f>SUMIF(各岗位报名人数!A:A,国考报名统计!C19,各岗位报名人数!P:P)</f>
        <v>623</v>
      </c>
      <c r="H19" s="8">
        <f t="shared" si="0"/>
        <v>909</v>
      </c>
      <c r="I19" s="8">
        <f>COUNTIFS(各岗位报名人数!A:A,C19,各岗位报名人数!R:R,0)</f>
        <v>5</v>
      </c>
      <c r="J19" s="72">
        <f t="shared" si="1"/>
        <v>10.3295454545455</v>
      </c>
      <c r="K19" s="68">
        <v>14</v>
      </c>
      <c r="N19" s="70"/>
      <c r="O19" s="27" t="s">
        <v>2377</v>
      </c>
      <c r="P19" s="27"/>
      <c r="Q19" s="27"/>
      <c r="R19" s="27"/>
      <c r="S19" s="27"/>
      <c r="T19" s="27"/>
      <c r="U19" s="27"/>
      <c r="V19" s="27"/>
      <c r="W19" s="27"/>
      <c r="X19" s="27"/>
      <c r="Y19" s="27"/>
      <c r="Z19" s="27"/>
      <c r="AA19" s="27"/>
      <c r="AB19" s="27"/>
      <c r="AC19" s="27"/>
      <c r="AD19" s="27"/>
      <c r="AE19" s="27"/>
      <c r="AF19" s="68">
        <v>15</v>
      </c>
      <c r="AH19" s="59"/>
      <c r="AI19" s="59"/>
      <c r="AJ19" s="59"/>
      <c r="AK19" s="59"/>
      <c r="AL19" s="59"/>
      <c r="AM19" s="59"/>
      <c r="AN19" s="59"/>
      <c r="AO19" s="59"/>
      <c r="AP19" s="59"/>
      <c r="AQ19" s="68">
        <v>16</v>
      </c>
    </row>
    <row r="20" ht="21" customHeight="1" spans="2:43">
      <c r="B20" s="59"/>
      <c r="C20" s="64" t="s">
        <v>512</v>
      </c>
      <c r="D20" s="65">
        <v>29</v>
      </c>
      <c r="E20" s="65">
        <v>72</v>
      </c>
      <c r="F20" s="8">
        <f>SUMIF(各岗位报名人数!A:A,国考报名统计!C20,各岗位报名人数!O:O)</f>
        <v>525</v>
      </c>
      <c r="G20" s="8">
        <f>SUMIF(各岗位报名人数!A:A,国考报名统计!C20,各岗位报名人数!P:P)</f>
        <v>515</v>
      </c>
      <c r="H20" s="8">
        <f t="shared" si="0"/>
        <v>1040</v>
      </c>
      <c r="I20" s="8">
        <f>COUNTIFS(各岗位报名人数!A:A,C20,各岗位报名人数!R:R,0)</f>
        <v>0</v>
      </c>
      <c r="J20" s="72">
        <f t="shared" si="1"/>
        <v>14.4444444444444</v>
      </c>
      <c r="K20" s="68">
        <v>15</v>
      </c>
      <c r="N20" s="70"/>
      <c r="O20" s="75" t="s">
        <v>2378</v>
      </c>
      <c r="P20" s="76" t="s">
        <v>2379</v>
      </c>
      <c r="Q20" s="86"/>
      <c r="R20" s="86"/>
      <c r="S20" s="87"/>
      <c r="T20" s="76" t="s">
        <v>2380</v>
      </c>
      <c r="U20" s="86"/>
      <c r="V20" s="86"/>
      <c r="W20" s="87"/>
      <c r="X20" s="76" t="s">
        <v>2381</v>
      </c>
      <c r="Y20" s="86"/>
      <c r="Z20" s="86"/>
      <c r="AA20" s="87"/>
      <c r="AB20" s="76" t="s">
        <v>2382</v>
      </c>
      <c r="AC20" s="86"/>
      <c r="AD20" s="86"/>
      <c r="AE20" s="87"/>
      <c r="AF20" s="68">
        <v>16</v>
      </c>
      <c r="AH20" s="59"/>
      <c r="AI20" s="59"/>
      <c r="AJ20" s="59"/>
      <c r="AK20" s="59"/>
      <c r="AL20" s="59"/>
      <c r="AM20" s="59"/>
      <c r="AN20" s="59"/>
      <c r="AO20" s="59"/>
      <c r="AP20" s="59"/>
      <c r="AQ20" s="68">
        <v>17</v>
      </c>
    </row>
    <row r="21" ht="21" customHeight="1" spans="2:43">
      <c r="B21" s="59"/>
      <c r="C21" s="64" t="s">
        <v>162</v>
      </c>
      <c r="D21" s="65">
        <v>34</v>
      </c>
      <c r="E21" s="65">
        <v>60</v>
      </c>
      <c r="F21" s="8">
        <f>SUMIF(各岗位报名人数!A:A,国考报名统计!C21,各岗位报名人数!O:O)</f>
        <v>311</v>
      </c>
      <c r="G21" s="8">
        <f>SUMIF(各岗位报名人数!A:A,国考报名统计!C21,各岗位报名人数!P:P)</f>
        <v>319</v>
      </c>
      <c r="H21" s="8">
        <f t="shared" si="0"/>
        <v>630</v>
      </c>
      <c r="I21" s="8">
        <f>COUNTIFS(各岗位报名人数!A:A,C21,各岗位报名人数!R:R,0)</f>
        <v>2</v>
      </c>
      <c r="J21" s="72">
        <f t="shared" si="1"/>
        <v>10.5</v>
      </c>
      <c r="K21" s="68">
        <v>16</v>
      </c>
      <c r="N21" s="70"/>
      <c r="O21" s="77"/>
      <c r="P21" s="27" t="s">
        <v>32</v>
      </c>
      <c r="Q21" s="27" t="s">
        <v>33</v>
      </c>
      <c r="R21" s="27" t="s">
        <v>34</v>
      </c>
      <c r="S21" s="27" t="s">
        <v>35</v>
      </c>
      <c r="T21" s="27" t="s">
        <v>32</v>
      </c>
      <c r="U21" s="27" t="s">
        <v>33</v>
      </c>
      <c r="V21" s="27" t="s">
        <v>34</v>
      </c>
      <c r="W21" s="27" t="s">
        <v>35</v>
      </c>
      <c r="X21" s="27" t="s">
        <v>32</v>
      </c>
      <c r="Y21" s="27" t="s">
        <v>33</v>
      </c>
      <c r="Z21" s="27" t="s">
        <v>34</v>
      </c>
      <c r="AA21" s="27" t="s">
        <v>35</v>
      </c>
      <c r="AB21" s="27" t="s">
        <v>32</v>
      </c>
      <c r="AC21" s="27" t="s">
        <v>33</v>
      </c>
      <c r="AD21" s="27" t="s">
        <v>34</v>
      </c>
      <c r="AE21" s="27" t="s">
        <v>35</v>
      </c>
      <c r="AF21" s="68">
        <v>17</v>
      </c>
      <c r="AH21" s="59"/>
      <c r="AI21" s="59"/>
      <c r="AJ21" s="59"/>
      <c r="AK21" s="59"/>
      <c r="AL21" s="59"/>
      <c r="AM21" s="59"/>
      <c r="AN21" s="59"/>
      <c r="AO21" s="59"/>
      <c r="AP21" s="59"/>
      <c r="AQ21" s="68">
        <v>18</v>
      </c>
    </row>
    <row r="22" ht="21" customHeight="1" spans="2:43">
      <c r="B22" s="59"/>
      <c r="C22" s="64" t="s">
        <v>171</v>
      </c>
      <c r="D22" s="65">
        <v>33</v>
      </c>
      <c r="E22" s="65">
        <v>79</v>
      </c>
      <c r="F22" s="8">
        <f>SUMIF(各岗位报名人数!A:A,国考报名统计!C22,各岗位报名人数!O:O)</f>
        <v>636</v>
      </c>
      <c r="G22" s="8">
        <f>SUMIF(各岗位报名人数!A:A,国考报名统计!C22,各岗位报名人数!P:P)</f>
        <v>753</v>
      </c>
      <c r="H22" s="8">
        <f t="shared" si="0"/>
        <v>1389</v>
      </c>
      <c r="I22" s="8">
        <f>COUNTIFS(各岗位报名人数!A:A,C22,各岗位报名人数!R:R,0)</f>
        <v>1</v>
      </c>
      <c r="J22" s="72">
        <f t="shared" si="1"/>
        <v>17.5822784810127</v>
      </c>
      <c r="K22" s="68">
        <v>17</v>
      </c>
      <c r="N22" s="71"/>
      <c r="O22" s="64" t="s">
        <v>2383</v>
      </c>
      <c r="P22" s="78">
        <v>2068</v>
      </c>
      <c r="Q22" s="64">
        <v>8983</v>
      </c>
      <c r="R22" s="64">
        <v>421</v>
      </c>
      <c r="S22" s="64">
        <v>9404</v>
      </c>
      <c r="T22" s="78">
        <v>2451</v>
      </c>
      <c r="U22" s="64">
        <v>9044</v>
      </c>
      <c r="V22" s="64">
        <v>1461</v>
      </c>
      <c r="W22" s="64">
        <v>10505</v>
      </c>
      <c r="X22" s="78">
        <v>2772</v>
      </c>
      <c r="Y22" s="64">
        <v>12621</v>
      </c>
      <c r="Z22" s="64">
        <v>544</v>
      </c>
      <c r="AA22" s="64">
        <v>13165</v>
      </c>
      <c r="AB22" s="78">
        <v>3325</v>
      </c>
      <c r="AC22" s="64">
        <v>9482</v>
      </c>
      <c r="AD22" s="64">
        <v>239</v>
      </c>
      <c r="AE22" s="64">
        <v>9721</v>
      </c>
      <c r="AF22" s="68">
        <v>18</v>
      </c>
      <c r="AH22" s="59"/>
      <c r="AI22" s="59"/>
      <c r="AJ22" s="59"/>
      <c r="AK22" s="59"/>
      <c r="AL22" s="59"/>
      <c r="AM22" s="59"/>
      <c r="AN22" s="59"/>
      <c r="AO22" s="59"/>
      <c r="AP22" s="59"/>
      <c r="AQ22" s="68">
        <v>19</v>
      </c>
    </row>
    <row r="23" ht="21" customHeight="1" spans="2:43">
      <c r="B23" s="59"/>
      <c r="C23" s="64" t="s">
        <v>167</v>
      </c>
      <c r="D23" s="65">
        <v>37</v>
      </c>
      <c r="E23" s="65">
        <v>59</v>
      </c>
      <c r="F23" s="8">
        <f>SUMIF(各岗位报名人数!A:A,国考报名统计!C23,各岗位报名人数!O:O)</f>
        <v>379</v>
      </c>
      <c r="G23" s="8">
        <f>SUMIF(各岗位报名人数!A:A,国考报名统计!C23,各岗位报名人数!P:P)</f>
        <v>661</v>
      </c>
      <c r="H23" s="8">
        <f t="shared" si="0"/>
        <v>1040</v>
      </c>
      <c r="I23" s="8">
        <f>COUNTIFS(各岗位报名人数!A:A,C23,各岗位报名人数!R:R,0)</f>
        <v>1</v>
      </c>
      <c r="J23" s="72">
        <f t="shared" si="1"/>
        <v>17.6271186440678</v>
      </c>
      <c r="K23" s="68">
        <v>18</v>
      </c>
      <c r="N23" s="71"/>
      <c r="O23" s="64" t="s">
        <v>2384</v>
      </c>
      <c r="P23" s="79"/>
      <c r="Q23" s="64">
        <v>10342</v>
      </c>
      <c r="R23" s="64">
        <v>8388</v>
      </c>
      <c r="S23" s="64">
        <v>18730</v>
      </c>
      <c r="T23" s="79"/>
      <c r="U23" s="64">
        <v>11105</v>
      </c>
      <c r="V23" s="64">
        <v>7658</v>
      </c>
      <c r="W23" s="64">
        <v>18763</v>
      </c>
      <c r="X23" s="79"/>
      <c r="Y23" s="89">
        <v>19829</v>
      </c>
      <c r="Z23" s="89">
        <v>6004</v>
      </c>
      <c r="AA23" s="64">
        <v>25833</v>
      </c>
      <c r="AB23" s="79"/>
      <c r="AC23" s="89">
        <v>18058</v>
      </c>
      <c r="AD23" s="89">
        <v>4707</v>
      </c>
      <c r="AE23" s="64">
        <v>22765</v>
      </c>
      <c r="AF23" s="68">
        <v>19</v>
      </c>
      <c r="AH23" s="59"/>
      <c r="AI23" s="59"/>
      <c r="AJ23" s="59"/>
      <c r="AK23" s="59"/>
      <c r="AL23" s="59"/>
      <c r="AM23" s="59"/>
      <c r="AN23" s="59"/>
      <c r="AO23" s="59"/>
      <c r="AP23" s="59"/>
      <c r="AQ23" s="68">
        <v>20</v>
      </c>
    </row>
    <row r="24" ht="21" customHeight="1" spans="2:43">
      <c r="B24" s="59"/>
      <c r="C24" s="64" t="s">
        <v>104</v>
      </c>
      <c r="D24" s="65">
        <v>41</v>
      </c>
      <c r="E24" s="65">
        <v>102</v>
      </c>
      <c r="F24" s="8">
        <f>SUMIF(各岗位报名人数!A:A,国考报名统计!C24,各岗位报名人数!O:O)</f>
        <v>486</v>
      </c>
      <c r="G24" s="8">
        <f>SUMIF(各岗位报名人数!A:A,国考报名统计!C24,各岗位报名人数!P:P)</f>
        <v>563</v>
      </c>
      <c r="H24" s="8">
        <f t="shared" si="0"/>
        <v>1049</v>
      </c>
      <c r="I24" s="8">
        <f>COUNTIFS(各岗位报名人数!A:A,C24,各岗位报名人数!R:R,0)</f>
        <v>1</v>
      </c>
      <c r="J24" s="72">
        <f t="shared" si="1"/>
        <v>10.2843137254902</v>
      </c>
      <c r="K24" s="68">
        <v>19</v>
      </c>
      <c r="N24" s="71"/>
      <c r="O24" s="64" t="s">
        <v>2385</v>
      </c>
      <c r="P24" s="79"/>
      <c r="Q24" s="64">
        <v>8516</v>
      </c>
      <c r="R24" s="64">
        <v>17677</v>
      </c>
      <c r="S24" s="64">
        <v>26193</v>
      </c>
      <c r="T24" s="79"/>
      <c r="U24" s="64">
        <v>11002</v>
      </c>
      <c r="V24" s="64">
        <v>17559</v>
      </c>
      <c r="W24" s="64">
        <v>28561</v>
      </c>
      <c r="X24" s="79"/>
      <c r="Y24" s="64">
        <v>18589</v>
      </c>
      <c r="Z24" s="64">
        <v>18784</v>
      </c>
      <c r="AA24" s="64">
        <v>37373</v>
      </c>
      <c r="AB24" s="79"/>
      <c r="AC24" s="64">
        <v>18338</v>
      </c>
      <c r="AD24" s="64">
        <v>16077</v>
      </c>
      <c r="AE24" s="64">
        <v>34415</v>
      </c>
      <c r="AF24" s="68">
        <v>20</v>
      </c>
      <c r="AH24" s="59"/>
      <c r="AI24" s="59"/>
      <c r="AJ24" s="59"/>
      <c r="AK24" s="59"/>
      <c r="AL24" s="59"/>
      <c r="AM24" s="59"/>
      <c r="AN24" s="59"/>
      <c r="AO24" s="59"/>
      <c r="AP24" s="59"/>
      <c r="AQ24" s="68">
        <v>21</v>
      </c>
    </row>
    <row r="25" ht="21" customHeight="1" spans="2:43">
      <c r="B25" s="59"/>
      <c r="C25" s="64" t="s">
        <v>148</v>
      </c>
      <c r="D25" s="65">
        <v>23</v>
      </c>
      <c r="E25" s="65">
        <v>51</v>
      </c>
      <c r="F25" s="8">
        <f>SUMIF(各岗位报名人数!A:A,国考报名统计!C25,各岗位报名人数!O:O)</f>
        <v>219</v>
      </c>
      <c r="G25" s="8">
        <f>SUMIF(各岗位报名人数!A:A,国考报名统计!C25,各岗位报名人数!P:P)</f>
        <v>637</v>
      </c>
      <c r="H25" s="8">
        <f t="shared" si="0"/>
        <v>856</v>
      </c>
      <c r="I25" s="8">
        <f>COUNTIFS(各岗位报名人数!A:A,C25,各岗位报名人数!R:R,0)</f>
        <v>1</v>
      </c>
      <c r="J25" s="72">
        <f t="shared" si="1"/>
        <v>16.7843137254902</v>
      </c>
      <c r="K25" s="68">
        <v>20</v>
      </c>
      <c r="N25" s="71"/>
      <c r="O25" s="64" t="s">
        <v>2386</v>
      </c>
      <c r="P25" s="79"/>
      <c r="Q25" s="64">
        <v>9660</v>
      </c>
      <c r="R25" s="64">
        <v>25472</v>
      </c>
      <c r="S25" s="64">
        <v>35132</v>
      </c>
      <c r="T25" s="79"/>
      <c r="U25" s="64">
        <v>14897</v>
      </c>
      <c r="V25" s="64">
        <v>30767</v>
      </c>
      <c r="W25" s="64">
        <v>45664</v>
      </c>
      <c r="X25" s="79"/>
      <c r="Y25" s="64">
        <v>17320</v>
      </c>
      <c r="Z25" s="64">
        <v>32720</v>
      </c>
      <c r="AA25" s="64">
        <v>50040</v>
      </c>
      <c r="AB25" s="79"/>
      <c r="AC25" s="64">
        <v>19995</v>
      </c>
      <c r="AD25" s="64">
        <v>30288</v>
      </c>
      <c r="AE25" s="64">
        <v>50283</v>
      </c>
      <c r="AF25" s="68">
        <v>21</v>
      </c>
      <c r="AH25" s="59"/>
      <c r="AI25" s="59"/>
      <c r="AJ25" s="59"/>
      <c r="AK25" s="59"/>
      <c r="AL25" s="59"/>
      <c r="AM25" s="59"/>
      <c r="AN25" s="59"/>
      <c r="AO25" s="59"/>
      <c r="AP25" s="59"/>
      <c r="AQ25" s="68">
        <v>22</v>
      </c>
    </row>
    <row r="26" ht="21" customHeight="1" spans="2:43">
      <c r="B26" s="59"/>
      <c r="C26" s="64" t="s">
        <v>152</v>
      </c>
      <c r="D26" s="65">
        <v>29</v>
      </c>
      <c r="E26" s="65">
        <v>79</v>
      </c>
      <c r="F26" s="8">
        <f>SUMIF(各岗位报名人数!A:A,国考报名统计!C26,各岗位报名人数!O:O)</f>
        <v>482</v>
      </c>
      <c r="G26" s="8">
        <f>SUMIF(各岗位报名人数!A:A,国考报名统计!C26,各岗位报名人数!P:P)</f>
        <v>1097</v>
      </c>
      <c r="H26" s="8">
        <f t="shared" si="0"/>
        <v>1579</v>
      </c>
      <c r="I26" s="8">
        <f>COUNTIFS(各岗位报名人数!A:A,C26,各岗位报名人数!R:R,0)</f>
        <v>1</v>
      </c>
      <c r="J26" s="72">
        <f t="shared" si="1"/>
        <v>19.9873417721519</v>
      </c>
      <c r="K26" s="68">
        <v>21</v>
      </c>
      <c r="N26" s="71"/>
      <c r="O26" s="64" t="s">
        <v>2387</v>
      </c>
      <c r="P26" s="79"/>
      <c r="Q26" s="64">
        <v>13405</v>
      </c>
      <c r="R26" s="64">
        <v>36900</v>
      </c>
      <c r="S26" s="64">
        <v>50305</v>
      </c>
      <c r="T26" s="79"/>
      <c r="U26" s="64">
        <v>15015</v>
      </c>
      <c r="V26" s="64">
        <v>50192</v>
      </c>
      <c r="W26" s="64">
        <v>65207</v>
      </c>
      <c r="X26" s="79"/>
      <c r="Y26" s="64">
        <v>15293</v>
      </c>
      <c r="Z26" s="64">
        <v>46244</v>
      </c>
      <c r="AA26" s="64">
        <v>61537</v>
      </c>
      <c r="AB26" s="79"/>
      <c r="AC26" s="64"/>
      <c r="AD26" s="64"/>
      <c r="AE26" s="64"/>
      <c r="AF26" s="68">
        <v>22</v>
      </c>
      <c r="AH26" s="59"/>
      <c r="AI26" s="59"/>
      <c r="AJ26" s="59"/>
      <c r="AK26" s="59"/>
      <c r="AL26" s="59"/>
      <c r="AM26" s="59"/>
      <c r="AN26" s="59"/>
      <c r="AO26" s="59"/>
      <c r="AP26" s="59"/>
      <c r="AQ26" s="68">
        <v>23</v>
      </c>
    </row>
    <row r="27" ht="21" customHeight="1" spans="2:43">
      <c r="B27" s="59"/>
      <c r="C27" s="64" t="s">
        <v>155</v>
      </c>
      <c r="D27" s="65">
        <v>31</v>
      </c>
      <c r="E27" s="65">
        <v>59</v>
      </c>
      <c r="F27" s="8">
        <f>SUMIF(各岗位报名人数!A:A,国考报名统计!C27,各岗位报名人数!O:O)</f>
        <v>514</v>
      </c>
      <c r="G27" s="8">
        <f>SUMIF(各岗位报名人数!A:A,国考报名统计!C27,各岗位报名人数!P:P)</f>
        <v>579</v>
      </c>
      <c r="H27" s="8">
        <f t="shared" si="0"/>
        <v>1093</v>
      </c>
      <c r="I27" s="8">
        <f>COUNTIFS(各岗位报名人数!A:A,C27,各岗位报名人数!R:R,0)</f>
        <v>1</v>
      </c>
      <c r="J27" s="72">
        <f t="shared" si="1"/>
        <v>18.5254237288136</v>
      </c>
      <c r="K27" s="68">
        <v>22</v>
      </c>
      <c r="N27" s="71"/>
      <c r="O27" s="64" t="s">
        <v>2388</v>
      </c>
      <c r="P27" s="79"/>
      <c r="Q27" s="64">
        <v>15535</v>
      </c>
      <c r="R27" s="64">
        <v>52996</v>
      </c>
      <c r="S27" s="64">
        <v>68531</v>
      </c>
      <c r="T27" s="79"/>
      <c r="U27" s="64">
        <v>17717</v>
      </c>
      <c r="V27" s="64">
        <v>68878</v>
      </c>
      <c r="W27" s="64">
        <v>86595</v>
      </c>
      <c r="X27" s="79"/>
      <c r="Y27" s="64">
        <v>15647</v>
      </c>
      <c r="Z27" s="64">
        <v>60122</v>
      </c>
      <c r="AA27" s="64">
        <v>75769</v>
      </c>
      <c r="AB27" s="79"/>
      <c r="AC27" s="64"/>
      <c r="AD27" s="64"/>
      <c r="AE27" s="64"/>
      <c r="AF27" s="68">
        <v>23</v>
      </c>
      <c r="AH27" s="59"/>
      <c r="AI27" s="59"/>
      <c r="AJ27" s="59"/>
      <c r="AK27" s="59"/>
      <c r="AL27" s="59"/>
      <c r="AM27" s="59"/>
      <c r="AN27" s="59"/>
      <c r="AO27" s="59"/>
      <c r="AP27" s="59"/>
      <c r="AQ27" s="68">
        <v>24</v>
      </c>
    </row>
    <row r="28" ht="21" customHeight="1" spans="2:32">
      <c r="B28" s="59"/>
      <c r="C28" s="64" t="s">
        <v>158</v>
      </c>
      <c r="D28" s="65">
        <v>36</v>
      </c>
      <c r="E28" s="65">
        <v>84</v>
      </c>
      <c r="F28" s="8">
        <f>SUMIF(各岗位报名人数!A:A,国考报名统计!C28,各岗位报名人数!O:O)</f>
        <v>1151</v>
      </c>
      <c r="G28" s="8">
        <f>SUMIF(各岗位报名人数!A:A,国考报名统计!C28,各岗位报名人数!P:P)</f>
        <v>947</v>
      </c>
      <c r="H28" s="8">
        <f t="shared" si="0"/>
        <v>2098</v>
      </c>
      <c r="I28" s="8">
        <f>COUNTIFS(各岗位报名人数!A:A,C28,各岗位报名人数!R:R,0)</f>
        <v>3</v>
      </c>
      <c r="J28" s="72">
        <f t="shared" si="1"/>
        <v>24.9761904761905</v>
      </c>
      <c r="K28" s="68">
        <v>23</v>
      </c>
      <c r="N28" s="71"/>
      <c r="O28" s="64" t="s">
        <v>2389</v>
      </c>
      <c r="P28" s="79"/>
      <c r="Q28" s="64">
        <v>15850</v>
      </c>
      <c r="R28" s="64">
        <v>74188</v>
      </c>
      <c r="S28" s="64">
        <v>90038</v>
      </c>
      <c r="T28" s="79"/>
      <c r="U28" s="64">
        <v>20441</v>
      </c>
      <c r="V28" s="64">
        <v>92354</v>
      </c>
      <c r="W28" s="64">
        <v>112795</v>
      </c>
      <c r="X28" s="79"/>
      <c r="Y28" s="64">
        <v>22036</v>
      </c>
      <c r="Z28" s="64">
        <v>78134</v>
      </c>
      <c r="AA28" s="64">
        <v>100170</v>
      </c>
      <c r="AB28" s="79"/>
      <c r="AC28" s="64"/>
      <c r="AD28" s="64"/>
      <c r="AE28" s="64"/>
      <c r="AF28" s="68">
        <v>24</v>
      </c>
    </row>
    <row r="29" ht="21" customHeight="1" spans="2:32">
      <c r="B29" s="59"/>
      <c r="C29" s="64" t="s">
        <v>2376</v>
      </c>
      <c r="D29" s="65">
        <v>1327</v>
      </c>
      <c r="E29" s="65">
        <v>3325</v>
      </c>
      <c r="F29" s="8">
        <f>SUM(F8:F28)</f>
        <v>19995</v>
      </c>
      <c r="G29" s="8">
        <f>SUM(G8:G28)</f>
        <v>30288</v>
      </c>
      <c r="H29" s="8">
        <f t="shared" si="0"/>
        <v>50283</v>
      </c>
      <c r="I29" s="8">
        <f>SUM(I8:I28)</f>
        <v>74</v>
      </c>
      <c r="J29" s="72">
        <f t="shared" si="1"/>
        <v>15.1227067669173</v>
      </c>
      <c r="K29" s="68">
        <v>24</v>
      </c>
      <c r="N29" s="71"/>
      <c r="O29" s="64" t="s">
        <v>2390</v>
      </c>
      <c r="P29" s="79"/>
      <c r="Q29" s="64">
        <v>15924</v>
      </c>
      <c r="R29" s="64">
        <v>99672</v>
      </c>
      <c r="S29" s="64">
        <v>115596</v>
      </c>
      <c r="T29" s="79"/>
      <c r="U29" s="64">
        <v>21649</v>
      </c>
      <c r="V29" s="64">
        <v>120687</v>
      </c>
      <c r="W29" s="64">
        <v>142336</v>
      </c>
      <c r="X29" s="79"/>
      <c r="Y29" s="64">
        <v>28885</v>
      </c>
      <c r="Z29" s="64">
        <v>101438</v>
      </c>
      <c r="AA29" s="64">
        <v>130323</v>
      </c>
      <c r="AB29" s="79"/>
      <c r="AC29" s="64"/>
      <c r="AD29" s="64"/>
      <c r="AE29" s="64"/>
      <c r="AF29" s="68">
        <v>25</v>
      </c>
    </row>
    <row r="30" customHeight="1" spans="2:32">
      <c r="B30" s="59"/>
      <c r="C30" s="59"/>
      <c r="D30" s="59"/>
      <c r="E30" s="59"/>
      <c r="F30" s="59"/>
      <c r="G30" s="59"/>
      <c r="H30" s="59"/>
      <c r="I30" s="59"/>
      <c r="J30" s="59"/>
      <c r="K30" s="68">
        <v>25</v>
      </c>
      <c r="N30" s="71"/>
      <c r="O30" s="64" t="s">
        <v>2391</v>
      </c>
      <c r="P30" s="79"/>
      <c r="Q30" s="64">
        <v>27726</v>
      </c>
      <c r="R30" s="64">
        <v>139271</v>
      </c>
      <c r="S30" s="64">
        <v>166997</v>
      </c>
      <c r="T30" s="79"/>
      <c r="U30" s="64">
        <v>20940</v>
      </c>
      <c r="V30" s="64">
        <v>151101</v>
      </c>
      <c r="W30" s="64">
        <v>172041</v>
      </c>
      <c r="X30" s="79"/>
      <c r="Y30" s="64">
        <v>33779</v>
      </c>
      <c r="Z30" s="64">
        <v>130863</v>
      </c>
      <c r="AA30" s="64">
        <v>164642</v>
      </c>
      <c r="AB30" s="79"/>
      <c r="AC30" s="64"/>
      <c r="AD30" s="64"/>
      <c r="AE30" s="64"/>
      <c r="AF30" s="68">
        <v>26</v>
      </c>
    </row>
    <row r="31" ht="20.45" customHeight="1" spans="2:32">
      <c r="B31" s="59"/>
      <c r="C31" s="66"/>
      <c r="D31" s="66"/>
      <c r="E31" s="66"/>
      <c r="F31" s="66"/>
      <c r="G31" s="66"/>
      <c r="H31" s="66"/>
      <c r="I31" s="66"/>
      <c r="J31" s="66"/>
      <c r="K31" s="68">
        <v>26</v>
      </c>
      <c r="N31" s="71"/>
      <c r="O31" s="64" t="s">
        <v>2392</v>
      </c>
      <c r="P31" s="80"/>
      <c r="Q31" s="64">
        <v>18413</v>
      </c>
      <c r="R31" s="64">
        <v>162766</v>
      </c>
      <c r="S31" s="64">
        <v>181179</v>
      </c>
      <c r="T31" s="80"/>
      <c r="U31" s="64">
        <v>21927</v>
      </c>
      <c r="V31" s="64">
        <v>196603</v>
      </c>
      <c r="W31" s="64">
        <v>218530</v>
      </c>
      <c r="X31" s="80"/>
      <c r="Y31" s="64">
        <v>26778</v>
      </c>
      <c r="Z31" s="64">
        <v>179747</v>
      </c>
      <c r="AA31" s="64">
        <v>206525</v>
      </c>
      <c r="AB31" s="80"/>
      <c r="AC31" s="64"/>
      <c r="AD31" s="64"/>
      <c r="AE31" s="64"/>
      <c r="AF31" s="68">
        <v>27</v>
      </c>
    </row>
    <row r="32" ht="26.45" customHeight="1" spans="2:32">
      <c r="B32" s="59"/>
      <c r="C32" s="59"/>
      <c r="D32" s="59"/>
      <c r="E32" s="59"/>
      <c r="F32" s="59"/>
      <c r="G32" s="59"/>
      <c r="H32" s="59"/>
      <c r="I32" s="59"/>
      <c r="J32" s="59"/>
      <c r="K32" s="68">
        <v>27</v>
      </c>
      <c r="N32" s="71"/>
      <c r="O32" s="81" t="s">
        <v>2393</v>
      </c>
      <c r="P32" s="81"/>
      <c r="Q32" s="81"/>
      <c r="R32" s="81"/>
      <c r="S32" s="81"/>
      <c r="T32" s="81"/>
      <c r="U32" s="81"/>
      <c r="V32" s="81"/>
      <c r="W32" s="81"/>
      <c r="X32" s="81"/>
      <c r="Y32" s="81"/>
      <c r="Z32" s="81"/>
      <c r="AA32" s="81"/>
      <c r="AB32" s="81"/>
      <c r="AC32" s="81"/>
      <c r="AD32" s="81"/>
      <c r="AE32" s="81"/>
      <c r="AF32" s="68">
        <v>28</v>
      </c>
    </row>
    <row r="33" ht="26.45" customHeight="1" spans="2:32">
      <c r="B33" s="59"/>
      <c r="C33" s="59"/>
      <c r="D33" s="59"/>
      <c r="E33" s="59"/>
      <c r="F33" s="59"/>
      <c r="G33" s="59"/>
      <c r="H33" s="59"/>
      <c r="I33" s="59"/>
      <c r="J33" s="59"/>
      <c r="K33" s="68">
        <v>28</v>
      </c>
      <c r="N33" s="59"/>
      <c r="O33" s="82"/>
      <c r="P33" s="82"/>
      <c r="Q33" s="82"/>
      <c r="R33" s="82"/>
      <c r="S33" s="82"/>
      <c r="T33" s="82"/>
      <c r="U33" s="82"/>
      <c r="V33" s="82"/>
      <c r="W33" s="82"/>
      <c r="X33" s="82"/>
      <c r="Y33" s="82"/>
      <c r="Z33" s="82"/>
      <c r="AA33" s="82"/>
      <c r="AB33" s="82"/>
      <c r="AC33" s="82"/>
      <c r="AD33" s="82"/>
      <c r="AE33" s="82"/>
      <c r="AF33" s="68">
        <v>29</v>
      </c>
    </row>
    <row r="34" customHeight="1" spans="2:32">
      <c r="B34" s="59"/>
      <c r="C34" s="59"/>
      <c r="D34" s="59"/>
      <c r="E34" s="59"/>
      <c r="F34" s="59"/>
      <c r="G34" s="59"/>
      <c r="H34" s="59"/>
      <c r="I34" s="59"/>
      <c r="J34" s="59"/>
      <c r="K34" s="68">
        <v>29</v>
      </c>
      <c r="N34" s="59"/>
      <c r="O34" s="82"/>
      <c r="P34" s="82"/>
      <c r="Q34" s="82"/>
      <c r="R34" s="82"/>
      <c r="S34" s="82"/>
      <c r="T34" s="82"/>
      <c r="U34" s="82"/>
      <c r="V34" s="82"/>
      <c r="W34" s="82"/>
      <c r="X34" s="82"/>
      <c r="Y34" s="82"/>
      <c r="Z34" s="82"/>
      <c r="AA34" s="82"/>
      <c r="AB34" s="82"/>
      <c r="AC34" s="82"/>
      <c r="AD34" s="82"/>
      <c r="AE34" s="82"/>
      <c r="AF34" s="68">
        <v>30</v>
      </c>
    </row>
    <row r="35" customHeight="1" spans="2:32">
      <c r="B35" s="59"/>
      <c r="C35" s="59"/>
      <c r="D35" s="59"/>
      <c r="E35" s="59"/>
      <c r="F35" s="59"/>
      <c r="G35" s="59"/>
      <c r="H35" s="59"/>
      <c r="I35" s="59"/>
      <c r="J35" s="59"/>
      <c r="K35" s="68">
        <v>30</v>
      </c>
      <c r="N35" s="59"/>
      <c r="O35" s="82"/>
      <c r="P35" s="82"/>
      <c r="Q35" s="82"/>
      <c r="R35" s="82"/>
      <c r="S35" s="82"/>
      <c r="T35" s="82"/>
      <c r="U35" s="82"/>
      <c r="V35" s="82"/>
      <c r="W35" s="82"/>
      <c r="X35" s="82"/>
      <c r="Y35" s="82"/>
      <c r="Z35" s="82"/>
      <c r="AA35" s="82"/>
      <c r="AB35" s="82"/>
      <c r="AC35" s="82"/>
      <c r="AD35" s="82"/>
      <c r="AE35" s="82"/>
      <c r="AF35" s="68">
        <v>31</v>
      </c>
    </row>
    <row r="36" customHeight="1" spans="2:32">
      <c r="B36" s="59"/>
      <c r="C36" s="59"/>
      <c r="D36" s="59"/>
      <c r="E36" s="59"/>
      <c r="F36" s="59"/>
      <c r="G36" s="59"/>
      <c r="H36" s="59"/>
      <c r="I36" s="59"/>
      <c r="J36" s="59"/>
      <c r="K36" s="68">
        <v>31</v>
      </c>
      <c r="N36" s="59"/>
      <c r="O36" s="82"/>
      <c r="P36" s="82"/>
      <c r="Q36" s="82"/>
      <c r="R36" s="82"/>
      <c r="S36" s="82"/>
      <c r="T36" s="82"/>
      <c r="U36" s="82"/>
      <c r="V36" s="82"/>
      <c r="W36" s="82"/>
      <c r="X36" s="82"/>
      <c r="Y36" s="82"/>
      <c r="Z36" s="82"/>
      <c r="AA36" s="82"/>
      <c r="AB36" s="82"/>
      <c r="AC36" s="82"/>
      <c r="AD36" s="82"/>
      <c r="AE36" s="82"/>
      <c r="AF36" s="68">
        <v>32</v>
      </c>
    </row>
    <row r="37" customHeight="1" spans="2:32">
      <c r="B37" s="59"/>
      <c r="C37" s="59"/>
      <c r="D37" s="59"/>
      <c r="E37" s="59"/>
      <c r="F37" s="59"/>
      <c r="G37" s="59"/>
      <c r="H37" s="59"/>
      <c r="I37" s="59"/>
      <c r="J37" s="59"/>
      <c r="K37" s="68">
        <v>32</v>
      </c>
      <c r="N37" s="59"/>
      <c r="O37" s="82"/>
      <c r="P37" s="82"/>
      <c r="Q37" s="82"/>
      <c r="R37" s="82"/>
      <c r="S37" s="82"/>
      <c r="T37" s="82"/>
      <c r="U37" s="82"/>
      <c r="V37" s="82"/>
      <c r="W37" s="82"/>
      <c r="X37" s="82"/>
      <c r="Y37" s="82"/>
      <c r="Z37" s="82"/>
      <c r="AA37" s="82"/>
      <c r="AB37" s="82"/>
      <c r="AC37" s="82"/>
      <c r="AD37" s="82"/>
      <c r="AE37" s="82"/>
      <c r="AF37" s="68">
        <v>33</v>
      </c>
    </row>
    <row r="38" customHeight="1" spans="2:32">
      <c r="B38" s="59"/>
      <c r="C38" s="59"/>
      <c r="D38" s="59"/>
      <c r="E38" s="59"/>
      <c r="F38" s="59"/>
      <c r="G38" s="59"/>
      <c r="H38" s="59"/>
      <c r="I38" s="59"/>
      <c r="J38" s="59"/>
      <c r="K38" s="68">
        <v>33</v>
      </c>
      <c r="N38" s="59"/>
      <c r="O38" s="82"/>
      <c r="P38" s="82"/>
      <c r="Q38" s="82"/>
      <c r="R38" s="82"/>
      <c r="S38" s="82"/>
      <c r="T38" s="82"/>
      <c r="U38" s="82"/>
      <c r="V38" s="82"/>
      <c r="W38" s="82"/>
      <c r="X38" s="82"/>
      <c r="Y38" s="82"/>
      <c r="Z38" s="82"/>
      <c r="AA38" s="82"/>
      <c r="AB38" s="82"/>
      <c r="AC38" s="82"/>
      <c r="AD38" s="82"/>
      <c r="AE38" s="82"/>
      <c r="AF38" s="68">
        <v>34</v>
      </c>
    </row>
    <row r="39" customHeight="1" spans="2:32">
      <c r="B39" s="59"/>
      <c r="C39" s="59"/>
      <c r="D39" s="59"/>
      <c r="E39" s="59"/>
      <c r="F39" s="59"/>
      <c r="G39" s="59"/>
      <c r="H39" s="59"/>
      <c r="I39" s="59"/>
      <c r="J39" s="59"/>
      <c r="K39" s="68">
        <v>34</v>
      </c>
      <c r="N39" s="59"/>
      <c r="O39" s="82"/>
      <c r="P39" s="82"/>
      <c r="Q39" s="82"/>
      <c r="R39" s="82"/>
      <c r="S39" s="82"/>
      <c r="T39" s="82"/>
      <c r="U39" s="82"/>
      <c r="V39" s="82"/>
      <c r="W39" s="82"/>
      <c r="X39" s="82"/>
      <c r="Y39" s="82"/>
      <c r="Z39" s="82"/>
      <c r="AA39" s="82"/>
      <c r="AB39" s="82"/>
      <c r="AC39" s="82"/>
      <c r="AD39" s="82"/>
      <c r="AE39" s="82"/>
      <c r="AF39" s="68">
        <v>35</v>
      </c>
    </row>
    <row r="40" customHeight="1" spans="2:32">
      <c r="B40" s="59"/>
      <c r="C40" s="59"/>
      <c r="D40" s="59"/>
      <c r="E40" s="59"/>
      <c r="F40" s="59"/>
      <c r="G40" s="59"/>
      <c r="H40" s="59"/>
      <c r="I40" s="59"/>
      <c r="J40" s="59"/>
      <c r="K40" s="68">
        <v>35</v>
      </c>
      <c r="N40" s="59"/>
      <c r="O40" s="82"/>
      <c r="P40" s="82"/>
      <c r="Q40" s="82"/>
      <c r="R40" s="82"/>
      <c r="S40" s="82"/>
      <c r="T40" s="82"/>
      <c r="U40" s="82"/>
      <c r="V40" s="82"/>
      <c r="W40" s="82"/>
      <c r="X40" s="82"/>
      <c r="Y40" s="82"/>
      <c r="Z40" s="82"/>
      <c r="AA40" s="82"/>
      <c r="AB40" s="82"/>
      <c r="AC40" s="82"/>
      <c r="AD40" s="82"/>
      <c r="AE40" s="82"/>
      <c r="AF40" s="68">
        <v>36</v>
      </c>
    </row>
    <row r="41" customHeight="1" spans="2:32">
      <c r="B41" s="59"/>
      <c r="C41" s="59"/>
      <c r="D41" s="59"/>
      <c r="E41" s="59"/>
      <c r="F41" s="59"/>
      <c r="G41" s="59"/>
      <c r="H41" s="59"/>
      <c r="I41" s="59"/>
      <c r="J41" s="59"/>
      <c r="K41" s="68">
        <v>36</v>
      </c>
      <c r="N41" s="59"/>
      <c r="O41" s="82"/>
      <c r="P41" s="82"/>
      <c r="Q41" s="82"/>
      <c r="R41" s="82"/>
      <c r="S41" s="82"/>
      <c r="T41" s="82"/>
      <c r="U41" s="82"/>
      <c r="V41" s="82"/>
      <c r="W41" s="82"/>
      <c r="X41" s="82"/>
      <c r="Y41" s="82"/>
      <c r="Z41" s="82"/>
      <c r="AA41" s="82"/>
      <c r="AB41" s="82"/>
      <c r="AC41" s="82"/>
      <c r="AD41" s="82"/>
      <c r="AE41" s="82"/>
      <c r="AF41" s="68">
        <v>37</v>
      </c>
    </row>
    <row r="42" customHeight="1" spans="2:32">
      <c r="B42" s="59"/>
      <c r="C42" s="59"/>
      <c r="D42" s="59"/>
      <c r="E42" s="59"/>
      <c r="F42" s="59"/>
      <c r="G42" s="59"/>
      <c r="H42" s="59"/>
      <c r="I42" s="59"/>
      <c r="J42" s="59"/>
      <c r="K42" s="68">
        <v>37</v>
      </c>
      <c r="N42" s="59"/>
      <c r="O42" s="82"/>
      <c r="P42" s="82"/>
      <c r="Q42" s="82"/>
      <c r="R42" s="82"/>
      <c r="S42" s="82"/>
      <c r="T42" s="82"/>
      <c r="U42" s="82"/>
      <c r="V42" s="82"/>
      <c r="W42" s="82"/>
      <c r="X42" s="82"/>
      <c r="Y42" s="82"/>
      <c r="Z42" s="82"/>
      <c r="AA42" s="82"/>
      <c r="AB42" s="82"/>
      <c r="AC42" s="82"/>
      <c r="AD42" s="82"/>
      <c r="AE42" s="82"/>
      <c r="AF42" s="68">
        <v>38</v>
      </c>
    </row>
    <row r="43" customHeight="1" spans="14:32">
      <c r="N43" s="59"/>
      <c r="O43" s="82"/>
      <c r="P43" s="82"/>
      <c r="Q43" s="82"/>
      <c r="R43" s="82"/>
      <c r="S43" s="82"/>
      <c r="T43" s="82"/>
      <c r="U43" s="82"/>
      <c r="V43" s="82"/>
      <c r="W43" s="82"/>
      <c r="X43" s="82"/>
      <c r="Y43" s="82"/>
      <c r="Z43" s="82"/>
      <c r="AA43" s="82"/>
      <c r="AB43" s="82"/>
      <c r="AC43" s="82"/>
      <c r="AD43" s="82"/>
      <c r="AE43" s="82"/>
      <c r="AF43" s="68">
        <v>39</v>
      </c>
    </row>
    <row r="44" customHeight="1" spans="14:32">
      <c r="N44" s="59"/>
      <c r="O44" s="82"/>
      <c r="P44" s="82"/>
      <c r="Q44" s="82"/>
      <c r="R44" s="82"/>
      <c r="S44" s="82"/>
      <c r="T44" s="82"/>
      <c r="U44" s="82"/>
      <c r="V44" s="82"/>
      <c r="W44" s="82"/>
      <c r="X44" s="82"/>
      <c r="Y44" s="82"/>
      <c r="Z44" s="82"/>
      <c r="AA44" s="82"/>
      <c r="AB44" s="82"/>
      <c r="AC44" s="82"/>
      <c r="AD44" s="82"/>
      <c r="AE44" s="82"/>
      <c r="AF44" s="68">
        <v>40</v>
      </c>
    </row>
    <row r="45" customHeight="1" spans="14:32">
      <c r="N45" s="59"/>
      <c r="O45" s="82"/>
      <c r="P45" s="82"/>
      <c r="Q45" s="82"/>
      <c r="R45" s="82"/>
      <c r="S45" s="82"/>
      <c r="T45" s="82"/>
      <c r="U45" s="82"/>
      <c r="V45" s="82"/>
      <c r="W45" s="82"/>
      <c r="X45" s="82"/>
      <c r="Y45" s="82"/>
      <c r="Z45" s="82"/>
      <c r="AA45" s="82"/>
      <c r="AB45" s="82"/>
      <c r="AC45" s="82"/>
      <c r="AD45" s="82"/>
      <c r="AE45" s="82"/>
      <c r="AF45" s="68">
        <v>41</v>
      </c>
    </row>
    <row r="46" customHeight="1" spans="14:32">
      <c r="N46" s="59"/>
      <c r="O46" s="82"/>
      <c r="P46" s="82"/>
      <c r="Q46" s="82"/>
      <c r="R46" s="82"/>
      <c r="S46" s="82"/>
      <c r="T46" s="82"/>
      <c r="U46" s="82"/>
      <c r="V46" s="82"/>
      <c r="W46" s="82"/>
      <c r="X46" s="82"/>
      <c r="Y46" s="82"/>
      <c r="Z46" s="82"/>
      <c r="AA46" s="82"/>
      <c r="AB46" s="82"/>
      <c r="AC46" s="82"/>
      <c r="AD46" s="82"/>
      <c r="AE46" s="82"/>
      <c r="AF46" s="68">
        <v>42</v>
      </c>
    </row>
    <row r="47" customHeight="1" spans="14:32">
      <c r="N47" s="59"/>
      <c r="O47" s="82"/>
      <c r="P47" s="82"/>
      <c r="Q47" s="82"/>
      <c r="R47" s="82"/>
      <c r="S47" s="82"/>
      <c r="T47" s="82"/>
      <c r="U47" s="82"/>
      <c r="V47" s="82"/>
      <c r="W47" s="82"/>
      <c r="X47" s="82"/>
      <c r="Y47" s="82"/>
      <c r="Z47" s="82"/>
      <c r="AA47" s="82"/>
      <c r="AB47" s="82"/>
      <c r="AC47" s="82"/>
      <c r="AD47" s="82"/>
      <c r="AE47" s="82"/>
      <c r="AF47" s="68">
        <v>43</v>
      </c>
    </row>
    <row r="48" customHeight="1" spans="13:33">
      <c r="M48" s="83"/>
      <c r="N48" s="84"/>
      <c r="O48" s="85"/>
      <c r="P48" s="85"/>
      <c r="Q48" s="85"/>
      <c r="R48" s="85"/>
      <c r="S48" s="85"/>
      <c r="T48" s="85"/>
      <c r="U48" s="85"/>
      <c r="V48" s="85"/>
      <c r="W48" s="85"/>
      <c r="X48" s="85"/>
      <c r="Y48" s="85"/>
      <c r="Z48" s="85"/>
      <c r="AA48" s="85"/>
      <c r="AB48" s="85"/>
      <c r="AC48" s="85"/>
      <c r="AD48" s="85"/>
      <c r="AE48" s="85"/>
      <c r="AF48" s="85"/>
      <c r="AG48" s="83"/>
    </row>
    <row r="49" customHeight="1" spans="13:33">
      <c r="M49" s="83"/>
      <c r="N49" s="84"/>
      <c r="O49" s="85"/>
      <c r="P49" s="85"/>
      <c r="Q49" s="85"/>
      <c r="R49" s="85"/>
      <c r="S49" s="85"/>
      <c r="T49" s="85"/>
      <c r="U49" s="85"/>
      <c r="V49" s="85"/>
      <c r="W49" s="85"/>
      <c r="X49" s="85"/>
      <c r="Y49" s="85"/>
      <c r="Z49" s="85"/>
      <c r="AA49" s="85"/>
      <c r="AB49" s="85"/>
      <c r="AC49" s="85"/>
      <c r="AD49" s="85"/>
      <c r="AE49" s="85"/>
      <c r="AF49" s="85"/>
      <c r="AG49" s="83"/>
    </row>
    <row r="50" customHeight="1" spans="13:33">
      <c r="M50" s="83"/>
      <c r="N50" s="84"/>
      <c r="O50" s="85"/>
      <c r="P50" s="85"/>
      <c r="Q50" s="85"/>
      <c r="R50" s="85"/>
      <c r="S50" s="85"/>
      <c r="T50" s="85"/>
      <c r="U50" s="85"/>
      <c r="V50" s="85"/>
      <c r="W50" s="85"/>
      <c r="X50" s="85"/>
      <c r="Y50" s="85"/>
      <c r="Z50" s="85"/>
      <c r="AA50" s="85"/>
      <c r="AB50" s="85"/>
      <c r="AC50" s="85"/>
      <c r="AD50" s="85"/>
      <c r="AE50" s="85"/>
      <c r="AF50" s="85"/>
      <c r="AG50" s="83"/>
    </row>
    <row r="51" customHeight="1" spans="13:33">
      <c r="M51" s="83"/>
      <c r="N51" s="84"/>
      <c r="O51" s="85"/>
      <c r="P51" s="85"/>
      <c r="Q51" s="85"/>
      <c r="R51" s="85"/>
      <c r="S51" s="85"/>
      <c r="T51" s="85"/>
      <c r="U51" s="85"/>
      <c r="V51" s="85"/>
      <c r="W51" s="85"/>
      <c r="X51" s="85"/>
      <c r="Y51" s="85"/>
      <c r="Z51" s="85"/>
      <c r="AA51" s="85"/>
      <c r="AB51" s="85"/>
      <c r="AC51" s="85"/>
      <c r="AD51" s="85"/>
      <c r="AE51" s="85"/>
      <c r="AF51" s="85"/>
      <c r="AG51" s="83"/>
    </row>
    <row r="52" customHeight="1" spans="13:33">
      <c r="M52" s="83"/>
      <c r="N52" s="84"/>
      <c r="O52" s="85"/>
      <c r="P52" s="85"/>
      <c r="Q52" s="85"/>
      <c r="R52" s="85"/>
      <c r="S52" s="85"/>
      <c r="T52" s="85"/>
      <c r="U52" s="85"/>
      <c r="V52" s="85"/>
      <c r="W52" s="85"/>
      <c r="X52" s="85"/>
      <c r="Y52" s="85"/>
      <c r="Z52" s="85"/>
      <c r="AA52" s="85"/>
      <c r="AB52" s="85"/>
      <c r="AC52" s="85"/>
      <c r="AD52" s="85"/>
      <c r="AE52" s="85"/>
      <c r="AF52" s="85"/>
      <c r="AG52" s="83"/>
    </row>
    <row r="53" customHeight="1" spans="13:33">
      <c r="M53" s="83"/>
      <c r="N53" s="83"/>
      <c r="O53" s="83"/>
      <c r="P53" s="83"/>
      <c r="Q53" s="83"/>
      <c r="R53" s="83"/>
      <c r="S53" s="83"/>
      <c r="T53" s="83"/>
      <c r="U53" s="83"/>
      <c r="V53" s="83"/>
      <c r="W53" s="83"/>
      <c r="X53" s="83"/>
      <c r="Y53" s="83"/>
      <c r="Z53" s="83"/>
      <c r="AA53" s="83"/>
      <c r="AB53" s="83"/>
      <c r="AC53" s="83"/>
      <c r="AD53" s="83"/>
      <c r="AE53" s="83"/>
      <c r="AF53" s="83"/>
      <c r="AG53" s="83"/>
    </row>
    <row r="54" customHeight="1" spans="13:33">
      <c r="M54" s="83"/>
      <c r="N54" s="83"/>
      <c r="O54" s="83"/>
      <c r="P54" s="83"/>
      <c r="Q54" s="83"/>
      <c r="R54" s="83"/>
      <c r="S54" s="83"/>
      <c r="T54" s="83"/>
      <c r="U54" s="83"/>
      <c r="V54" s="83"/>
      <c r="W54" s="83"/>
      <c r="X54" s="83"/>
      <c r="Y54" s="83"/>
      <c r="Z54" s="83"/>
      <c r="AA54" s="83"/>
      <c r="AB54" s="83"/>
      <c r="AC54" s="83"/>
      <c r="AD54" s="83"/>
      <c r="AE54" s="83"/>
      <c r="AF54" s="83"/>
      <c r="AG54" s="83"/>
    </row>
  </sheetData>
  <sheetProtection autoFilter="0"/>
  <mergeCells count="23">
    <mergeCell ref="B3:K3"/>
    <mergeCell ref="AH3:AQ3"/>
    <mergeCell ref="B4:K4"/>
    <mergeCell ref="AH4:AQ4"/>
    <mergeCell ref="C5:J5"/>
    <mergeCell ref="AI5:AP5"/>
    <mergeCell ref="C6:J6"/>
    <mergeCell ref="AI6:AP6"/>
    <mergeCell ref="AI18:AP18"/>
    <mergeCell ref="O19:AE19"/>
    <mergeCell ref="P20:S20"/>
    <mergeCell ref="T20:W20"/>
    <mergeCell ref="X20:AA20"/>
    <mergeCell ref="AB20:AE20"/>
    <mergeCell ref="C31:J31"/>
    <mergeCell ref="N5:N21"/>
    <mergeCell ref="O20:O21"/>
    <mergeCell ref="P22:P31"/>
    <mergeCell ref="T22:T31"/>
    <mergeCell ref="X22:X31"/>
    <mergeCell ref="AB22:AB31"/>
    <mergeCell ref="O17:AE18"/>
    <mergeCell ref="N2:AF4"/>
  </mergeCells>
  <pageMargins left="0.7" right="0.7" top="0.75" bottom="0.75" header="0.3" footer="0.3"/>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B61"/>
  <sheetViews>
    <sheetView showGridLines="0" zoomScale="25" zoomScaleNormal="25" topLeftCell="A12" workbookViewId="0">
      <selection activeCell="AB2" sqref="A2:AB61"/>
    </sheetView>
  </sheetViews>
  <sheetFormatPr defaultColWidth="15.3362831858407" defaultRowHeight="35.45" customHeight="1"/>
  <cols>
    <col min="1" max="1" width="15.3362831858407" style="37"/>
    <col min="2" max="2" width="7.33628318584071" style="37" customWidth="1"/>
    <col min="3" max="3" width="15.3362831858407" style="37"/>
    <col min="4" max="4" width="34.8672566371681" style="37" customWidth="1"/>
    <col min="5" max="5" width="30.8672566371681" style="37" customWidth="1"/>
    <col min="6" max="6" width="15.3362831858407" style="37"/>
    <col min="7" max="7" width="18.4690265486726" style="37" customWidth="1"/>
    <col min="8" max="8" width="15.3362831858407" style="37"/>
    <col min="9" max="9" width="6" style="37" customWidth="1"/>
    <col min="10" max="10" width="12" style="37" customWidth="1"/>
    <col min="11" max="11" width="7" style="37" customWidth="1"/>
    <col min="12" max="12" width="15.3362831858407" style="37"/>
    <col min="13" max="14" width="25.1327433628319" style="37" customWidth="1"/>
    <col min="15" max="17" width="15.3362831858407" style="37"/>
    <col min="18" max="18" width="7" style="37" customWidth="1"/>
    <col min="19" max="19" width="15.3362831858407" style="37"/>
    <col min="20" max="20" width="7" style="37" customWidth="1"/>
    <col min="21" max="21" width="15.3362831858407" style="37"/>
    <col min="22" max="23" width="25.1327433628319" style="37" customWidth="1"/>
    <col min="24" max="24" width="15.3362831858407" style="37"/>
    <col min="25" max="26" width="15.3362831858407" style="37" customWidth="1"/>
    <col min="27" max="27" width="7" style="37" customWidth="1"/>
    <col min="28" max="28" width="15.3362831858407" style="37" customWidth="1"/>
    <col min="29" max="16384" width="15.3362831858407" style="37"/>
  </cols>
  <sheetData>
    <row r="2" customHeight="1" spans="1:28">
      <c r="A2" s="38">
        <v>-26</v>
      </c>
      <c r="B2" s="38">
        <v>-25</v>
      </c>
      <c r="C2" s="38">
        <v>-24</v>
      </c>
      <c r="D2" s="38">
        <v>-23</v>
      </c>
      <c r="E2" s="38">
        <v>-22</v>
      </c>
      <c r="F2" s="38">
        <v>-21</v>
      </c>
      <c r="G2" s="38">
        <v>-20</v>
      </c>
      <c r="H2" s="38">
        <v>-19</v>
      </c>
      <c r="I2" s="38">
        <v>-18</v>
      </c>
      <c r="J2" s="38">
        <v>-17</v>
      </c>
      <c r="K2" s="38">
        <v>-16</v>
      </c>
      <c r="L2" s="38">
        <v>-15</v>
      </c>
      <c r="M2" s="38">
        <v>-14</v>
      </c>
      <c r="N2" s="38">
        <v>-13</v>
      </c>
      <c r="O2" s="38">
        <v>-12</v>
      </c>
      <c r="P2" s="38">
        <v>-11</v>
      </c>
      <c r="Q2" s="38">
        <v>-10</v>
      </c>
      <c r="R2" s="38">
        <v>-9</v>
      </c>
      <c r="S2" s="38">
        <v>-8</v>
      </c>
      <c r="T2" s="38">
        <v>-7</v>
      </c>
      <c r="U2" s="38">
        <v>-6</v>
      </c>
      <c r="V2" s="38">
        <v>-5</v>
      </c>
      <c r="W2" s="38">
        <v>-4</v>
      </c>
      <c r="X2" s="38">
        <v>-3</v>
      </c>
      <c r="Y2" s="38">
        <v>-2</v>
      </c>
      <c r="Z2" s="38">
        <v>-1</v>
      </c>
      <c r="AA2" s="38">
        <v>0</v>
      </c>
      <c r="AB2" s="38">
        <v>1</v>
      </c>
    </row>
    <row r="3" customHeight="1" spans="1:28">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v>2</v>
      </c>
    </row>
    <row r="4" customHeight="1" spans="1:28">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v>3</v>
      </c>
    </row>
    <row r="5" customHeight="1" spans="1:28">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v>4</v>
      </c>
    </row>
    <row r="6" customHeight="1" spans="1:28">
      <c r="A6" s="38"/>
      <c r="B6" s="39" t="s">
        <v>2394</v>
      </c>
      <c r="C6" s="39"/>
      <c r="D6" s="39"/>
      <c r="E6" s="39"/>
      <c r="F6" s="39"/>
      <c r="G6" s="39"/>
      <c r="H6" s="39"/>
      <c r="I6" s="39"/>
      <c r="J6" s="39"/>
      <c r="K6" s="39"/>
      <c r="L6" s="39"/>
      <c r="M6" s="39"/>
      <c r="N6" s="39"/>
      <c r="O6" s="39"/>
      <c r="P6" s="39"/>
      <c r="Q6" s="39"/>
      <c r="R6" s="39"/>
      <c r="S6" s="39"/>
      <c r="T6" s="39"/>
      <c r="U6" s="39"/>
      <c r="V6" s="39"/>
      <c r="W6" s="39"/>
      <c r="X6" s="39"/>
      <c r="Y6" s="39"/>
      <c r="Z6" s="39"/>
      <c r="AA6" s="38"/>
      <c r="AB6" s="38">
        <v>5</v>
      </c>
    </row>
    <row r="7" customHeight="1" spans="1:28">
      <c r="A7" s="38"/>
      <c r="B7" s="39"/>
      <c r="C7" s="39"/>
      <c r="D7" s="39"/>
      <c r="E7" s="39"/>
      <c r="F7" s="39"/>
      <c r="G7" s="39"/>
      <c r="H7" s="39"/>
      <c r="I7" s="39"/>
      <c r="J7" s="39"/>
      <c r="K7" s="39"/>
      <c r="L7" s="39"/>
      <c r="M7" s="39"/>
      <c r="N7" s="39"/>
      <c r="O7" s="39"/>
      <c r="P7" s="39"/>
      <c r="Q7" s="39"/>
      <c r="R7" s="39"/>
      <c r="S7" s="39"/>
      <c r="T7" s="39"/>
      <c r="U7" s="39"/>
      <c r="V7" s="39"/>
      <c r="W7" s="39"/>
      <c r="X7" s="39"/>
      <c r="Y7" s="39"/>
      <c r="Z7" s="39"/>
      <c r="AA7" s="38"/>
      <c r="AB7" s="38">
        <v>6</v>
      </c>
    </row>
    <row r="8" customHeight="1" spans="1:28">
      <c r="A8" s="38"/>
      <c r="B8" s="38"/>
      <c r="C8" s="38"/>
      <c r="D8" s="38"/>
      <c r="E8" s="38"/>
      <c r="F8" s="38"/>
      <c r="G8" s="38"/>
      <c r="H8" s="38"/>
      <c r="I8" s="38"/>
      <c r="J8" s="38"/>
      <c r="K8" s="38"/>
      <c r="L8" s="38"/>
      <c r="M8" s="38"/>
      <c r="N8" s="38"/>
      <c r="O8" s="38"/>
      <c r="P8" s="38"/>
      <c r="Q8" s="38"/>
      <c r="R8" s="38"/>
      <c r="S8" s="38"/>
      <c r="T8" s="38"/>
      <c r="U8" s="38"/>
      <c r="V8" s="38"/>
      <c r="W8" s="38"/>
      <c r="X8" s="38"/>
      <c r="Y8" s="38"/>
      <c r="Z8" s="38"/>
      <c r="AA8" s="38"/>
      <c r="AB8" s="38">
        <v>7</v>
      </c>
    </row>
    <row r="9" customHeight="1" spans="1:28">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v>8</v>
      </c>
    </row>
    <row r="10" customHeight="1" spans="1:28">
      <c r="A10" s="38"/>
      <c r="B10" s="40" t="str">
        <f>"截至"&amp;国考报名统计!A1&amp;"   总计过审人数"</f>
        <v>截至18日18:00   总计过审人数</v>
      </c>
      <c r="C10" s="40"/>
      <c r="D10" s="40"/>
      <c r="E10" s="40"/>
      <c r="F10" s="40"/>
      <c r="G10" s="40"/>
      <c r="H10" s="40"/>
      <c r="I10" s="40"/>
      <c r="J10" s="38"/>
      <c r="K10" s="38"/>
      <c r="L10" s="38"/>
      <c r="M10" s="38"/>
      <c r="N10" s="38"/>
      <c r="O10" s="38"/>
      <c r="P10" s="38"/>
      <c r="Q10" s="38"/>
      <c r="R10" s="38"/>
      <c r="S10" s="38"/>
      <c r="T10" s="38"/>
      <c r="U10" s="38"/>
      <c r="V10" s="38"/>
      <c r="W10" s="38"/>
      <c r="X10" s="38"/>
      <c r="Y10" s="38"/>
      <c r="Z10" s="38"/>
      <c r="AA10" s="38"/>
      <c r="AB10" s="38">
        <v>9</v>
      </c>
    </row>
    <row r="11" customHeight="1" spans="1:28">
      <c r="A11" s="38"/>
      <c r="B11" s="40"/>
      <c r="C11" s="40"/>
      <c r="D11" s="40"/>
      <c r="E11" s="40"/>
      <c r="F11" s="40"/>
      <c r="G11" s="40"/>
      <c r="H11" s="40"/>
      <c r="I11" s="40"/>
      <c r="J11" s="38"/>
      <c r="K11" s="38"/>
      <c r="L11" s="38"/>
      <c r="M11" s="38"/>
      <c r="N11" s="38"/>
      <c r="O11" s="38"/>
      <c r="P11" s="38"/>
      <c r="Q11" s="38"/>
      <c r="R11" s="38"/>
      <c r="S11" s="38"/>
      <c r="T11" s="38"/>
      <c r="U11" s="38"/>
      <c r="V11" s="38"/>
      <c r="W11" s="38"/>
      <c r="X11" s="38"/>
      <c r="Y11" s="38"/>
      <c r="Z11" s="38"/>
      <c r="AA11" s="38"/>
      <c r="AB11" s="38">
        <v>10</v>
      </c>
    </row>
    <row r="12" customHeight="1" spans="1:28">
      <c r="A12" s="38"/>
      <c r="B12" s="41" t="str">
        <f>"广东报考"&amp;国考报名统计!H29&amp;"人"</f>
        <v>广东报考50283人</v>
      </c>
      <c r="C12" s="41"/>
      <c r="D12" s="41"/>
      <c r="E12" s="41"/>
      <c r="F12" s="41"/>
      <c r="G12" s="41"/>
      <c r="H12" s="41"/>
      <c r="I12" s="41"/>
      <c r="J12" s="38"/>
      <c r="K12" s="38"/>
      <c r="L12" s="38"/>
      <c r="M12" s="38"/>
      <c r="N12" s="38"/>
      <c r="O12" s="38"/>
      <c r="P12" s="38"/>
      <c r="Q12" s="38"/>
      <c r="R12" s="38"/>
      <c r="S12" s="38"/>
      <c r="T12" s="38"/>
      <c r="U12" s="38"/>
      <c r="V12" s="38"/>
      <c r="W12" s="38"/>
      <c r="X12" s="38"/>
      <c r="Y12" s="38"/>
      <c r="Z12" s="38"/>
      <c r="AA12" s="38"/>
      <c r="AB12" s="38">
        <v>11</v>
      </c>
    </row>
    <row r="13" customHeight="1" spans="1:28">
      <c r="A13" s="38"/>
      <c r="B13" s="41"/>
      <c r="C13" s="41"/>
      <c r="D13" s="41"/>
      <c r="E13" s="41"/>
      <c r="F13" s="41"/>
      <c r="G13" s="41"/>
      <c r="H13" s="41"/>
      <c r="I13" s="41"/>
      <c r="J13" s="38"/>
      <c r="K13" s="38"/>
      <c r="L13" s="38"/>
      <c r="M13" s="38"/>
      <c r="N13" s="38"/>
      <c r="O13" s="38"/>
      <c r="P13" s="38"/>
      <c r="Q13" s="38"/>
      <c r="R13" s="38"/>
      <c r="S13" s="38"/>
      <c r="T13" s="38"/>
      <c r="U13" s="38"/>
      <c r="V13" s="38"/>
      <c r="W13" s="38"/>
      <c r="X13" s="38"/>
      <c r="Y13" s="38"/>
      <c r="Z13" s="38"/>
      <c r="AA13" s="38"/>
      <c r="AB13" s="38">
        <v>12</v>
      </c>
    </row>
    <row r="14" customHeight="1" spans="1:28">
      <c r="A14" s="38"/>
      <c r="B14" s="42" t="str">
        <f>"其中"&amp;国考报名统计!G29&amp;"人已过审"</f>
        <v>其中30288人已过审</v>
      </c>
      <c r="C14" s="42"/>
      <c r="D14" s="42"/>
      <c r="E14" s="42"/>
      <c r="F14" s="42"/>
      <c r="G14" s="42"/>
      <c r="H14" s="42"/>
      <c r="I14" s="42"/>
      <c r="J14" s="38"/>
      <c r="K14" s="38"/>
      <c r="L14" s="38"/>
      <c r="M14" s="38"/>
      <c r="N14" s="38"/>
      <c r="O14" s="38"/>
      <c r="P14" s="38"/>
      <c r="Q14" s="38"/>
      <c r="R14" s="38"/>
      <c r="S14" s="38"/>
      <c r="T14" s="38"/>
      <c r="U14" s="38"/>
      <c r="V14" s="38"/>
      <c r="W14" s="38"/>
      <c r="X14" s="38"/>
      <c r="Y14" s="38"/>
      <c r="Z14" s="38"/>
      <c r="AA14" s="38"/>
      <c r="AB14" s="38">
        <v>13</v>
      </c>
    </row>
    <row r="15" customHeight="1" spans="1:28">
      <c r="A15" s="38"/>
      <c r="B15" s="42"/>
      <c r="C15" s="42"/>
      <c r="D15" s="42"/>
      <c r="E15" s="42"/>
      <c r="F15" s="42"/>
      <c r="G15" s="42"/>
      <c r="H15" s="42"/>
      <c r="I15" s="42"/>
      <c r="J15" s="38"/>
      <c r="K15" s="38"/>
      <c r="L15" s="38"/>
      <c r="M15" s="38"/>
      <c r="N15" s="38"/>
      <c r="O15" s="38"/>
      <c r="P15" s="38"/>
      <c r="Q15" s="38"/>
      <c r="R15" s="38"/>
      <c r="S15" s="38"/>
      <c r="T15" s="38"/>
      <c r="U15" s="38"/>
      <c r="V15" s="38"/>
      <c r="W15" s="38"/>
      <c r="X15" s="38"/>
      <c r="Y15" s="38"/>
      <c r="Z15" s="38"/>
      <c r="AA15" s="38"/>
      <c r="AB15" s="38">
        <v>14</v>
      </c>
    </row>
    <row r="16" customHeight="1" spans="1:28">
      <c r="A16" s="38"/>
      <c r="B16" s="38"/>
      <c r="C16" s="38"/>
      <c r="D16" s="43">
        <f>国考报名统计!$G$29</f>
        <v>30288</v>
      </c>
      <c r="E16" s="44"/>
      <c r="F16" s="44"/>
      <c r="G16" s="43">
        <f>国考报名统计!$F$29</f>
        <v>19995</v>
      </c>
      <c r="H16" s="45"/>
      <c r="I16" s="38"/>
      <c r="J16" s="38"/>
      <c r="K16" s="38"/>
      <c r="L16" s="38"/>
      <c r="M16" s="38"/>
      <c r="N16" s="38"/>
      <c r="O16" s="38"/>
      <c r="P16" s="38"/>
      <c r="Q16" s="38"/>
      <c r="R16" s="38"/>
      <c r="S16" s="38"/>
      <c r="T16" s="38"/>
      <c r="U16" s="38"/>
      <c r="V16" s="38"/>
      <c r="W16" s="38"/>
      <c r="X16" s="38"/>
      <c r="Y16" s="38"/>
      <c r="Z16" s="38"/>
      <c r="AA16" s="38"/>
      <c r="AB16" s="38">
        <v>15</v>
      </c>
    </row>
    <row r="17" customHeight="1" spans="1:28">
      <c r="A17" s="38"/>
      <c r="B17" s="38"/>
      <c r="C17" s="38"/>
      <c r="D17" s="43" t="s">
        <v>2395</v>
      </c>
      <c r="E17" s="44"/>
      <c r="F17" s="44"/>
      <c r="G17" s="43" t="s">
        <v>33</v>
      </c>
      <c r="H17" s="45"/>
      <c r="I17" s="38"/>
      <c r="J17" s="38"/>
      <c r="K17" s="38"/>
      <c r="L17" s="38"/>
      <c r="M17" s="38"/>
      <c r="N17" s="38"/>
      <c r="O17" s="38"/>
      <c r="P17" s="38"/>
      <c r="Q17" s="38"/>
      <c r="R17" s="38"/>
      <c r="S17" s="38"/>
      <c r="T17" s="38"/>
      <c r="U17" s="38"/>
      <c r="V17" s="38"/>
      <c r="W17" s="38"/>
      <c r="X17" s="38"/>
      <c r="Y17" s="38"/>
      <c r="Z17" s="38"/>
      <c r="AA17" s="38"/>
      <c r="AB17" s="38">
        <v>16</v>
      </c>
    </row>
    <row r="18" customHeight="1" spans="1:28">
      <c r="A18" s="38"/>
      <c r="B18" s="38"/>
      <c r="C18" s="38"/>
      <c r="D18" s="45"/>
      <c r="E18" s="45"/>
      <c r="F18" s="45"/>
      <c r="G18" s="45"/>
      <c r="H18" s="45"/>
      <c r="I18" s="38"/>
      <c r="J18" s="38"/>
      <c r="K18" s="38"/>
      <c r="L18" s="38"/>
      <c r="M18" s="38"/>
      <c r="N18" s="38"/>
      <c r="O18" s="38"/>
      <c r="P18" s="38"/>
      <c r="Q18" s="38"/>
      <c r="R18" s="38"/>
      <c r="S18" s="38"/>
      <c r="T18" s="38"/>
      <c r="U18" s="38"/>
      <c r="V18" s="38"/>
      <c r="W18" s="38"/>
      <c r="X18" s="38"/>
      <c r="Y18" s="38"/>
      <c r="Z18" s="38"/>
      <c r="AA18" s="38"/>
      <c r="AB18" s="38">
        <v>17</v>
      </c>
    </row>
    <row r="19" customHeight="1" spans="1:28">
      <c r="A19" s="38"/>
      <c r="B19" s="38"/>
      <c r="C19" s="38"/>
      <c r="D19" s="46" t="s">
        <v>2374</v>
      </c>
      <c r="E19" s="45"/>
      <c r="F19" s="45"/>
      <c r="G19" s="46" t="s">
        <v>2396</v>
      </c>
      <c r="H19" s="45"/>
      <c r="I19" s="38"/>
      <c r="J19" s="38"/>
      <c r="K19" s="38"/>
      <c r="L19" s="38"/>
      <c r="M19" s="38"/>
      <c r="N19" s="38"/>
      <c r="O19" s="38"/>
      <c r="P19" s="38"/>
      <c r="Q19" s="38"/>
      <c r="R19" s="38"/>
      <c r="S19" s="38"/>
      <c r="T19" s="38"/>
      <c r="U19" s="38"/>
      <c r="V19" s="38"/>
      <c r="W19" s="38"/>
      <c r="X19" s="38"/>
      <c r="Y19" s="38"/>
      <c r="Z19" s="38"/>
      <c r="AA19" s="38"/>
      <c r="AB19" s="38">
        <v>18</v>
      </c>
    </row>
    <row r="20" customHeight="1" spans="1:28">
      <c r="A20" s="38"/>
      <c r="B20" s="38"/>
      <c r="C20" s="38"/>
      <c r="D20" s="43">
        <f>国考报名统计!D29</f>
        <v>1327</v>
      </c>
      <c r="E20" s="45"/>
      <c r="F20" s="45"/>
      <c r="G20" s="43">
        <f>国考报名统计!E29</f>
        <v>3325</v>
      </c>
      <c r="H20" s="45"/>
      <c r="I20" s="38"/>
      <c r="J20" s="38"/>
      <c r="K20" s="38"/>
      <c r="L20" s="38"/>
      <c r="M20" s="38"/>
      <c r="N20" s="38"/>
      <c r="O20" s="38"/>
      <c r="P20" s="38"/>
      <c r="Q20" s="38"/>
      <c r="R20" s="38"/>
      <c r="S20" s="38"/>
      <c r="T20" s="38"/>
      <c r="U20" s="38"/>
      <c r="V20" s="38"/>
      <c r="W20" s="38"/>
      <c r="X20" s="38"/>
      <c r="Y20" s="38"/>
      <c r="Z20" s="38"/>
      <c r="AA20" s="38"/>
      <c r="AB20" s="38">
        <v>19</v>
      </c>
    </row>
    <row r="21" customHeight="1" spans="1:28">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v>20</v>
      </c>
    </row>
    <row r="22" customHeight="1" spans="1:28">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v>21</v>
      </c>
    </row>
    <row r="23" customHeight="1" spans="1:28">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v>22</v>
      </c>
    </row>
    <row r="24" customHeight="1" spans="1:28">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v>23</v>
      </c>
    </row>
    <row r="25" customHeight="1" spans="1:28">
      <c r="A25" s="38"/>
      <c r="B25" s="47" t="s">
        <v>2397</v>
      </c>
      <c r="C25" s="47"/>
      <c r="D25" s="47"/>
      <c r="E25" s="47"/>
      <c r="F25" s="47"/>
      <c r="G25" s="47"/>
      <c r="H25" s="47"/>
      <c r="I25" s="47"/>
      <c r="J25" s="38"/>
      <c r="K25" s="38"/>
      <c r="L25" s="38"/>
      <c r="M25" s="38"/>
      <c r="N25" s="38"/>
      <c r="O25" s="38"/>
      <c r="P25" s="38"/>
      <c r="Q25" s="38"/>
      <c r="R25" s="38"/>
      <c r="S25" s="38"/>
      <c r="T25" s="38"/>
      <c r="U25" s="38"/>
      <c r="V25" s="38"/>
      <c r="W25" s="38"/>
      <c r="X25" s="38"/>
      <c r="Y25" s="38"/>
      <c r="Z25" s="38"/>
      <c r="AA25" s="38"/>
      <c r="AB25" s="38">
        <v>24</v>
      </c>
    </row>
    <row r="26" customHeight="1" spans="1:28">
      <c r="A26" s="38"/>
      <c r="B26" s="47"/>
      <c r="C26" s="47"/>
      <c r="D26" s="47"/>
      <c r="E26" s="47"/>
      <c r="F26" s="47"/>
      <c r="G26" s="47"/>
      <c r="H26" s="47"/>
      <c r="I26" s="47"/>
      <c r="J26" s="38"/>
      <c r="K26" s="38"/>
      <c r="L26" s="38"/>
      <c r="M26" s="38"/>
      <c r="N26" s="38"/>
      <c r="O26" s="38"/>
      <c r="P26" s="38"/>
      <c r="Q26" s="38"/>
      <c r="R26" s="38"/>
      <c r="S26" s="38"/>
      <c r="T26" s="38"/>
      <c r="U26" s="38"/>
      <c r="V26" s="38"/>
      <c r="W26" s="38"/>
      <c r="X26" s="38"/>
      <c r="Y26" s="38"/>
      <c r="Z26" s="38"/>
      <c r="AA26" s="38"/>
      <c r="AB26" s="38">
        <v>25</v>
      </c>
    </row>
    <row r="27" customHeight="1" spans="1:28">
      <c r="A27" s="38"/>
      <c r="B27" s="48"/>
      <c r="C27" s="49" t="s">
        <v>2398</v>
      </c>
      <c r="D27" s="49" t="s">
        <v>22</v>
      </c>
      <c r="E27" s="49" t="s">
        <v>2399</v>
      </c>
      <c r="F27" s="49" t="s">
        <v>2396</v>
      </c>
      <c r="G27" s="49" t="s">
        <v>35</v>
      </c>
      <c r="H27" s="49" t="s">
        <v>36</v>
      </c>
      <c r="I27" s="54"/>
      <c r="J27" s="38"/>
      <c r="K27" s="38"/>
      <c r="L27" s="38"/>
      <c r="M27" s="38"/>
      <c r="N27" s="38"/>
      <c r="O27" s="38"/>
      <c r="P27" s="38"/>
      <c r="Q27" s="38"/>
      <c r="R27" s="38"/>
      <c r="S27" s="38"/>
      <c r="T27" s="38"/>
      <c r="U27" s="38"/>
      <c r="V27" s="38"/>
      <c r="W27" s="38"/>
      <c r="X27" s="38"/>
      <c r="Y27" s="38"/>
      <c r="Z27" s="38"/>
      <c r="AA27" s="38"/>
      <c r="AB27" s="38">
        <v>26</v>
      </c>
    </row>
    <row r="28" customHeight="1" spans="1:28">
      <c r="A28" s="38"/>
      <c r="B28" s="48"/>
      <c r="C28" s="50" t="str">
        <f>热门报名及无人报名岗位!A16</f>
        <v>深圳</v>
      </c>
      <c r="D28" s="51" t="str">
        <f>热门报名及无人报名岗位!D16</f>
        <v>生态环境部华南核与辐射安全监督站</v>
      </c>
      <c r="E28" s="51" t="str">
        <f>热门报名及无人报名岗位!G16</f>
        <v>核与辐射安全监督岗位一级主任科员及以下</v>
      </c>
      <c r="F28" s="50">
        <f>热门报名及无人报名岗位!N16</f>
        <v>7</v>
      </c>
      <c r="G28" s="50">
        <f>热门报名及无人报名岗位!Q16</f>
        <v>957</v>
      </c>
      <c r="H28" s="50">
        <f>热门报名及无人报名岗位!R16</f>
        <v>136.714285714286</v>
      </c>
      <c r="I28" s="54"/>
      <c r="J28" s="38"/>
      <c r="K28" s="38"/>
      <c r="L28" s="38"/>
      <c r="M28" s="38"/>
      <c r="N28" s="38"/>
      <c r="O28" s="38"/>
      <c r="P28" s="38"/>
      <c r="Q28" s="38"/>
      <c r="R28" s="38"/>
      <c r="S28" s="38"/>
      <c r="T28" s="38"/>
      <c r="U28" s="38"/>
      <c r="V28" s="38"/>
      <c r="W28" s="38"/>
      <c r="X28" s="38"/>
      <c r="Y28" s="38"/>
      <c r="Z28" s="38"/>
      <c r="AA28" s="38"/>
      <c r="AB28" s="38">
        <v>27</v>
      </c>
    </row>
    <row r="29" customHeight="1" spans="1:28">
      <c r="A29" s="38"/>
      <c r="B29" s="48"/>
      <c r="C29" s="50" t="str">
        <f>热门报名及无人报名岗位!A17</f>
        <v>梅州</v>
      </c>
      <c r="D29" s="51" t="str">
        <f>热门报名及无人报名岗位!D17</f>
        <v>国家税务总局广东省税务局</v>
      </c>
      <c r="E29" s="51" t="str">
        <f>热门报名及无人报名岗位!G17</f>
        <v>一级行政执法员（一）</v>
      </c>
      <c r="F29" s="50">
        <f>热门报名及无人报名岗位!N17</f>
        <v>5</v>
      </c>
      <c r="G29" s="50">
        <f>热门报名及无人报名岗位!Q17</f>
        <v>776</v>
      </c>
      <c r="H29" s="50">
        <f>热门报名及无人报名岗位!R17</f>
        <v>155.2</v>
      </c>
      <c r="I29" s="54"/>
      <c r="J29" s="38"/>
      <c r="K29" s="38"/>
      <c r="L29" s="38"/>
      <c r="M29" s="38"/>
      <c r="N29" s="38"/>
      <c r="O29" s="38"/>
      <c r="P29" s="38"/>
      <c r="Q29" s="38"/>
      <c r="R29" s="38"/>
      <c r="S29" s="38"/>
      <c r="T29" s="38"/>
      <c r="U29" s="38"/>
      <c r="V29" s="38"/>
      <c r="W29" s="38"/>
      <c r="X29" s="38"/>
      <c r="Y29" s="38"/>
      <c r="Z29" s="38"/>
      <c r="AA29" s="38"/>
      <c r="AB29" s="38">
        <v>28</v>
      </c>
    </row>
    <row r="30" customHeight="1" spans="1:28">
      <c r="A30" s="38"/>
      <c r="B30" s="48"/>
      <c r="C30" s="50" t="str">
        <f>热门报名及无人报名岗位!A18</f>
        <v>佛山</v>
      </c>
      <c r="D30" s="51" t="str">
        <f>热门报名及无人报名岗位!D18</f>
        <v>国家统计局广东调查总队</v>
      </c>
      <c r="E30" s="51" t="str">
        <f>热门报名及无人报名岗位!G18</f>
        <v>顺德调查队综合科室一级科员</v>
      </c>
      <c r="F30" s="50">
        <f>热门报名及无人报名岗位!N18</f>
        <v>1</v>
      </c>
      <c r="G30" s="50">
        <f>热门报名及无人报名岗位!Q18</f>
        <v>727</v>
      </c>
      <c r="H30" s="50">
        <f>热门报名及无人报名岗位!R18</f>
        <v>727</v>
      </c>
      <c r="I30" s="54"/>
      <c r="J30" s="38"/>
      <c r="K30" s="38"/>
      <c r="L30" s="38"/>
      <c r="M30" s="38"/>
      <c r="N30" s="38"/>
      <c r="O30" s="38"/>
      <c r="P30" s="38"/>
      <c r="Q30" s="38"/>
      <c r="R30" s="38"/>
      <c r="S30" s="38"/>
      <c r="T30" s="38"/>
      <c r="U30" s="38"/>
      <c r="V30" s="38"/>
      <c r="W30" s="38"/>
      <c r="X30" s="38"/>
      <c r="Y30" s="38"/>
      <c r="Z30" s="38"/>
      <c r="AA30" s="38"/>
      <c r="AB30" s="38">
        <v>29</v>
      </c>
    </row>
    <row r="31" customHeight="1" spans="1:28">
      <c r="A31" s="38"/>
      <c r="B31" s="48"/>
      <c r="C31" s="50" t="str">
        <f>热门报名及无人报名岗位!A19</f>
        <v>广州</v>
      </c>
      <c r="D31" s="51" t="str">
        <f>热门报名及无人报名岗位!D19</f>
        <v>国家税务总局广东省税务局</v>
      </c>
      <c r="E31" s="51" t="str">
        <f>热门报名及无人报名岗位!G19</f>
        <v>一级行政执法员（一）</v>
      </c>
      <c r="F31" s="50">
        <f>热门报名及无人报名岗位!N19</f>
        <v>4</v>
      </c>
      <c r="G31" s="50">
        <f>热门报名及无人报名岗位!Q19</f>
        <v>670</v>
      </c>
      <c r="H31" s="50">
        <f>热门报名及无人报名岗位!R19</f>
        <v>167.5</v>
      </c>
      <c r="I31" s="54"/>
      <c r="J31" s="38"/>
      <c r="K31" s="38"/>
      <c r="L31" s="38"/>
      <c r="M31" s="38"/>
      <c r="N31" s="38"/>
      <c r="O31" s="38"/>
      <c r="P31" s="38"/>
      <c r="Q31" s="38"/>
      <c r="R31" s="38"/>
      <c r="S31" s="38"/>
      <c r="T31" s="38"/>
      <c r="U31" s="38"/>
      <c r="V31" s="38"/>
      <c r="W31" s="38"/>
      <c r="X31" s="38"/>
      <c r="Y31" s="38"/>
      <c r="Z31" s="38"/>
      <c r="AA31" s="38"/>
      <c r="AB31" s="38">
        <v>30</v>
      </c>
    </row>
    <row r="32" customHeight="1" spans="1:28">
      <c r="A32" s="38"/>
      <c r="B32" s="48"/>
      <c r="C32" s="50" t="str">
        <f>热门报名及无人报名岗位!A20</f>
        <v>惠州</v>
      </c>
      <c r="D32" s="51" t="str">
        <f>热门报名及无人报名岗位!D20</f>
        <v>国家税务总局广东省税务局</v>
      </c>
      <c r="E32" s="51" t="str">
        <f>热门报名及无人报名岗位!G20</f>
        <v>一级行政执法员（四）</v>
      </c>
      <c r="F32" s="50">
        <f>热门报名及无人报名岗位!N20</f>
        <v>5</v>
      </c>
      <c r="G32" s="50">
        <f>热门报名及无人报名岗位!Q20</f>
        <v>658</v>
      </c>
      <c r="H32" s="50">
        <f>热门报名及无人报名岗位!R20</f>
        <v>131.6</v>
      </c>
      <c r="I32" s="54"/>
      <c r="J32" s="38"/>
      <c r="K32" s="38"/>
      <c r="L32" s="38"/>
      <c r="M32" s="38"/>
      <c r="N32" s="38"/>
      <c r="O32" s="38"/>
      <c r="P32" s="38"/>
      <c r="Q32" s="38"/>
      <c r="R32" s="38"/>
      <c r="S32" s="38"/>
      <c r="T32" s="38"/>
      <c r="U32" s="38"/>
      <c r="V32" s="38"/>
      <c r="W32" s="38"/>
      <c r="X32" s="38"/>
      <c r="Y32" s="38"/>
      <c r="Z32" s="38"/>
      <c r="AA32" s="38"/>
      <c r="AB32" s="38">
        <v>31</v>
      </c>
    </row>
    <row r="33" customHeight="1" spans="1:28">
      <c r="A33" s="38"/>
      <c r="B33" s="48"/>
      <c r="C33" s="50" t="str">
        <f>热门报名及无人报名岗位!A21</f>
        <v>佛山</v>
      </c>
      <c r="D33" s="51" t="str">
        <f>热门报名及无人报名岗位!D21</f>
        <v>国家税务总局广东省税务局</v>
      </c>
      <c r="E33" s="51" t="str">
        <f>热门报名及无人报名岗位!G21</f>
        <v>一级行政执法员（二）</v>
      </c>
      <c r="F33" s="50">
        <f>热门报名及无人报名岗位!N21</f>
        <v>4</v>
      </c>
      <c r="G33" s="50">
        <f>热门报名及无人报名岗位!Q21</f>
        <v>622</v>
      </c>
      <c r="H33" s="50">
        <f>热门报名及无人报名岗位!R21</f>
        <v>155.5</v>
      </c>
      <c r="I33" s="54"/>
      <c r="J33" s="38"/>
      <c r="K33" s="38"/>
      <c r="L33" s="38"/>
      <c r="M33" s="38"/>
      <c r="N33" s="38"/>
      <c r="O33" s="38"/>
      <c r="P33" s="38"/>
      <c r="Q33" s="38"/>
      <c r="R33" s="38"/>
      <c r="S33" s="38"/>
      <c r="T33" s="38"/>
      <c r="U33" s="38"/>
      <c r="V33" s="38"/>
      <c r="W33" s="38"/>
      <c r="X33" s="38"/>
      <c r="Y33" s="38"/>
      <c r="Z33" s="38"/>
      <c r="AA33" s="38"/>
      <c r="AB33" s="38">
        <v>32</v>
      </c>
    </row>
    <row r="34" customHeight="1" spans="1:28">
      <c r="A34" s="38"/>
      <c r="B34" s="48"/>
      <c r="C34" s="50" t="str">
        <f>热门报名及无人报名岗位!A22</f>
        <v>深圳</v>
      </c>
      <c r="D34" s="51" t="str">
        <f>热门报名及无人报名岗位!D22</f>
        <v>深圳出入境边防检查总站</v>
      </c>
      <c r="E34" s="51" t="str">
        <f>热门报名及无人报名岗位!G22</f>
        <v>边检站一级警长及以下（十五）</v>
      </c>
      <c r="F34" s="50">
        <f>热门报名及无人报名岗位!N22</f>
        <v>4</v>
      </c>
      <c r="G34" s="50">
        <f>热门报名及无人报名岗位!Q22</f>
        <v>588</v>
      </c>
      <c r="H34" s="50">
        <f>热门报名及无人报名岗位!R22</f>
        <v>147</v>
      </c>
      <c r="I34" s="54"/>
      <c r="J34" s="38"/>
      <c r="K34" s="38"/>
      <c r="L34" s="38"/>
      <c r="M34" s="38"/>
      <c r="N34" s="38"/>
      <c r="O34" s="38"/>
      <c r="P34" s="38"/>
      <c r="Q34" s="38"/>
      <c r="R34" s="38"/>
      <c r="S34" s="38"/>
      <c r="T34" s="38"/>
      <c r="U34" s="38"/>
      <c r="V34" s="38"/>
      <c r="W34" s="38"/>
      <c r="X34" s="38"/>
      <c r="Y34" s="38"/>
      <c r="Z34" s="38"/>
      <c r="AA34" s="38"/>
      <c r="AB34" s="38">
        <v>33</v>
      </c>
    </row>
    <row r="35" customHeight="1" spans="1:28">
      <c r="A35" s="38"/>
      <c r="B35" s="48"/>
      <c r="C35" s="50" t="str">
        <f>热门报名及无人报名岗位!A23</f>
        <v>深圳</v>
      </c>
      <c r="D35" s="51" t="str">
        <f>热门报名及无人报名岗位!D23</f>
        <v>深圳海关</v>
      </c>
      <c r="E35" s="51" t="str">
        <f>热门报名及无人报名岗位!G23</f>
        <v>卫生检疫一级行政执法员（二）</v>
      </c>
      <c r="F35" s="50">
        <f>热门报名及无人报名岗位!N23</f>
        <v>10</v>
      </c>
      <c r="G35" s="50">
        <f>热门报名及无人报名岗位!Q23</f>
        <v>550</v>
      </c>
      <c r="H35" s="50">
        <f>热门报名及无人报名岗位!R23</f>
        <v>55</v>
      </c>
      <c r="I35" s="54"/>
      <c r="J35" s="38"/>
      <c r="K35" s="38"/>
      <c r="L35" s="38"/>
      <c r="M35" s="38"/>
      <c r="N35" s="38"/>
      <c r="O35" s="38"/>
      <c r="P35" s="38"/>
      <c r="Q35" s="38"/>
      <c r="R35" s="38"/>
      <c r="S35" s="38"/>
      <c r="T35" s="38"/>
      <c r="U35" s="38"/>
      <c r="V35" s="38"/>
      <c r="W35" s="38"/>
      <c r="X35" s="38"/>
      <c r="Y35" s="38"/>
      <c r="Z35" s="38"/>
      <c r="AA35" s="38"/>
      <c r="AB35" s="38">
        <v>34</v>
      </c>
    </row>
    <row r="36" customHeight="1" spans="1:28">
      <c r="A36" s="38"/>
      <c r="B36" s="48"/>
      <c r="C36" s="50" t="str">
        <f>热门报名及无人报名岗位!A24</f>
        <v>广州</v>
      </c>
      <c r="D36" s="51" t="str">
        <f>热门报名及无人报名岗位!D24</f>
        <v>国家税务总局广东省税务局</v>
      </c>
      <c r="E36" s="51" t="str">
        <f>热门报名及无人报名岗位!G24</f>
        <v>一级行政执法员（六）</v>
      </c>
      <c r="F36" s="50">
        <f>热门报名及无人报名岗位!N24</f>
        <v>4</v>
      </c>
      <c r="G36" s="50">
        <f>热门报名及无人报名岗位!Q24</f>
        <v>522</v>
      </c>
      <c r="H36" s="50">
        <f>热门报名及无人报名岗位!R24</f>
        <v>130.5</v>
      </c>
      <c r="I36" s="54"/>
      <c r="J36" s="38"/>
      <c r="K36" s="38"/>
      <c r="L36" s="38"/>
      <c r="M36" s="38"/>
      <c r="N36" s="38"/>
      <c r="O36" s="38"/>
      <c r="P36" s="38"/>
      <c r="Q36" s="38"/>
      <c r="R36" s="38"/>
      <c r="S36" s="38"/>
      <c r="T36" s="38"/>
      <c r="U36" s="38"/>
      <c r="V36" s="38"/>
      <c r="W36" s="38"/>
      <c r="X36" s="38"/>
      <c r="Y36" s="38"/>
      <c r="Z36" s="38"/>
      <c r="AA36" s="38"/>
      <c r="AB36" s="38">
        <v>35</v>
      </c>
    </row>
    <row r="37" customHeight="1" spans="1:28">
      <c r="A37" s="38"/>
      <c r="B37" s="48"/>
      <c r="C37" s="50" t="str">
        <f>热门报名及无人报名岗位!A25</f>
        <v>肇庆</v>
      </c>
      <c r="D37" s="51" t="str">
        <f>热门报名及无人报名岗位!D25</f>
        <v>广东海事局</v>
      </c>
      <c r="E37" s="51" t="str">
        <f>热门报名及无人报名岗位!G25</f>
        <v>肇庆海事局一级行政执法员（二）</v>
      </c>
      <c r="F37" s="50">
        <f>热门报名及无人报名岗位!N25</f>
        <v>1</v>
      </c>
      <c r="G37" s="50">
        <f>热门报名及无人报名岗位!Q25</f>
        <v>436</v>
      </c>
      <c r="H37" s="50">
        <f>热门报名及无人报名岗位!R25</f>
        <v>436</v>
      </c>
      <c r="I37" s="55"/>
      <c r="J37" s="38"/>
      <c r="K37" s="38"/>
      <c r="L37" s="38"/>
      <c r="M37" s="38"/>
      <c r="N37" s="38"/>
      <c r="O37" s="38"/>
      <c r="P37" s="38"/>
      <c r="Q37" s="38"/>
      <c r="R37" s="38"/>
      <c r="S37" s="38"/>
      <c r="T37" s="38"/>
      <c r="U37" s="38"/>
      <c r="V37" s="38"/>
      <c r="W37" s="38"/>
      <c r="X37" s="38"/>
      <c r="Y37" s="38"/>
      <c r="Z37" s="38"/>
      <c r="AA37" s="38"/>
      <c r="AB37" s="38">
        <v>36</v>
      </c>
    </row>
    <row r="38" ht="15.6" customHeight="1" spans="1:28">
      <c r="A38" s="38"/>
      <c r="B38" s="48"/>
      <c r="C38" s="48"/>
      <c r="D38" s="52"/>
      <c r="E38" s="52"/>
      <c r="F38" s="52"/>
      <c r="G38" s="52"/>
      <c r="H38" s="53"/>
      <c r="I38" s="48"/>
      <c r="J38" s="38"/>
      <c r="K38" s="38"/>
      <c r="L38" s="38"/>
      <c r="M38" s="38"/>
      <c r="N38" s="38"/>
      <c r="O38" s="38"/>
      <c r="P38" s="38"/>
      <c r="Q38" s="38"/>
      <c r="R38" s="38"/>
      <c r="S38" s="38"/>
      <c r="T38" s="38"/>
      <c r="U38" s="38"/>
      <c r="V38" s="38"/>
      <c r="W38" s="38"/>
      <c r="X38" s="38"/>
      <c r="Y38" s="38"/>
      <c r="Z38" s="38"/>
      <c r="AA38" s="38"/>
      <c r="AB38" s="38">
        <v>37</v>
      </c>
    </row>
    <row r="39" ht="15.6" customHeight="1" spans="1:28">
      <c r="A39" s="38"/>
      <c r="B39" s="48"/>
      <c r="C39" s="52"/>
      <c r="D39" s="48"/>
      <c r="E39" s="48"/>
      <c r="F39" s="48"/>
      <c r="G39" s="53"/>
      <c r="H39" s="53"/>
      <c r="I39" s="48"/>
      <c r="J39" s="38"/>
      <c r="K39" s="38"/>
      <c r="L39" s="38"/>
      <c r="M39" s="38"/>
      <c r="N39" s="38"/>
      <c r="O39" s="38"/>
      <c r="P39" s="38"/>
      <c r="Q39" s="38"/>
      <c r="R39" s="38"/>
      <c r="S39" s="38"/>
      <c r="T39" s="38"/>
      <c r="U39" s="38"/>
      <c r="V39" s="38"/>
      <c r="W39" s="38"/>
      <c r="X39" s="38"/>
      <c r="Y39" s="38"/>
      <c r="Z39" s="38"/>
      <c r="AA39" s="38"/>
      <c r="AB39" s="38">
        <v>38</v>
      </c>
    </row>
    <row r="40" customHeight="1" spans="1:28">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v>39</v>
      </c>
    </row>
    <row r="41" customHeight="1" spans="1:28">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v>40</v>
      </c>
    </row>
    <row r="42" customHeight="1" spans="1:28">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v>41</v>
      </c>
    </row>
    <row r="43" customHeight="1" spans="1:28">
      <c r="A43" s="38"/>
      <c r="B43" s="38"/>
      <c r="C43" s="38"/>
      <c r="D43" s="38"/>
      <c r="E43" s="38"/>
      <c r="F43" s="38"/>
      <c r="G43" s="38"/>
      <c r="H43" s="38"/>
      <c r="I43" s="38"/>
      <c r="J43" s="38"/>
      <c r="K43" s="38"/>
      <c r="L43" s="38"/>
      <c r="M43" s="38"/>
      <c r="N43" s="38"/>
      <c r="O43" s="38"/>
      <c r="P43" s="38"/>
      <c r="Q43" s="38"/>
      <c r="R43" s="38"/>
      <c r="S43" s="38"/>
      <c r="T43" s="38"/>
      <c r="U43" s="38"/>
      <c r="V43" s="38"/>
      <c r="W43" s="56" t="s">
        <v>2400</v>
      </c>
      <c r="X43" s="56"/>
      <c r="Y43" s="56"/>
      <c r="Z43" s="56"/>
      <c r="AA43" s="56"/>
      <c r="AB43" s="38">
        <v>42</v>
      </c>
    </row>
    <row r="44" customHeight="1" spans="1:28">
      <c r="A44" s="38"/>
      <c r="B44" s="47" t="s">
        <v>2401</v>
      </c>
      <c r="C44" s="47"/>
      <c r="D44" s="47"/>
      <c r="E44" s="47"/>
      <c r="F44" s="47"/>
      <c r="G44" s="47"/>
      <c r="H44" s="47"/>
      <c r="I44" s="47"/>
      <c r="J44" s="38"/>
      <c r="K44" s="38"/>
      <c r="L44" s="38"/>
      <c r="M44" s="38"/>
      <c r="N44" s="38"/>
      <c r="O44" s="38"/>
      <c r="P44" s="38"/>
      <c r="Q44" s="38"/>
      <c r="R44" s="38"/>
      <c r="S44" s="38"/>
      <c r="T44" s="38"/>
      <c r="U44" s="38"/>
      <c r="V44" s="38"/>
      <c r="W44" s="56"/>
      <c r="X44" s="56"/>
      <c r="Y44" s="56"/>
      <c r="Z44" s="56"/>
      <c r="AA44" s="56"/>
      <c r="AB44" s="38">
        <v>43</v>
      </c>
    </row>
    <row r="45" customHeight="1" spans="1:28">
      <c r="A45" s="38"/>
      <c r="B45" s="47"/>
      <c r="C45" s="47"/>
      <c r="D45" s="47"/>
      <c r="E45" s="47"/>
      <c r="F45" s="47"/>
      <c r="G45" s="47"/>
      <c r="H45" s="47"/>
      <c r="I45" s="47"/>
      <c r="J45" s="38"/>
      <c r="K45" s="38"/>
      <c r="L45" s="38"/>
      <c r="M45" s="38"/>
      <c r="N45" s="38"/>
      <c r="O45" s="38"/>
      <c r="P45" s="38"/>
      <c r="Q45" s="38"/>
      <c r="R45" s="38"/>
      <c r="S45" s="38"/>
      <c r="T45" s="38"/>
      <c r="U45" s="38"/>
      <c r="V45" s="38"/>
      <c r="W45" s="56"/>
      <c r="X45" s="56"/>
      <c r="Y45" s="56"/>
      <c r="Z45" s="56"/>
      <c r="AA45" s="56"/>
      <c r="AB45" s="38">
        <v>44</v>
      </c>
    </row>
    <row r="46" customHeight="1" spans="1:28">
      <c r="A46" s="38"/>
      <c r="B46" s="48"/>
      <c r="C46" s="49" t="s">
        <v>2398</v>
      </c>
      <c r="D46" s="49" t="s">
        <v>22</v>
      </c>
      <c r="E46" s="49" t="s">
        <v>2399</v>
      </c>
      <c r="F46" s="49" t="s">
        <v>2396</v>
      </c>
      <c r="G46" s="49" t="s">
        <v>35</v>
      </c>
      <c r="H46" s="49" t="s">
        <v>36</v>
      </c>
      <c r="I46" s="54"/>
      <c r="J46" s="38"/>
      <c r="K46" s="38"/>
      <c r="L46" s="38"/>
      <c r="M46" s="38"/>
      <c r="N46" s="38"/>
      <c r="O46" s="38"/>
      <c r="P46" s="38"/>
      <c r="Q46" s="38"/>
      <c r="R46" s="38"/>
      <c r="S46" s="38"/>
      <c r="T46" s="38"/>
      <c r="U46" s="38"/>
      <c r="V46" s="38"/>
      <c r="W46" s="56"/>
      <c r="X46" s="56"/>
      <c r="Y46" s="56"/>
      <c r="Z46" s="56"/>
      <c r="AA46" s="56"/>
      <c r="AB46" s="38">
        <v>45</v>
      </c>
    </row>
    <row r="47" customHeight="1" spans="1:28">
      <c r="A47" s="38"/>
      <c r="B47" s="48"/>
      <c r="C47" s="50" t="str">
        <f>热门报名及无人报名岗位!A3</f>
        <v>佛山</v>
      </c>
      <c r="D47" s="51" t="str">
        <f>热门报名及无人报名岗位!D3</f>
        <v>国家统计局广东调查总队</v>
      </c>
      <c r="E47" s="51" t="str">
        <f>热门报名及无人报名岗位!G3</f>
        <v>顺德调查队综合科室一级科员</v>
      </c>
      <c r="F47" s="50">
        <f>热门报名及无人报名岗位!N3</f>
        <v>1</v>
      </c>
      <c r="G47" s="50">
        <f>热门报名及无人报名岗位!Q3</f>
        <v>727</v>
      </c>
      <c r="H47" s="50">
        <f>热门报名及无人报名岗位!R3</f>
        <v>727</v>
      </c>
      <c r="I47" s="54"/>
      <c r="J47" s="38"/>
      <c r="K47" s="38"/>
      <c r="L47" s="38"/>
      <c r="M47" s="38"/>
      <c r="N47" s="38"/>
      <c r="O47" s="38"/>
      <c r="P47" s="38"/>
      <c r="Q47" s="38"/>
      <c r="R47" s="38"/>
      <c r="S47" s="38"/>
      <c r="T47" s="38"/>
      <c r="U47" s="38"/>
      <c r="V47" s="38"/>
      <c r="W47" s="56"/>
      <c r="X47" s="56"/>
      <c r="Y47" s="56"/>
      <c r="Z47" s="56"/>
      <c r="AA47" s="56"/>
      <c r="AB47" s="38">
        <v>46</v>
      </c>
    </row>
    <row r="48" customHeight="1" spans="1:28">
      <c r="A48" s="38"/>
      <c r="B48" s="48"/>
      <c r="C48" s="50" t="str">
        <f>热门报名及无人报名岗位!A4</f>
        <v>肇庆</v>
      </c>
      <c r="D48" s="51" t="str">
        <f>热门报名及无人报名岗位!D4</f>
        <v>广东海事局</v>
      </c>
      <c r="E48" s="51" t="str">
        <f>热门报名及无人报名岗位!G4</f>
        <v>肇庆海事局一级行政执法员（二）</v>
      </c>
      <c r="F48" s="50">
        <f>热门报名及无人报名岗位!N4</f>
        <v>1</v>
      </c>
      <c r="G48" s="50">
        <f>热门报名及无人报名岗位!Q4</f>
        <v>436</v>
      </c>
      <c r="H48" s="50">
        <f>热门报名及无人报名岗位!R4</f>
        <v>436</v>
      </c>
      <c r="I48" s="54"/>
      <c r="J48" s="38"/>
      <c r="K48" s="38"/>
      <c r="L48" s="38"/>
      <c r="M48" s="38"/>
      <c r="N48" s="38"/>
      <c r="O48" s="38"/>
      <c r="P48" s="38"/>
      <c r="Q48" s="38"/>
      <c r="R48" s="38"/>
      <c r="S48" s="38"/>
      <c r="T48" s="38"/>
      <c r="U48" s="38"/>
      <c r="V48" s="38"/>
      <c r="W48" s="38"/>
      <c r="X48" s="38"/>
      <c r="Y48" s="38"/>
      <c r="Z48" s="38"/>
      <c r="AA48" s="38"/>
      <c r="AB48" s="38">
        <v>47</v>
      </c>
    </row>
    <row r="49" customHeight="1" spans="1:28">
      <c r="A49" s="38"/>
      <c r="B49" s="48"/>
      <c r="C49" s="50" t="str">
        <f>热门报名及无人报名岗位!A5</f>
        <v>汕头</v>
      </c>
      <c r="D49" s="51" t="str">
        <f>热门报名及无人报名岗位!D5</f>
        <v>广东省邮政管理局</v>
      </c>
      <c r="E49" s="51" t="str">
        <f>热门报名及无人报名岗位!G5</f>
        <v>一级科员</v>
      </c>
      <c r="F49" s="50">
        <f>热门报名及无人报名岗位!N5</f>
        <v>1</v>
      </c>
      <c r="G49" s="50">
        <f>热门报名及无人报名岗位!Q5</f>
        <v>401</v>
      </c>
      <c r="H49" s="50">
        <f>热门报名及无人报名岗位!R5</f>
        <v>401</v>
      </c>
      <c r="I49" s="54"/>
      <c r="J49" s="38"/>
      <c r="K49" s="38"/>
      <c r="L49" s="38"/>
      <c r="M49" s="38"/>
      <c r="N49" s="38"/>
      <c r="O49" s="38"/>
      <c r="P49" s="38"/>
      <c r="Q49" s="38"/>
      <c r="R49" s="38"/>
      <c r="S49" s="38"/>
      <c r="T49" s="38"/>
      <c r="U49" s="38"/>
      <c r="V49" s="38"/>
      <c r="W49" s="38"/>
      <c r="X49" s="38"/>
      <c r="Y49" s="38"/>
      <c r="Z49" s="38"/>
      <c r="AA49" s="38"/>
      <c r="AB49" s="38">
        <v>48</v>
      </c>
    </row>
    <row r="50" customHeight="1" spans="1:28">
      <c r="A50" s="38"/>
      <c r="B50" s="48"/>
      <c r="C50" s="50" t="str">
        <f>热门报名及无人报名岗位!A6</f>
        <v>广州</v>
      </c>
      <c r="D50" s="51" t="str">
        <f>热门报名及无人报名岗位!D6</f>
        <v>国家统计局广东调查总队</v>
      </c>
      <c r="E50" s="51" t="str">
        <f>热门报名及无人报名岗位!G6</f>
        <v>广州调查队综合处室一级科员</v>
      </c>
      <c r="F50" s="50">
        <f>热门报名及无人报名岗位!N6</f>
        <v>1</v>
      </c>
      <c r="G50" s="50">
        <f>热门报名及无人报名岗位!Q6</f>
        <v>367</v>
      </c>
      <c r="H50" s="50">
        <f>热门报名及无人报名岗位!R6</f>
        <v>367</v>
      </c>
      <c r="I50" s="54"/>
      <c r="J50" s="38"/>
      <c r="K50" s="38"/>
      <c r="L50" s="38"/>
      <c r="M50" s="38"/>
      <c r="N50" s="38"/>
      <c r="O50" s="38"/>
      <c r="P50" s="38"/>
      <c r="Q50" s="38"/>
      <c r="R50" s="38"/>
      <c r="S50" s="38"/>
      <c r="T50" s="38"/>
      <c r="U50" s="38"/>
      <c r="V50" s="38"/>
      <c r="W50" s="38"/>
      <c r="X50" s="38"/>
      <c r="Y50" s="38"/>
      <c r="Z50" s="38"/>
      <c r="AA50" s="38"/>
      <c r="AB50" s="38">
        <v>49</v>
      </c>
    </row>
    <row r="51" customHeight="1" spans="1:28">
      <c r="A51" s="38"/>
      <c r="B51" s="48"/>
      <c r="C51" s="50" t="str">
        <f>热门报名及无人报名岗位!A7</f>
        <v>东莞</v>
      </c>
      <c r="D51" s="51" t="str">
        <f>热门报名及无人报名岗位!D7</f>
        <v>广东海事局</v>
      </c>
      <c r="E51" s="51" t="str">
        <f>热门报名及无人报名岗位!G7</f>
        <v>广州海事局一级行政执法员（三十）</v>
      </c>
      <c r="F51" s="50">
        <f>热门报名及无人报名岗位!N7</f>
        <v>1</v>
      </c>
      <c r="G51" s="50">
        <f>热门报名及无人报名岗位!Q7</f>
        <v>321</v>
      </c>
      <c r="H51" s="50">
        <f>热门报名及无人报名岗位!R7</f>
        <v>321</v>
      </c>
      <c r="I51" s="54"/>
      <c r="J51" s="38"/>
      <c r="K51" s="38"/>
      <c r="L51" s="38"/>
      <c r="M51" s="38"/>
      <c r="N51" s="38"/>
      <c r="O51" s="38"/>
      <c r="P51" s="38"/>
      <c r="Q51" s="38"/>
      <c r="R51" s="38"/>
      <c r="S51" s="38"/>
      <c r="T51" s="38"/>
      <c r="U51" s="38"/>
      <c r="V51" s="38"/>
      <c r="W51" s="38"/>
      <c r="X51" s="38"/>
      <c r="Y51" s="38"/>
      <c r="Z51" s="38"/>
      <c r="AA51" s="38"/>
      <c r="AB51" s="38">
        <v>50</v>
      </c>
    </row>
    <row r="52" customHeight="1" spans="1:28">
      <c r="A52" s="38"/>
      <c r="B52" s="48"/>
      <c r="C52" s="50" t="str">
        <f>热门报名及无人报名岗位!A8</f>
        <v>珠海</v>
      </c>
      <c r="D52" s="51" t="str">
        <f>热门报名及无人报名岗位!D8</f>
        <v>广东省邮政管理局</v>
      </c>
      <c r="E52" s="51" t="str">
        <f>热门报名及无人报名岗位!G8</f>
        <v>一级主任科员及以下</v>
      </c>
      <c r="F52" s="50">
        <f>热门报名及无人报名岗位!N8</f>
        <v>1</v>
      </c>
      <c r="G52" s="50">
        <f>热门报名及无人报名岗位!Q8</f>
        <v>318</v>
      </c>
      <c r="H52" s="50">
        <f>热门报名及无人报名岗位!R8</f>
        <v>318</v>
      </c>
      <c r="I52" s="54"/>
      <c r="J52" s="38"/>
      <c r="K52" s="38"/>
      <c r="L52" s="38"/>
      <c r="M52" s="38"/>
      <c r="N52" s="38"/>
      <c r="O52" s="38"/>
      <c r="P52" s="38"/>
      <c r="Q52" s="38"/>
      <c r="R52" s="38"/>
      <c r="S52" s="38"/>
      <c r="T52" s="38"/>
      <c r="U52" s="38"/>
      <c r="V52" s="38"/>
      <c r="W52" s="38"/>
      <c r="X52" s="38"/>
      <c r="Y52" s="38"/>
      <c r="Z52" s="38"/>
      <c r="AA52" s="38"/>
      <c r="AB52" s="38">
        <v>51</v>
      </c>
    </row>
    <row r="53" customHeight="1" spans="1:28">
      <c r="A53" s="38"/>
      <c r="B53" s="48"/>
      <c r="C53" s="50" t="str">
        <f>热门报名及无人报名岗位!A9</f>
        <v>惠州</v>
      </c>
      <c r="D53" s="51" t="str">
        <f>热门报名及无人报名岗位!D9</f>
        <v>广东省邮政管理局</v>
      </c>
      <c r="E53" s="51" t="str">
        <f>热门报名及无人报名岗位!G9</f>
        <v>一级主任科员及以下</v>
      </c>
      <c r="F53" s="50">
        <f>热门报名及无人报名岗位!N9</f>
        <v>1</v>
      </c>
      <c r="G53" s="50">
        <f>热门报名及无人报名岗位!Q9</f>
        <v>307</v>
      </c>
      <c r="H53" s="50">
        <f>热门报名及无人报名岗位!R9</f>
        <v>307</v>
      </c>
      <c r="I53" s="54"/>
      <c r="J53" s="38"/>
      <c r="K53" s="38"/>
      <c r="L53" s="38"/>
      <c r="M53" s="38"/>
      <c r="N53" s="38"/>
      <c r="O53" s="38"/>
      <c r="P53" s="38"/>
      <c r="Q53" s="38"/>
      <c r="R53" s="38"/>
      <c r="S53" s="38"/>
      <c r="T53" s="38"/>
      <c r="U53" s="38"/>
      <c r="V53" s="38"/>
      <c r="W53" s="38"/>
      <c r="X53" s="38"/>
      <c r="Y53" s="38"/>
      <c r="Z53" s="38"/>
      <c r="AA53" s="38"/>
      <c r="AB53" s="38">
        <v>52</v>
      </c>
    </row>
    <row r="54" customHeight="1" spans="1:28">
      <c r="A54" s="38"/>
      <c r="B54" s="48"/>
      <c r="C54" s="50" t="str">
        <f>热门报名及无人报名岗位!A10</f>
        <v>广州</v>
      </c>
      <c r="D54" s="51" t="str">
        <f>热门报名及无人报名岗位!D10</f>
        <v>国家统计局广东调查总队</v>
      </c>
      <c r="E54" s="51" t="str">
        <f>热门报名及无人报名岗位!G10</f>
        <v>增城调查队综合法规科一级科员</v>
      </c>
      <c r="F54" s="50">
        <f>热门报名及无人报名岗位!N10</f>
        <v>1</v>
      </c>
      <c r="G54" s="50">
        <f>热门报名及无人报名岗位!Q10</f>
        <v>277</v>
      </c>
      <c r="H54" s="50">
        <f>热门报名及无人报名岗位!R10</f>
        <v>277</v>
      </c>
      <c r="I54" s="54"/>
      <c r="J54" s="38"/>
      <c r="K54" s="38"/>
      <c r="L54" s="38"/>
      <c r="M54" s="38"/>
      <c r="N54" s="38"/>
      <c r="O54" s="38"/>
      <c r="P54" s="38"/>
      <c r="Q54" s="38"/>
      <c r="R54" s="38"/>
      <c r="S54" s="38"/>
      <c r="T54" s="38"/>
      <c r="U54" s="38"/>
      <c r="V54" s="38"/>
      <c r="W54" s="38"/>
      <c r="X54" s="38"/>
      <c r="Y54" s="38"/>
      <c r="Z54" s="38"/>
      <c r="AA54" s="38"/>
      <c r="AB54" s="38">
        <v>53</v>
      </c>
    </row>
    <row r="55" customHeight="1" spans="1:28">
      <c r="A55" s="38"/>
      <c r="B55" s="48"/>
      <c r="C55" s="50" t="str">
        <f>热门报名及无人报名岗位!A11</f>
        <v>广州</v>
      </c>
      <c r="D55" s="51" t="str">
        <f>热门报名及无人报名岗位!D11</f>
        <v>国家统计局广东调查总队</v>
      </c>
      <c r="E55" s="51" t="str">
        <f>热门报名及无人报名岗位!G11</f>
        <v>广东调查总队财务管理处一级科员</v>
      </c>
      <c r="F55" s="50">
        <f>热门报名及无人报名岗位!N11</f>
        <v>1</v>
      </c>
      <c r="G55" s="50">
        <f>热门报名及无人报名岗位!Q11</f>
        <v>248</v>
      </c>
      <c r="H55" s="50">
        <f>热门报名及无人报名岗位!R11</f>
        <v>248</v>
      </c>
      <c r="I55" s="54"/>
      <c r="J55" s="38"/>
      <c r="K55" s="38"/>
      <c r="L55" s="38"/>
      <c r="M55" s="38"/>
      <c r="N55" s="38"/>
      <c r="O55" s="38"/>
      <c r="P55" s="38"/>
      <c r="Q55" s="38"/>
      <c r="R55" s="38"/>
      <c r="S55" s="38"/>
      <c r="T55" s="38"/>
      <c r="U55" s="38"/>
      <c r="V55" s="38"/>
      <c r="W55" s="38"/>
      <c r="X55" s="38"/>
      <c r="Y55" s="38"/>
      <c r="Z55" s="38"/>
      <c r="AA55" s="38"/>
      <c r="AB55" s="38">
        <v>54</v>
      </c>
    </row>
    <row r="56" customHeight="1" spans="1:28">
      <c r="A56" s="38"/>
      <c r="B56" s="48"/>
      <c r="C56" s="50" t="str">
        <f>热门报名及无人报名岗位!A12</f>
        <v>肇庆</v>
      </c>
      <c r="D56" s="51" t="str">
        <f>热门报名及无人报名岗位!D12</f>
        <v>国家统计局广东调查总队</v>
      </c>
      <c r="E56" s="51" t="str">
        <f>热门报名及无人报名岗位!G12</f>
        <v>肇庆调查队业务科室一级科员</v>
      </c>
      <c r="F56" s="50">
        <f>热门报名及无人报名岗位!N12</f>
        <v>1</v>
      </c>
      <c r="G56" s="50">
        <f>热门报名及无人报名岗位!Q12</f>
        <v>212</v>
      </c>
      <c r="H56" s="50">
        <f>热门报名及无人报名岗位!R12</f>
        <v>212</v>
      </c>
      <c r="I56" s="55"/>
      <c r="J56" s="38"/>
      <c r="K56" s="38"/>
      <c r="L56" s="38"/>
      <c r="M56" s="38"/>
      <c r="N56" s="38"/>
      <c r="O56" s="38"/>
      <c r="P56" s="38"/>
      <c r="Q56" s="38"/>
      <c r="R56" s="38"/>
      <c r="S56" s="38"/>
      <c r="T56" s="38"/>
      <c r="U56" s="38"/>
      <c r="V56" s="38"/>
      <c r="W56" s="38"/>
      <c r="X56" s="38"/>
      <c r="Y56" s="38"/>
      <c r="Z56" s="38"/>
      <c r="AA56" s="38"/>
      <c r="AB56" s="38">
        <v>55</v>
      </c>
    </row>
    <row r="57" ht="15.6" customHeight="1" spans="1:28">
      <c r="A57" s="38"/>
      <c r="B57" s="48"/>
      <c r="C57" s="48"/>
      <c r="D57" s="52"/>
      <c r="E57" s="52"/>
      <c r="F57" s="52"/>
      <c r="G57" s="52"/>
      <c r="H57" s="53"/>
      <c r="I57" s="48"/>
      <c r="J57" s="38"/>
      <c r="K57" s="38"/>
      <c r="L57" s="38"/>
      <c r="M57" s="38"/>
      <c r="N57" s="38"/>
      <c r="O57" s="38"/>
      <c r="P57" s="38"/>
      <c r="Q57" s="38"/>
      <c r="R57" s="38"/>
      <c r="S57" s="38"/>
      <c r="T57" s="38"/>
      <c r="U57" s="38"/>
      <c r="V57" s="38"/>
      <c r="W57" s="38"/>
      <c r="X57" s="38"/>
      <c r="Y57" s="38"/>
      <c r="Z57" s="38"/>
      <c r="AA57" s="38"/>
      <c r="AB57" s="38">
        <v>56</v>
      </c>
    </row>
    <row r="58" ht="15.6" customHeight="1" spans="1:28">
      <c r="A58" s="38"/>
      <c r="B58" s="48"/>
      <c r="C58" s="52"/>
      <c r="D58" s="48"/>
      <c r="E58" s="48"/>
      <c r="F58" s="48"/>
      <c r="G58" s="53"/>
      <c r="H58" s="53"/>
      <c r="I58" s="48"/>
      <c r="J58" s="38"/>
      <c r="K58" s="38"/>
      <c r="L58" s="38"/>
      <c r="M58" s="38"/>
      <c r="N58" s="38"/>
      <c r="O58" s="38"/>
      <c r="P58" s="38"/>
      <c r="Q58" s="38"/>
      <c r="R58" s="38"/>
      <c r="S58" s="38"/>
      <c r="T58" s="38"/>
      <c r="U58" s="38"/>
      <c r="V58" s="38"/>
      <c r="W58" s="38"/>
      <c r="X58" s="38"/>
      <c r="Y58" s="38"/>
      <c r="Z58" s="38"/>
      <c r="AA58" s="38"/>
      <c r="AB58" s="38">
        <v>57</v>
      </c>
    </row>
    <row r="59" customHeight="1" spans="1:28">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v>58</v>
      </c>
    </row>
    <row r="60" customHeight="1" spans="1:28">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v>59</v>
      </c>
    </row>
    <row r="61" customHeight="1" spans="1:28">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v>60</v>
      </c>
    </row>
  </sheetData>
  <mergeCells count="17">
    <mergeCell ref="I27:I28"/>
    <mergeCell ref="I29:I30"/>
    <mergeCell ref="I31:I32"/>
    <mergeCell ref="I33:I34"/>
    <mergeCell ref="I35:I36"/>
    <mergeCell ref="I46:I47"/>
    <mergeCell ref="I48:I49"/>
    <mergeCell ref="I50:I51"/>
    <mergeCell ref="I52:I53"/>
    <mergeCell ref="I54:I55"/>
    <mergeCell ref="B6:Z7"/>
    <mergeCell ref="B44:I45"/>
    <mergeCell ref="W43:AA47"/>
    <mergeCell ref="B25:I26"/>
    <mergeCell ref="B12:I13"/>
    <mergeCell ref="B14:I15"/>
    <mergeCell ref="B10:I11"/>
  </mergeCells>
  <pageMargins left="0.7" right="0.7" top="0.75" bottom="0.75" header="0.3" footer="0.3"/>
  <pageSetup paperSize="9" orientation="landscape" horizontalDpi="300" verticalDpi="300"/>
  <headerFooter/>
  <drawing r:id="rId1"/>
  <picture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02"/>
  <sheetViews>
    <sheetView zoomScale="70" zoomScaleNormal="70" workbookViewId="0">
      <selection activeCell="A2" sqref="A2:R12"/>
    </sheetView>
  </sheetViews>
  <sheetFormatPr defaultColWidth="9" defaultRowHeight="15"/>
  <cols>
    <col min="1" max="8" width="9" style="1"/>
    <col min="9" max="9" width="14.2035398230088" style="1" customWidth="1"/>
    <col min="10" max="10" width="9" style="1"/>
    <col min="11" max="11" width="15.3362831858407" style="23"/>
    <col min="12" max="17" width="9" style="1"/>
    <col min="18" max="18" width="14.5309734513274" style="24"/>
    <col min="19" max="16384" width="9" style="1"/>
  </cols>
  <sheetData>
    <row r="1" ht="15.75" spans="1:18">
      <c r="A1" s="25" t="str">
        <f>"2024国家公务员考试广东地区竞争最激烈人数最多的岗位（"&amp;国考报名统计!A1&amp;"）"</f>
        <v>2024国家公务员考试广东地区竞争最激烈人数最多的岗位（18日18:00）</v>
      </c>
      <c r="B1" s="25"/>
      <c r="C1" s="25"/>
      <c r="D1" s="25"/>
      <c r="E1" s="25"/>
      <c r="F1" s="25"/>
      <c r="G1" s="25"/>
      <c r="H1" s="25"/>
      <c r="I1" s="25"/>
      <c r="J1" s="25"/>
      <c r="K1" s="31"/>
      <c r="L1" s="25"/>
      <c r="M1" s="25"/>
      <c r="N1" s="25"/>
      <c r="O1" s="25"/>
      <c r="P1" s="25"/>
      <c r="Q1" s="25"/>
      <c r="R1" s="36"/>
    </row>
    <row r="2" ht="15.75" spans="1:18">
      <c r="A2" s="26" t="s">
        <v>19</v>
      </c>
      <c r="B2" s="26" t="s">
        <v>20</v>
      </c>
      <c r="C2" s="26" t="s">
        <v>21</v>
      </c>
      <c r="D2" s="27" t="s">
        <v>22</v>
      </c>
      <c r="E2" s="27" t="s">
        <v>23</v>
      </c>
      <c r="F2" s="27" t="s">
        <v>24</v>
      </c>
      <c r="G2" s="27" t="s">
        <v>25</v>
      </c>
      <c r="H2" s="27" t="s">
        <v>26</v>
      </c>
      <c r="I2" s="27" t="s">
        <v>27</v>
      </c>
      <c r="J2" s="27" t="s">
        <v>28</v>
      </c>
      <c r="K2" s="26" t="s">
        <v>29</v>
      </c>
      <c r="L2" s="27" t="s">
        <v>30</v>
      </c>
      <c r="M2" s="27" t="s">
        <v>31</v>
      </c>
      <c r="N2" s="27" t="s">
        <v>32</v>
      </c>
      <c r="O2" s="27" t="s">
        <v>33</v>
      </c>
      <c r="P2" s="27" t="s">
        <v>34</v>
      </c>
      <c r="Q2" s="27" t="s">
        <v>35</v>
      </c>
      <c r="R2" s="27" t="s">
        <v>36</v>
      </c>
    </row>
    <row r="3" spans="1:18">
      <c r="A3" s="28" t="s">
        <v>115</v>
      </c>
      <c r="B3" s="28" t="s">
        <v>53</v>
      </c>
      <c r="C3" s="28">
        <v>135119</v>
      </c>
      <c r="D3" s="28" t="s">
        <v>1768</v>
      </c>
      <c r="E3" s="28" t="s">
        <v>1768</v>
      </c>
      <c r="F3" s="28" t="s">
        <v>316</v>
      </c>
      <c r="G3" s="28" t="s">
        <v>1842</v>
      </c>
      <c r="H3" s="28" t="s">
        <v>58</v>
      </c>
      <c r="I3" s="28" t="s">
        <v>59</v>
      </c>
      <c r="J3" s="28" t="s">
        <v>1843</v>
      </c>
      <c r="K3" s="32">
        <v>400110119028</v>
      </c>
      <c r="L3" s="28" t="s">
        <v>876</v>
      </c>
      <c r="M3" s="28" t="s">
        <v>702</v>
      </c>
      <c r="N3" s="28">
        <v>1</v>
      </c>
      <c r="O3" s="33">
        <v>60</v>
      </c>
      <c r="P3" s="33">
        <v>667</v>
      </c>
      <c r="Q3" s="33">
        <f t="shared" ref="Q3:Q12" si="0">O3+P3</f>
        <v>727</v>
      </c>
      <c r="R3" s="33">
        <f t="shared" ref="R3:R12" si="1">Q3/N3</f>
        <v>727</v>
      </c>
    </row>
    <row r="4" spans="1:18">
      <c r="A4" s="28" t="s">
        <v>178</v>
      </c>
      <c r="B4" s="28" t="s">
        <v>332</v>
      </c>
      <c r="C4" s="28">
        <v>118308</v>
      </c>
      <c r="D4" s="28" t="s">
        <v>333</v>
      </c>
      <c r="E4" s="28" t="s">
        <v>558</v>
      </c>
      <c r="F4" s="28" t="s">
        <v>56</v>
      </c>
      <c r="G4" s="28" t="s">
        <v>561</v>
      </c>
      <c r="H4" s="28" t="s">
        <v>58</v>
      </c>
      <c r="I4" s="28" t="s">
        <v>59</v>
      </c>
      <c r="J4" s="28" t="s">
        <v>336</v>
      </c>
      <c r="K4" s="32">
        <v>300110013002</v>
      </c>
      <c r="L4" s="28" t="s">
        <v>83</v>
      </c>
      <c r="M4" s="28" t="s">
        <v>84</v>
      </c>
      <c r="N4" s="28">
        <v>1</v>
      </c>
      <c r="O4" s="33">
        <v>145</v>
      </c>
      <c r="P4" s="33">
        <v>291</v>
      </c>
      <c r="Q4" s="33">
        <f t="shared" si="0"/>
        <v>436</v>
      </c>
      <c r="R4" s="33">
        <f t="shared" si="1"/>
        <v>436</v>
      </c>
    </row>
    <row r="5" spans="1:18">
      <c r="A5" s="28" t="s">
        <v>331</v>
      </c>
      <c r="B5" s="28" t="s">
        <v>53</v>
      </c>
      <c r="C5" s="28">
        <v>170119</v>
      </c>
      <c r="D5" s="28" t="s">
        <v>2335</v>
      </c>
      <c r="E5" s="28" t="s">
        <v>2343</v>
      </c>
      <c r="F5" s="28" t="s">
        <v>56</v>
      </c>
      <c r="G5" s="28" t="s">
        <v>2344</v>
      </c>
      <c r="H5" s="28" t="s">
        <v>58</v>
      </c>
      <c r="I5" s="28" t="s">
        <v>59</v>
      </c>
      <c r="J5" s="28" t="s">
        <v>2337</v>
      </c>
      <c r="K5" s="32">
        <v>300110405001</v>
      </c>
      <c r="L5" s="28" t="s">
        <v>83</v>
      </c>
      <c r="M5" s="28" t="s">
        <v>702</v>
      </c>
      <c r="N5" s="28">
        <v>1</v>
      </c>
      <c r="O5" s="33">
        <v>401</v>
      </c>
      <c r="P5" s="33">
        <v>0</v>
      </c>
      <c r="Q5" s="33">
        <f t="shared" si="0"/>
        <v>401</v>
      </c>
      <c r="R5" s="33">
        <f t="shared" si="1"/>
        <v>401</v>
      </c>
    </row>
    <row r="6" spans="1:18">
      <c r="A6" s="28" t="s">
        <v>52</v>
      </c>
      <c r="B6" s="28" t="s">
        <v>53</v>
      </c>
      <c r="C6" s="28">
        <v>135119</v>
      </c>
      <c r="D6" s="28" t="s">
        <v>1768</v>
      </c>
      <c r="E6" s="28" t="s">
        <v>1768</v>
      </c>
      <c r="F6" s="28" t="s">
        <v>316</v>
      </c>
      <c r="G6" s="28" t="s">
        <v>1790</v>
      </c>
      <c r="H6" s="28" t="s">
        <v>58</v>
      </c>
      <c r="I6" s="28" t="s">
        <v>59</v>
      </c>
      <c r="J6" s="28" t="s">
        <v>1770</v>
      </c>
      <c r="K6" s="32">
        <v>400110119006</v>
      </c>
      <c r="L6" s="28" t="s">
        <v>61</v>
      </c>
      <c r="M6" s="28" t="s">
        <v>62</v>
      </c>
      <c r="N6" s="28">
        <v>1</v>
      </c>
      <c r="O6" s="33">
        <v>17</v>
      </c>
      <c r="P6" s="33">
        <v>350</v>
      </c>
      <c r="Q6" s="33">
        <f t="shared" si="0"/>
        <v>367</v>
      </c>
      <c r="R6" s="33">
        <f t="shared" si="1"/>
        <v>367</v>
      </c>
    </row>
    <row r="7" spans="1:18">
      <c r="A7" s="28" t="s">
        <v>136</v>
      </c>
      <c r="B7" s="28" t="s">
        <v>332</v>
      </c>
      <c r="C7" s="28">
        <v>118308</v>
      </c>
      <c r="D7" s="28" t="s">
        <v>333</v>
      </c>
      <c r="E7" s="28" t="s">
        <v>381</v>
      </c>
      <c r="F7" s="28" t="s">
        <v>56</v>
      </c>
      <c r="G7" s="28" t="s">
        <v>437</v>
      </c>
      <c r="H7" s="28" t="s">
        <v>58</v>
      </c>
      <c r="I7" s="28" t="s">
        <v>59</v>
      </c>
      <c r="J7" s="28" t="s">
        <v>390</v>
      </c>
      <c r="K7" s="32">
        <v>300110003030</v>
      </c>
      <c r="L7" s="28" t="s">
        <v>83</v>
      </c>
      <c r="M7" s="28" t="s">
        <v>84</v>
      </c>
      <c r="N7" s="28">
        <v>1</v>
      </c>
      <c r="O7" s="33">
        <v>95</v>
      </c>
      <c r="P7" s="33">
        <v>226</v>
      </c>
      <c r="Q7" s="33">
        <f t="shared" si="0"/>
        <v>321</v>
      </c>
      <c r="R7" s="33">
        <f t="shared" si="1"/>
        <v>321</v>
      </c>
    </row>
    <row r="8" spans="1:18">
      <c r="A8" s="28" t="s">
        <v>106</v>
      </c>
      <c r="B8" s="28" t="s">
        <v>53</v>
      </c>
      <c r="C8" s="28">
        <v>170119</v>
      </c>
      <c r="D8" s="28" t="s">
        <v>2335</v>
      </c>
      <c r="E8" s="28" t="s">
        <v>2336</v>
      </c>
      <c r="F8" s="28" t="s">
        <v>56</v>
      </c>
      <c r="G8" s="28" t="s">
        <v>57</v>
      </c>
      <c r="H8" s="28" t="s">
        <v>58</v>
      </c>
      <c r="I8" s="28" t="s">
        <v>59</v>
      </c>
      <c r="J8" s="28" t="s">
        <v>2337</v>
      </c>
      <c r="K8" s="32">
        <v>300110404001</v>
      </c>
      <c r="L8" s="28" t="s">
        <v>83</v>
      </c>
      <c r="M8" s="28" t="s">
        <v>702</v>
      </c>
      <c r="N8" s="28">
        <v>1</v>
      </c>
      <c r="O8" s="33">
        <v>305</v>
      </c>
      <c r="P8" s="33">
        <v>13</v>
      </c>
      <c r="Q8" s="33">
        <f t="shared" si="0"/>
        <v>318</v>
      </c>
      <c r="R8" s="33">
        <f t="shared" si="1"/>
        <v>318</v>
      </c>
    </row>
    <row r="9" spans="1:18">
      <c r="A9" s="28" t="s">
        <v>495</v>
      </c>
      <c r="B9" s="28" t="s">
        <v>53</v>
      </c>
      <c r="C9" s="28">
        <v>170119</v>
      </c>
      <c r="D9" s="28" t="s">
        <v>2335</v>
      </c>
      <c r="E9" s="28" t="s">
        <v>2347</v>
      </c>
      <c r="F9" s="28" t="s">
        <v>56</v>
      </c>
      <c r="G9" s="28" t="s">
        <v>57</v>
      </c>
      <c r="H9" s="28" t="s">
        <v>58</v>
      </c>
      <c r="I9" s="28" t="s">
        <v>59</v>
      </c>
      <c r="J9" s="28" t="s">
        <v>2337</v>
      </c>
      <c r="K9" s="32">
        <v>300110413001</v>
      </c>
      <c r="L9" s="28" t="s">
        <v>83</v>
      </c>
      <c r="M9" s="28" t="s">
        <v>702</v>
      </c>
      <c r="N9" s="28">
        <v>1</v>
      </c>
      <c r="O9" s="33">
        <v>307</v>
      </c>
      <c r="P9" s="33">
        <v>0</v>
      </c>
      <c r="Q9" s="33">
        <f t="shared" si="0"/>
        <v>307</v>
      </c>
      <c r="R9" s="33">
        <f t="shared" si="1"/>
        <v>307</v>
      </c>
    </row>
    <row r="10" spans="1:18">
      <c r="A10" s="28" t="s">
        <v>52</v>
      </c>
      <c r="B10" s="28" t="s">
        <v>53</v>
      </c>
      <c r="C10" s="28">
        <v>135119</v>
      </c>
      <c r="D10" s="28" t="s">
        <v>1768</v>
      </c>
      <c r="E10" s="28" t="s">
        <v>1768</v>
      </c>
      <c r="F10" s="28" t="s">
        <v>316</v>
      </c>
      <c r="G10" s="28" t="s">
        <v>1903</v>
      </c>
      <c r="H10" s="28" t="s">
        <v>58</v>
      </c>
      <c r="I10" s="28" t="s">
        <v>59</v>
      </c>
      <c r="J10" s="28" t="s">
        <v>1843</v>
      </c>
      <c r="K10" s="32">
        <v>400110119056</v>
      </c>
      <c r="L10" s="28" t="s">
        <v>876</v>
      </c>
      <c r="M10" s="28" t="s">
        <v>702</v>
      </c>
      <c r="N10" s="28">
        <v>1</v>
      </c>
      <c r="O10" s="33">
        <v>98</v>
      </c>
      <c r="P10" s="33">
        <v>179</v>
      </c>
      <c r="Q10" s="33">
        <f t="shared" si="0"/>
        <v>277</v>
      </c>
      <c r="R10" s="33">
        <f t="shared" si="1"/>
        <v>277</v>
      </c>
    </row>
    <row r="11" spans="1:18">
      <c r="A11" s="28" t="s">
        <v>52</v>
      </c>
      <c r="B11" s="28" t="s">
        <v>53</v>
      </c>
      <c r="C11" s="28">
        <v>135119</v>
      </c>
      <c r="D11" s="28" t="s">
        <v>1768</v>
      </c>
      <c r="E11" s="28" t="s">
        <v>1768</v>
      </c>
      <c r="F11" s="28" t="s">
        <v>316</v>
      </c>
      <c r="G11" s="28" t="s">
        <v>1769</v>
      </c>
      <c r="H11" s="28" t="s">
        <v>58</v>
      </c>
      <c r="I11" s="28" t="s">
        <v>59</v>
      </c>
      <c r="J11" s="28" t="s">
        <v>1770</v>
      </c>
      <c r="K11" s="32">
        <v>400110119001</v>
      </c>
      <c r="L11" s="28" t="s">
        <v>61</v>
      </c>
      <c r="M11" s="28" t="s">
        <v>62</v>
      </c>
      <c r="N11" s="28">
        <v>1</v>
      </c>
      <c r="O11" s="33">
        <v>45</v>
      </c>
      <c r="P11" s="33">
        <v>203</v>
      </c>
      <c r="Q11" s="33">
        <f t="shared" si="0"/>
        <v>248</v>
      </c>
      <c r="R11" s="33">
        <f t="shared" si="1"/>
        <v>248</v>
      </c>
    </row>
    <row r="12" spans="1:18">
      <c r="A12" s="28" t="s">
        <v>178</v>
      </c>
      <c r="B12" s="28" t="s">
        <v>53</v>
      </c>
      <c r="C12" s="28">
        <v>135119</v>
      </c>
      <c r="D12" s="28" t="s">
        <v>1768</v>
      </c>
      <c r="E12" s="28" t="s">
        <v>1768</v>
      </c>
      <c r="F12" s="28" t="s">
        <v>316</v>
      </c>
      <c r="G12" s="28" t="s">
        <v>1832</v>
      </c>
      <c r="H12" s="28" t="s">
        <v>58</v>
      </c>
      <c r="I12" s="28" t="s">
        <v>59</v>
      </c>
      <c r="J12" s="28" t="s">
        <v>1804</v>
      </c>
      <c r="K12" s="32">
        <v>400110119022</v>
      </c>
      <c r="L12" s="28" t="s">
        <v>83</v>
      </c>
      <c r="M12" s="28" t="s">
        <v>702</v>
      </c>
      <c r="N12" s="28">
        <v>1</v>
      </c>
      <c r="O12" s="33">
        <v>22</v>
      </c>
      <c r="P12" s="33">
        <v>190</v>
      </c>
      <c r="Q12" s="33">
        <f t="shared" si="0"/>
        <v>212</v>
      </c>
      <c r="R12" s="33">
        <f t="shared" si="1"/>
        <v>212</v>
      </c>
    </row>
    <row r="14" ht="15.75" spans="1:18">
      <c r="A14" s="25" t="str">
        <f>"2024国家公务员考试广东地区报名人数最多的岗位（截至"&amp;国考报名统计!A1&amp;"）"</f>
        <v>2024国家公务员考试广东地区报名人数最多的岗位（截至18日18:00）</v>
      </c>
      <c r="B14" s="25"/>
      <c r="C14" s="25"/>
      <c r="D14" s="25"/>
      <c r="E14" s="25"/>
      <c r="F14" s="25"/>
      <c r="G14" s="25"/>
      <c r="H14" s="25"/>
      <c r="I14" s="25"/>
      <c r="J14" s="25"/>
      <c r="K14" s="31"/>
      <c r="L14" s="25"/>
      <c r="M14" s="25"/>
      <c r="N14" s="25"/>
      <c r="O14" s="25"/>
      <c r="P14" s="25"/>
      <c r="Q14" s="25"/>
      <c r="R14" s="36"/>
    </row>
    <row r="15" ht="15.75" spans="1:18">
      <c r="A15" s="26" t="s">
        <v>19</v>
      </c>
      <c r="B15" s="26" t="s">
        <v>20</v>
      </c>
      <c r="C15" s="26" t="s">
        <v>21</v>
      </c>
      <c r="D15" s="27" t="s">
        <v>22</v>
      </c>
      <c r="E15" s="27" t="s">
        <v>23</v>
      </c>
      <c r="F15" s="27" t="s">
        <v>24</v>
      </c>
      <c r="G15" s="27" t="s">
        <v>25</v>
      </c>
      <c r="H15" s="27" t="s">
        <v>26</v>
      </c>
      <c r="I15" s="27" t="s">
        <v>27</v>
      </c>
      <c r="J15" s="27" t="s">
        <v>28</v>
      </c>
      <c r="K15" s="26" t="s">
        <v>29</v>
      </c>
      <c r="L15" s="27" t="s">
        <v>30</v>
      </c>
      <c r="M15" s="27" t="s">
        <v>31</v>
      </c>
      <c r="N15" s="27" t="s">
        <v>32</v>
      </c>
      <c r="O15" s="27" t="s">
        <v>33</v>
      </c>
      <c r="P15" s="27" t="s">
        <v>34</v>
      </c>
      <c r="Q15" s="27" t="s">
        <v>35</v>
      </c>
      <c r="R15" s="27" t="s">
        <v>36</v>
      </c>
    </row>
    <row r="16" spans="1:18">
      <c r="A16" s="28" t="s">
        <v>76</v>
      </c>
      <c r="B16" s="28" t="s">
        <v>53</v>
      </c>
      <c r="C16" s="28">
        <v>116109</v>
      </c>
      <c r="D16" s="28" t="s">
        <v>315</v>
      </c>
      <c r="E16" s="28" t="s">
        <v>315</v>
      </c>
      <c r="F16" s="28" t="s">
        <v>316</v>
      </c>
      <c r="G16" s="28" t="s">
        <v>317</v>
      </c>
      <c r="H16" s="28" t="s">
        <v>58</v>
      </c>
      <c r="I16" s="28" t="s">
        <v>59</v>
      </c>
      <c r="J16" s="28" t="s">
        <v>318</v>
      </c>
      <c r="K16" s="32">
        <v>400110116001</v>
      </c>
      <c r="L16" s="28" t="s">
        <v>61</v>
      </c>
      <c r="M16" s="28" t="s">
        <v>62</v>
      </c>
      <c r="N16" s="28">
        <v>7</v>
      </c>
      <c r="O16" s="33">
        <v>7</v>
      </c>
      <c r="P16" s="33">
        <v>950</v>
      </c>
      <c r="Q16" s="33">
        <f t="shared" ref="Q16:Q25" si="2">O16+P16</f>
        <v>957</v>
      </c>
      <c r="R16" s="33">
        <f t="shared" ref="R16:R25" si="3">Q16/N16</f>
        <v>136.714285714286</v>
      </c>
    </row>
    <row r="17" spans="1:18">
      <c r="A17" s="28" t="s">
        <v>158</v>
      </c>
      <c r="B17" s="28" t="s">
        <v>1398</v>
      </c>
      <c r="C17" s="28">
        <v>130123</v>
      </c>
      <c r="D17" s="28" t="s">
        <v>1399</v>
      </c>
      <c r="E17" s="28" t="s">
        <v>1554</v>
      </c>
      <c r="F17" s="28" t="s">
        <v>56</v>
      </c>
      <c r="G17" s="28" t="s">
        <v>1401</v>
      </c>
      <c r="H17" s="28" t="s">
        <v>58</v>
      </c>
      <c r="I17" s="28" t="s">
        <v>59</v>
      </c>
      <c r="J17" s="28" t="s">
        <v>1402</v>
      </c>
      <c r="K17" s="32">
        <v>300110246001</v>
      </c>
      <c r="L17" s="28" t="s">
        <v>876</v>
      </c>
      <c r="M17" s="28" t="s">
        <v>84</v>
      </c>
      <c r="N17" s="28">
        <v>5</v>
      </c>
      <c r="O17" s="33">
        <v>646</v>
      </c>
      <c r="P17" s="33">
        <v>130</v>
      </c>
      <c r="Q17" s="33">
        <f t="shared" si="2"/>
        <v>776</v>
      </c>
      <c r="R17" s="33">
        <f t="shared" si="3"/>
        <v>155.2</v>
      </c>
    </row>
    <row r="18" spans="1:18">
      <c r="A18" s="28" t="s">
        <v>115</v>
      </c>
      <c r="B18" s="28" t="s">
        <v>53</v>
      </c>
      <c r="C18" s="28">
        <v>135119</v>
      </c>
      <c r="D18" s="28" t="s">
        <v>1768</v>
      </c>
      <c r="E18" s="28" t="s">
        <v>1768</v>
      </c>
      <c r="F18" s="28" t="s">
        <v>316</v>
      </c>
      <c r="G18" s="28" t="s">
        <v>1842</v>
      </c>
      <c r="H18" s="28" t="s">
        <v>58</v>
      </c>
      <c r="I18" s="28" t="s">
        <v>59</v>
      </c>
      <c r="J18" s="28" t="s">
        <v>1843</v>
      </c>
      <c r="K18" s="32">
        <v>400110119028</v>
      </c>
      <c r="L18" s="28" t="s">
        <v>876</v>
      </c>
      <c r="M18" s="28" t="s">
        <v>702</v>
      </c>
      <c r="N18" s="28">
        <v>1</v>
      </c>
      <c r="O18" s="33">
        <v>60</v>
      </c>
      <c r="P18" s="33">
        <v>667</v>
      </c>
      <c r="Q18" s="33">
        <f t="shared" si="2"/>
        <v>727</v>
      </c>
      <c r="R18" s="33">
        <f t="shared" si="3"/>
        <v>727</v>
      </c>
    </row>
    <row r="19" spans="1:18">
      <c r="A19" s="28" t="s">
        <v>52</v>
      </c>
      <c r="B19" s="28" t="s">
        <v>1398</v>
      </c>
      <c r="C19" s="28">
        <v>130123</v>
      </c>
      <c r="D19" s="28" t="s">
        <v>1399</v>
      </c>
      <c r="E19" s="28" t="s">
        <v>1400</v>
      </c>
      <c r="F19" s="28" t="s">
        <v>56</v>
      </c>
      <c r="G19" s="28" t="s">
        <v>1401</v>
      </c>
      <c r="H19" s="28" t="s">
        <v>58</v>
      </c>
      <c r="I19" s="28" t="s">
        <v>59</v>
      </c>
      <c r="J19" s="28" t="s">
        <v>1402</v>
      </c>
      <c r="K19" s="32">
        <v>300110001001</v>
      </c>
      <c r="L19" s="28" t="s">
        <v>876</v>
      </c>
      <c r="M19" s="28" t="s">
        <v>84</v>
      </c>
      <c r="N19" s="28">
        <v>4</v>
      </c>
      <c r="O19" s="33">
        <v>631</v>
      </c>
      <c r="P19" s="33">
        <v>39</v>
      </c>
      <c r="Q19" s="33">
        <f t="shared" si="2"/>
        <v>670</v>
      </c>
      <c r="R19" s="33">
        <f t="shared" si="3"/>
        <v>167.5</v>
      </c>
    </row>
    <row r="20" spans="1:18">
      <c r="A20" s="28" t="s">
        <v>495</v>
      </c>
      <c r="B20" s="28" t="s">
        <v>1398</v>
      </c>
      <c r="C20" s="28">
        <v>130123</v>
      </c>
      <c r="D20" s="28" t="s">
        <v>1399</v>
      </c>
      <c r="E20" s="28" t="s">
        <v>1569</v>
      </c>
      <c r="F20" s="28" t="s">
        <v>56</v>
      </c>
      <c r="G20" s="28" t="s">
        <v>1412</v>
      </c>
      <c r="H20" s="28" t="s">
        <v>58</v>
      </c>
      <c r="I20" s="28" t="s">
        <v>59</v>
      </c>
      <c r="J20" s="28" t="s">
        <v>1402</v>
      </c>
      <c r="K20" s="32">
        <v>300110281004</v>
      </c>
      <c r="L20" s="28" t="s">
        <v>876</v>
      </c>
      <c r="M20" s="28" t="s">
        <v>84</v>
      </c>
      <c r="N20" s="28">
        <v>5</v>
      </c>
      <c r="O20" s="33">
        <v>598</v>
      </c>
      <c r="P20" s="33">
        <v>60</v>
      </c>
      <c r="Q20" s="33">
        <f t="shared" si="2"/>
        <v>658</v>
      </c>
      <c r="R20" s="33">
        <f t="shared" si="3"/>
        <v>131.6</v>
      </c>
    </row>
    <row r="21" spans="1:18">
      <c r="A21" s="28" t="s">
        <v>115</v>
      </c>
      <c r="B21" s="28" t="s">
        <v>1398</v>
      </c>
      <c r="C21" s="28">
        <v>130123</v>
      </c>
      <c r="D21" s="28" t="s">
        <v>1399</v>
      </c>
      <c r="E21" s="28" t="s">
        <v>1511</v>
      </c>
      <c r="F21" s="28" t="s">
        <v>56</v>
      </c>
      <c r="G21" s="28" t="s">
        <v>1407</v>
      </c>
      <c r="H21" s="28" t="s">
        <v>58</v>
      </c>
      <c r="I21" s="28" t="s">
        <v>59</v>
      </c>
      <c r="J21" s="28" t="s">
        <v>1402</v>
      </c>
      <c r="K21" s="32">
        <v>300110141002</v>
      </c>
      <c r="L21" s="28" t="s">
        <v>876</v>
      </c>
      <c r="M21" s="28" t="s">
        <v>84</v>
      </c>
      <c r="N21" s="28">
        <v>4</v>
      </c>
      <c r="O21" s="33">
        <v>465</v>
      </c>
      <c r="P21" s="33">
        <v>157</v>
      </c>
      <c r="Q21" s="33">
        <f t="shared" si="2"/>
        <v>622</v>
      </c>
      <c r="R21" s="33">
        <f t="shared" si="3"/>
        <v>155.5</v>
      </c>
    </row>
    <row r="22" spans="1:18">
      <c r="A22" s="28" t="s">
        <v>76</v>
      </c>
      <c r="B22" s="28" t="s">
        <v>2090</v>
      </c>
      <c r="C22" s="28">
        <v>164105</v>
      </c>
      <c r="D22" s="28" t="s">
        <v>2129</v>
      </c>
      <c r="E22" s="28" t="s">
        <v>2129</v>
      </c>
      <c r="F22" s="28" t="s">
        <v>56</v>
      </c>
      <c r="G22" s="28" t="s">
        <v>2181</v>
      </c>
      <c r="H22" s="28" t="s">
        <v>81</v>
      </c>
      <c r="I22" s="28" t="s">
        <v>59</v>
      </c>
      <c r="J22" s="28" t="s">
        <v>2137</v>
      </c>
      <c r="K22" s="32">
        <v>300130265019</v>
      </c>
      <c r="L22" s="28" t="s">
        <v>83</v>
      </c>
      <c r="M22" s="28" t="s">
        <v>84</v>
      </c>
      <c r="N22" s="28">
        <v>4</v>
      </c>
      <c r="O22" s="33">
        <v>473</v>
      </c>
      <c r="P22" s="33">
        <v>115</v>
      </c>
      <c r="Q22" s="33">
        <f t="shared" si="2"/>
        <v>588</v>
      </c>
      <c r="R22" s="33">
        <f t="shared" si="3"/>
        <v>147</v>
      </c>
    </row>
    <row r="23" spans="1:18">
      <c r="A23" s="28" t="s">
        <v>76</v>
      </c>
      <c r="B23" s="28" t="s">
        <v>181</v>
      </c>
      <c r="C23" s="28">
        <v>129128</v>
      </c>
      <c r="D23" s="28" t="s">
        <v>988</v>
      </c>
      <c r="E23" s="28" t="s">
        <v>978</v>
      </c>
      <c r="F23" s="28" t="s">
        <v>56</v>
      </c>
      <c r="G23" s="28" t="s">
        <v>1003</v>
      </c>
      <c r="H23" s="28" t="s">
        <v>58</v>
      </c>
      <c r="I23" s="28" t="s">
        <v>59</v>
      </c>
      <c r="J23" s="28" t="s">
        <v>1000</v>
      </c>
      <c r="K23" s="32">
        <v>300110001008</v>
      </c>
      <c r="L23" s="28" t="s">
        <v>876</v>
      </c>
      <c r="M23" s="28" t="s">
        <v>84</v>
      </c>
      <c r="N23" s="28">
        <v>10</v>
      </c>
      <c r="O23" s="33">
        <v>0</v>
      </c>
      <c r="P23" s="33">
        <v>550</v>
      </c>
      <c r="Q23" s="33">
        <f t="shared" si="2"/>
        <v>550</v>
      </c>
      <c r="R23" s="33">
        <f t="shared" si="3"/>
        <v>55</v>
      </c>
    </row>
    <row r="24" spans="1:18">
      <c r="A24" s="28" t="s">
        <v>52</v>
      </c>
      <c r="B24" s="28" t="s">
        <v>1398</v>
      </c>
      <c r="C24" s="28">
        <v>130123</v>
      </c>
      <c r="D24" s="28" t="s">
        <v>1399</v>
      </c>
      <c r="E24" s="28" t="s">
        <v>1400</v>
      </c>
      <c r="F24" s="28" t="s">
        <v>56</v>
      </c>
      <c r="G24" s="28" t="s">
        <v>1418</v>
      </c>
      <c r="H24" s="28" t="s">
        <v>58</v>
      </c>
      <c r="I24" s="28" t="s">
        <v>59</v>
      </c>
      <c r="J24" s="28" t="s">
        <v>1402</v>
      </c>
      <c r="K24" s="32">
        <v>300110001007</v>
      </c>
      <c r="L24" s="28" t="s">
        <v>876</v>
      </c>
      <c r="M24" s="28" t="s">
        <v>84</v>
      </c>
      <c r="N24" s="28">
        <v>4</v>
      </c>
      <c r="O24" s="33">
        <v>7</v>
      </c>
      <c r="P24" s="33">
        <v>515</v>
      </c>
      <c r="Q24" s="33">
        <f t="shared" si="2"/>
        <v>522</v>
      </c>
      <c r="R24" s="33">
        <f t="shared" si="3"/>
        <v>130.5</v>
      </c>
    </row>
    <row r="25" spans="1:18">
      <c r="A25" s="28" t="s">
        <v>178</v>
      </c>
      <c r="B25" s="28" t="s">
        <v>332</v>
      </c>
      <c r="C25" s="28">
        <v>118308</v>
      </c>
      <c r="D25" s="28" t="s">
        <v>333</v>
      </c>
      <c r="E25" s="28" t="s">
        <v>558</v>
      </c>
      <c r="F25" s="28" t="s">
        <v>56</v>
      </c>
      <c r="G25" s="28" t="s">
        <v>561</v>
      </c>
      <c r="H25" s="28" t="s">
        <v>58</v>
      </c>
      <c r="I25" s="28" t="s">
        <v>59</v>
      </c>
      <c r="J25" s="28" t="s">
        <v>336</v>
      </c>
      <c r="K25" s="32">
        <v>300110013002</v>
      </c>
      <c r="L25" s="28" t="s">
        <v>83</v>
      </c>
      <c r="M25" s="28" t="s">
        <v>84</v>
      </c>
      <c r="N25" s="28">
        <v>1</v>
      </c>
      <c r="O25" s="33">
        <v>145</v>
      </c>
      <c r="P25" s="33">
        <v>291</v>
      </c>
      <c r="Q25" s="33">
        <f t="shared" si="2"/>
        <v>436</v>
      </c>
      <c r="R25" s="33">
        <f t="shared" si="3"/>
        <v>436</v>
      </c>
    </row>
    <row r="27" ht="15.75" spans="1:14">
      <c r="A27" s="29" t="str">
        <f>"2024国家公务员考试广东地区无人报名岗位（截至"&amp;国考报名统计!A1&amp;"）"</f>
        <v>2024国家公务员考试广东地区无人报名岗位（截至18日18:00）</v>
      </c>
      <c r="B27" s="30"/>
      <c r="C27" s="30"/>
      <c r="D27" s="30"/>
      <c r="E27" s="30"/>
      <c r="F27" s="30"/>
      <c r="G27" s="30"/>
      <c r="H27" s="30"/>
      <c r="I27" s="30"/>
      <c r="J27" s="30"/>
      <c r="K27" s="34"/>
      <c r="L27" s="30"/>
      <c r="M27" s="30"/>
      <c r="N27" s="35"/>
    </row>
    <row r="28" ht="15.75" spans="1:14">
      <c r="A28" s="26" t="s">
        <v>19</v>
      </c>
      <c r="B28" s="26" t="s">
        <v>20</v>
      </c>
      <c r="C28" s="26" t="s">
        <v>21</v>
      </c>
      <c r="D28" s="27" t="s">
        <v>22</v>
      </c>
      <c r="E28" s="27" t="s">
        <v>23</v>
      </c>
      <c r="F28" s="27" t="s">
        <v>24</v>
      </c>
      <c r="G28" s="27" t="s">
        <v>25</v>
      </c>
      <c r="H28" s="27" t="s">
        <v>26</v>
      </c>
      <c r="I28" s="27" t="s">
        <v>27</v>
      </c>
      <c r="J28" s="27" t="s">
        <v>28</v>
      </c>
      <c r="K28" s="26" t="s">
        <v>29</v>
      </c>
      <c r="L28" s="27" t="s">
        <v>30</v>
      </c>
      <c r="M28" s="27" t="s">
        <v>31</v>
      </c>
      <c r="N28" s="27" t="s">
        <v>32</v>
      </c>
    </row>
    <row r="29" ht="13.85" spans="1:14">
      <c r="A29" s="28" t="s">
        <v>76</v>
      </c>
      <c r="B29" s="28" t="s">
        <v>53</v>
      </c>
      <c r="C29" s="28">
        <v>109000</v>
      </c>
      <c r="D29" s="28" t="s">
        <v>77</v>
      </c>
      <c r="E29" s="28" t="s">
        <v>78</v>
      </c>
      <c r="F29" s="28" t="s">
        <v>79</v>
      </c>
      <c r="G29" s="28" t="s">
        <v>80</v>
      </c>
      <c r="H29" s="28" t="s">
        <v>81</v>
      </c>
      <c r="I29" s="28" t="s">
        <v>59</v>
      </c>
      <c r="J29" s="28" t="s">
        <v>82</v>
      </c>
      <c r="K29" s="32">
        <v>200130202001</v>
      </c>
      <c r="L29" s="28" t="s">
        <v>83</v>
      </c>
      <c r="M29" s="28" t="s">
        <v>84</v>
      </c>
      <c r="N29" s="28">
        <v>1</v>
      </c>
    </row>
    <row r="30" ht="13.85" spans="1:14">
      <c r="A30" s="28" t="s">
        <v>104</v>
      </c>
      <c r="B30" s="28" t="s">
        <v>92</v>
      </c>
      <c r="C30" s="28">
        <v>109212</v>
      </c>
      <c r="D30" s="28" t="s">
        <v>93</v>
      </c>
      <c r="E30" s="28" t="s">
        <v>93</v>
      </c>
      <c r="F30" s="28" t="s">
        <v>56</v>
      </c>
      <c r="G30" s="28" t="s">
        <v>94</v>
      </c>
      <c r="H30" s="28" t="s">
        <v>81</v>
      </c>
      <c r="I30" s="28" t="s">
        <v>59</v>
      </c>
      <c r="J30" s="28" t="s">
        <v>95</v>
      </c>
      <c r="K30" s="32">
        <v>300130851065</v>
      </c>
      <c r="L30" s="28" t="s">
        <v>83</v>
      </c>
      <c r="M30" s="28" t="s">
        <v>84</v>
      </c>
      <c r="N30" s="28">
        <v>4</v>
      </c>
    </row>
    <row r="31" ht="13.85" spans="1:14">
      <c r="A31" s="28" t="s">
        <v>136</v>
      </c>
      <c r="B31" s="28" t="s">
        <v>92</v>
      </c>
      <c r="C31" s="28">
        <v>109212</v>
      </c>
      <c r="D31" s="28" t="s">
        <v>93</v>
      </c>
      <c r="E31" s="28" t="s">
        <v>93</v>
      </c>
      <c r="F31" s="28" t="s">
        <v>56</v>
      </c>
      <c r="G31" s="28" t="s">
        <v>135</v>
      </c>
      <c r="H31" s="28" t="s">
        <v>81</v>
      </c>
      <c r="I31" s="28" t="s">
        <v>59</v>
      </c>
      <c r="J31" s="28" t="s">
        <v>95</v>
      </c>
      <c r="K31" s="32">
        <v>300130851087</v>
      </c>
      <c r="L31" s="28" t="s">
        <v>83</v>
      </c>
      <c r="M31" s="28" t="s">
        <v>84</v>
      </c>
      <c r="N31" s="28">
        <v>2</v>
      </c>
    </row>
    <row r="32" ht="13.85" spans="1:14">
      <c r="A32" s="28" t="s">
        <v>148</v>
      </c>
      <c r="B32" s="28" t="s">
        <v>92</v>
      </c>
      <c r="C32" s="28">
        <v>109212</v>
      </c>
      <c r="D32" s="28" t="s">
        <v>93</v>
      </c>
      <c r="E32" s="28" t="s">
        <v>93</v>
      </c>
      <c r="F32" s="28" t="s">
        <v>56</v>
      </c>
      <c r="G32" s="28" t="s">
        <v>149</v>
      </c>
      <c r="H32" s="28" t="s">
        <v>81</v>
      </c>
      <c r="I32" s="28" t="s">
        <v>59</v>
      </c>
      <c r="J32" s="28" t="s">
        <v>95</v>
      </c>
      <c r="K32" s="32">
        <v>300130851101</v>
      </c>
      <c r="L32" s="28" t="s">
        <v>83</v>
      </c>
      <c r="M32" s="28" t="s">
        <v>84</v>
      </c>
      <c r="N32" s="28">
        <v>2</v>
      </c>
    </row>
    <row r="33" ht="13.85" spans="1:14">
      <c r="A33" s="28" t="s">
        <v>158</v>
      </c>
      <c r="B33" s="28" t="s">
        <v>92</v>
      </c>
      <c r="C33" s="28">
        <v>109212</v>
      </c>
      <c r="D33" s="28" t="s">
        <v>93</v>
      </c>
      <c r="E33" s="28" t="s">
        <v>93</v>
      </c>
      <c r="F33" s="28" t="s">
        <v>56</v>
      </c>
      <c r="G33" s="28" t="s">
        <v>149</v>
      </c>
      <c r="H33" s="28" t="s">
        <v>81</v>
      </c>
      <c r="I33" s="28" t="s">
        <v>59</v>
      </c>
      <c r="J33" s="28" t="s">
        <v>95</v>
      </c>
      <c r="K33" s="32">
        <v>300130851102</v>
      </c>
      <c r="L33" s="28" t="s">
        <v>83</v>
      </c>
      <c r="M33" s="28" t="s">
        <v>84</v>
      </c>
      <c r="N33" s="28">
        <v>2</v>
      </c>
    </row>
    <row r="34" ht="13.85" spans="1:14">
      <c r="A34" s="28" t="s">
        <v>164</v>
      </c>
      <c r="B34" s="28" t="s">
        <v>92</v>
      </c>
      <c r="C34" s="28">
        <v>109212</v>
      </c>
      <c r="D34" s="28" t="s">
        <v>93</v>
      </c>
      <c r="E34" s="28" t="s">
        <v>93</v>
      </c>
      <c r="F34" s="28" t="s">
        <v>56</v>
      </c>
      <c r="G34" s="28" t="s">
        <v>161</v>
      </c>
      <c r="H34" s="28" t="s">
        <v>81</v>
      </c>
      <c r="I34" s="28" t="s">
        <v>59</v>
      </c>
      <c r="J34" s="28" t="s">
        <v>95</v>
      </c>
      <c r="K34" s="32">
        <v>300130851115</v>
      </c>
      <c r="L34" s="28" t="s">
        <v>83</v>
      </c>
      <c r="M34" s="28" t="s">
        <v>84</v>
      </c>
      <c r="N34" s="28">
        <v>4</v>
      </c>
    </row>
    <row r="35" ht="13.85" spans="1:14">
      <c r="A35" s="28" t="s">
        <v>115</v>
      </c>
      <c r="B35" s="28" t="s">
        <v>181</v>
      </c>
      <c r="C35" s="28">
        <v>109425</v>
      </c>
      <c r="D35" s="28" t="s">
        <v>182</v>
      </c>
      <c r="E35" s="28" t="s">
        <v>182</v>
      </c>
      <c r="F35" s="28" t="s">
        <v>56</v>
      </c>
      <c r="G35" s="28" t="s">
        <v>194</v>
      </c>
      <c r="H35" s="28" t="s">
        <v>81</v>
      </c>
      <c r="I35" s="28" t="s">
        <v>59</v>
      </c>
      <c r="J35" s="28" t="s">
        <v>195</v>
      </c>
      <c r="K35" s="32">
        <v>300130001003</v>
      </c>
      <c r="L35" s="28" t="s">
        <v>83</v>
      </c>
      <c r="M35" s="28" t="s">
        <v>84</v>
      </c>
      <c r="N35" s="28">
        <v>1</v>
      </c>
    </row>
    <row r="36" ht="13.85" spans="1:14">
      <c r="A36" s="28" t="s">
        <v>115</v>
      </c>
      <c r="B36" s="28" t="s">
        <v>181</v>
      </c>
      <c r="C36" s="28">
        <v>109425</v>
      </c>
      <c r="D36" s="28" t="s">
        <v>182</v>
      </c>
      <c r="E36" s="28" t="s">
        <v>182</v>
      </c>
      <c r="F36" s="28" t="s">
        <v>56</v>
      </c>
      <c r="G36" s="28" t="s">
        <v>200</v>
      </c>
      <c r="H36" s="28" t="s">
        <v>81</v>
      </c>
      <c r="I36" s="28" t="s">
        <v>59</v>
      </c>
      <c r="J36" s="28" t="s">
        <v>184</v>
      </c>
      <c r="K36" s="32">
        <v>300130001005</v>
      </c>
      <c r="L36" s="28" t="s">
        <v>83</v>
      </c>
      <c r="M36" s="28" t="s">
        <v>84</v>
      </c>
      <c r="N36" s="28">
        <v>1</v>
      </c>
    </row>
    <row r="37" ht="13.85" spans="1:14">
      <c r="A37" s="28" t="s">
        <v>76</v>
      </c>
      <c r="B37" s="28" t="s">
        <v>181</v>
      </c>
      <c r="C37" s="28">
        <v>109426</v>
      </c>
      <c r="D37" s="28" t="s">
        <v>202</v>
      </c>
      <c r="E37" s="28" t="s">
        <v>202</v>
      </c>
      <c r="F37" s="28" t="s">
        <v>56</v>
      </c>
      <c r="G37" s="28" t="s">
        <v>220</v>
      </c>
      <c r="H37" s="28" t="s">
        <v>81</v>
      </c>
      <c r="I37" s="28" t="s">
        <v>59</v>
      </c>
      <c r="J37" s="28" t="s">
        <v>204</v>
      </c>
      <c r="K37" s="32">
        <v>300130005007</v>
      </c>
      <c r="L37" s="28" t="s">
        <v>83</v>
      </c>
      <c r="M37" s="28" t="s">
        <v>84</v>
      </c>
      <c r="N37" s="28">
        <v>2</v>
      </c>
    </row>
    <row r="38" ht="13.85" spans="1:14">
      <c r="A38" s="28" t="s">
        <v>76</v>
      </c>
      <c r="B38" s="28" t="s">
        <v>181</v>
      </c>
      <c r="C38" s="28">
        <v>109426</v>
      </c>
      <c r="D38" s="28" t="s">
        <v>202</v>
      </c>
      <c r="E38" s="28" t="s">
        <v>202</v>
      </c>
      <c r="F38" s="28" t="s">
        <v>56</v>
      </c>
      <c r="G38" s="28" t="s">
        <v>223</v>
      </c>
      <c r="H38" s="28" t="s">
        <v>81</v>
      </c>
      <c r="I38" s="28" t="s">
        <v>59</v>
      </c>
      <c r="J38" s="28" t="s">
        <v>204</v>
      </c>
      <c r="K38" s="32">
        <v>300130005008</v>
      </c>
      <c r="L38" s="28" t="s">
        <v>83</v>
      </c>
      <c r="M38" s="28" t="s">
        <v>84</v>
      </c>
      <c r="N38" s="28">
        <v>2</v>
      </c>
    </row>
    <row r="39" ht="13.85" spans="1:14">
      <c r="A39" s="28" t="s">
        <v>76</v>
      </c>
      <c r="B39" s="28" t="s">
        <v>181</v>
      </c>
      <c r="C39" s="28">
        <v>109426</v>
      </c>
      <c r="D39" s="28" t="s">
        <v>202</v>
      </c>
      <c r="E39" s="28" t="s">
        <v>202</v>
      </c>
      <c r="F39" s="28" t="s">
        <v>56</v>
      </c>
      <c r="G39" s="28" t="s">
        <v>224</v>
      </c>
      <c r="H39" s="28" t="s">
        <v>81</v>
      </c>
      <c r="I39" s="28" t="s">
        <v>59</v>
      </c>
      <c r="J39" s="28" t="s">
        <v>204</v>
      </c>
      <c r="K39" s="32">
        <v>300130005009</v>
      </c>
      <c r="L39" s="28" t="s">
        <v>83</v>
      </c>
      <c r="M39" s="28" t="s">
        <v>84</v>
      </c>
      <c r="N39" s="28">
        <v>1</v>
      </c>
    </row>
    <row r="40" ht="13.85" spans="1:14">
      <c r="A40" s="28" t="s">
        <v>52</v>
      </c>
      <c r="B40" s="28" t="s">
        <v>181</v>
      </c>
      <c r="C40" s="28">
        <v>109429</v>
      </c>
      <c r="D40" s="28" t="s">
        <v>240</v>
      </c>
      <c r="E40" s="28" t="s">
        <v>240</v>
      </c>
      <c r="F40" s="28" t="s">
        <v>56</v>
      </c>
      <c r="G40" s="28" t="s">
        <v>241</v>
      </c>
      <c r="H40" s="28" t="s">
        <v>81</v>
      </c>
      <c r="I40" s="28" t="s">
        <v>59</v>
      </c>
      <c r="J40" s="28" t="s">
        <v>242</v>
      </c>
      <c r="K40" s="32">
        <v>300130001001</v>
      </c>
      <c r="L40" s="28" t="s">
        <v>83</v>
      </c>
      <c r="M40" s="28" t="s">
        <v>84</v>
      </c>
      <c r="N40" s="28">
        <v>1</v>
      </c>
    </row>
    <row r="41" ht="13.85" spans="1:14">
      <c r="A41" s="28" t="s">
        <v>131</v>
      </c>
      <c r="B41" s="28" t="s">
        <v>181</v>
      </c>
      <c r="C41" s="28">
        <v>109430</v>
      </c>
      <c r="D41" s="28" t="s">
        <v>254</v>
      </c>
      <c r="E41" s="28" t="s">
        <v>254</v>
      </c>
      <c r="F41" s="28" t="s">
        <v>56</v>
      </c>
      <c r="G41" s="28" t="s">
        <v>255</v>
      </c>
      <c r="H41" s="28" t="s">
        <v>81</v>
      </c>
      <c r="I41" s="28" t="s">
        <v>59</v>
      </c>
      <c r="J41" s="28" t="s">
        <v>266</v>
      </c>
      <c r="K41" s="32">
        <v>300130001008</v>
      </c>
      <c r="L41" s="28" t="s">
        <v>83</v>
      </c>
      <c r="M41" s="28" t="s">
        <v>84</v>
      </c>
      <c r="N41" s="28">
        <v>1</v>
      </c>
    </row>
    <row r="42" ht="13.85" spans="1:14">
      <c r="A42" s="28" t="s">
        <v>164</v>
      </c>
      <c r="B42" s="28" t="s">
        <v>181</v>
      </c>
      <c r="C42" s="28">
        <v>109431</v>
      </c>
      <c r="D42" s="28" t="s">
        <v>269</v>
      </c>
      <c r="E42" s="28" t="s">
        <v>269</v>
      </c>
      <c r="F42" s="28" t="s">
        <v>56</v>
      </c>
      <c r="G42" s="28" t="s">
        <v>241</v>
      </c>
      <c r="H42" s="28" t="s">
        <v>81</v>
      </c>
      <c r="I42" s="28" t="s">
        <v>59</v>
      </c>
      <c r="J42" s="28" t="s">
        <v>270</v>
      </c>
      <c r="K42" s="32">
        <v>300130001001</v>
      </c>
      <c r="L42" s="28" t="s">
        <v>83</v>
      </c>
      <c r="M42" s="28" t="s">
        <v>84</v>
      </c>
      <c r="N42" s="28">
        <v>1</v>
      </c>
    </row>
    <row r="43" ht="13.85" spans="1:14">
      <c r="A43" s="28" t="s">
        <v>331</v>
      </c>
      <c r="B43" s="28" t="s">
        <v>332</v>
      </c>
      <c r="C43" s="28">
        <v>118308</v>
      </c>
      <c r="D43" s="28" t="s">
        <v>333</v>
      </c>
      <c r="E43" s="28" t="s">
        <v>334</v>
      </c>
      <c r="F43" s="28" t="s">
        <v>56</v>
      </c>
      <c r="G43" s="28" t="s">
        <v>343</v>
      </c>
      <c r="H43" s="28" t="s">
        <v>58</v>
      </c>
      <c r="I43" s="28" t="s">
        <v>59</v>
      </c>
      <c r="J43" s="28" t="s">
        <v>336</v>
      </c>
      <c r="K43" s="32">
        <v>300110001002</v>
      </c>
      <c r="L43" s="28" t="s">
        <v>83</v>
      </c>
      <c r="M43" s="28" t="s">
        <v>84</v>
      </c>
      <c r="N43" s="28">
        <v>1</v>
      </c>
    </row>
    <row r="44" ht="13.85" spans="1:14">
      <c r="A44" s="28" t="s">
        <v>164</v>
      </c>
      <c r="B44" s="28" t="s">
        <v>332</v>
      </c>
      <c r="C44" s="28">
        <v>118308</v>
      </c>
      <c r="D44" s="28" t="s">
        <v>333</v>
      </c>
      <c r="E44" s="28" t="s">
        <v>363</v>
      </c>
      <c r="F44" s="28" t="s">
        <v>56</v>
      </c>
      <c r="G44" s="28" t="s">
        <v>364</v>
      </c>
      <c r="H44" s="28" t="s">
        <v>58</v>
      </c>
      <c r="I44" s="28" t="s">
        <v>59</v>
      </c>
      <c r="J44" s="28" t="s">
        <v>336</v>
      </c>
      <c r="K44" s="32">
        <v>300110002001</v>
      </c>
      <c r="L44" s="28" t="s">
        <v>83</v>
      </c>
      <c r="M44" s="28" t="s">
        <v>84</v>
      </c>
      <c r="N44" s="28">
        <v>1</v>
      </c>
    </row>
    <row r="45" ht="13.85" spans="1:14">
      <c r="A45" s="28" t="s">
        <v>164</v>
      </c>
      <c r="B45" s="28" t="s">
        <v>332</v>
      </c>
      <c r="C45" s="28">
        <v>118308</v>
      </c>
      <c r="D45" s="28" t="s">
        <v>333</v>
      </c>
      <c r="E45" s="28" t="s">
        <v>363</v>
      </c>
      <c r="F45" s="28" t="s">
        <v>56</v>
      </c>
      <c r="G45" s="28" t="s">
        <v>370</v>
      </c>
      <c r="H45" s="28" t="s">
        <v>58</v>
      </c>
      <c r="I45" s="28" t="s">
        <v>59</v>
      </c>
      <c r="J45" s="28" t="s">
        <v>336</v>
      </c>
      <c r="K45" s="32">
        <v>300110002004</v>
      </c>
      <c r="L45" s="28" t="s">
        <v>83</v>
      </c>
      <c r="M45" s="28" t="s">
        <v>84</v>
      </c>
      <c r="N45" s="28">
        <v>2</v>
      </c>
    </row>
    <row r="46" ht="13.85" spans="1:14">
      <c r="A46" s="28" t="s">
        <v>52</v>
      </c>
      <c r="B46" s="28" t="s">
        <v>332</v>
      </c>
      <c r="C46" s="28">
        <v>118308</v>
      </c>
      <c r="D46" s="28" t="s">
        <v>333</v>
      </c>
      <c r="E46" s="28" t="s">
        <v>381</v>
      </c>
      <c r="F46" s="28" t="s">
        <v>56</v>
      </c>
      <c r="G46" s="28" t="s">
        <v>384</v>
      </c>
      <c r="H46" s="28" t="s">
        <v>58</v>
      </c>
      <c r="I46" s="28" t="s">
        <v>59</v>
      </c>
      <c r="J46" s="28" t="s">
        <v>336</v>
      </c>
      <c r="K46" s="32">
        <v>300110003002</v>
      </c>
      <c r="L46" s="28" t="s">
        <v>83</v>
      </c>
      <c r="M46" s="28" t="s">
        <v>84</v>
      </c>
      <c r="N46" s="28">
        <v>1</v>
      </c>
    </row>
    <row r="47" ht="13.85" spans="1:14">
      <c r="A47" s="28" t="s">
        <v>52</v>
      </c>
      <c r="B47" s="28" t="s">
        <v>332</v>
      </c>
      <c r="C47" s="28">
        <v>118308</v>
      </c>
      <c r="D47" s="28" t="s">
        <v>333</v>
      </c>
      <c r="E47" s="28" t="s">
        <v>381</v>
      </c>
      <c r="F47" s="28" t="s">
        <v>56</v>
      </c>
      <c r="G47" s="28" t="s">
        <v>428</v>
      </c>
      <c r="H47" s="28" t="s">
        <v>58</v>
      </c>
      <c r="I47" s="28" t="s">
        <v>59</v>
      </c>
      <c r="J47" s="28" t="s">
        <v>336</v>
      </c>
      <c r="K47" s="32">
        <v>300110003024</v>
      </c>
      <c r="L47" s="28" t="s">
        <v>83</v>
      </c>
      <c r="M47" s="28" t="s">
        <v>84</v>
      </c>
      <c r="N47" s="28">
        <v>1</v>
      </c>
    </row>
    <row r="48" ht="13.85" spans="1:14">
      <c r="A48" s="28" t="s">
        <v>136</v>
      </c>
      <c r="B48" s="28" t="s">
        <v>332</v>
      </c>
      <c r="C48" s="28">
        <v>118308</v>
      </c>
      <c r="D48" s="28" t="s">
        <v>333</v>
      </c>
      <c r="E48" s="28" t="s">
        <v>381</v>
      </c>
      <c r="F48" s="28" t="s">
        <v>56</v>
      </c>
      <c r="G48" s="28" t="s">
        <v>433</v>
      </c>
      <c r="H48" s="28" t="s">
        <v>58</v>
      </c>
      <c r="I48" s="28" t="s">
        <v>59</v>
      </c>
      <c r="J48" s="28" t="s">
        <v>336</v>
      </c>
      <c r="K48" s="32">
        <v>300110003027</v>
      </c>
      <c r="L48" s="28" t="s">
        <v>83</v>
      </c>
      <c r="M48" s="28" t="s">
        <v>84</v>
      </c>
      <c r="N48" s="28">
        <v>1</v>
      </c>
    </row>
    <row r="49" ht="13.85" spans="1:14">
      <c r="A49" s="28" t="s">
        <v>136</v>
      </c>
      <c r="B49" s="28" t="s">
        <v>332</v>
      </c>
      <c r="C49" s="28">
        <v>118308</v>
      </c>
      <c r="D49" s="28" t="s">
        <v>333</v>
      </c>
      <c r="E49" s="28" t="s">
        <v>453</v>
      </c>
      <c r="F49" s="28" t="s">
        <v>56</v>
      </c>
      <c r="G49" s="28" t="s">
        <v>455</v>
      </c>
      <c r="H49" s="28" t="s">
        <v>58</v>
      </c>
      <c r="I49" s="28" t="s">
        <v>59</v>
      </c>
      <c r="J49" s="28" t="s">
        <v>336</v>
      </c>
      <c r="K49" s="32">
        <v>300110004002</v>
      </c>
      <c r="L49" s="28" t="s">
        <v>83</v>
      </c>
      <c r="M49" s="28" t="s">
        <v>84</v>
      </c>
      <c r="N49" s="28">
        <v>1</v>
      </c>
    </row>
    <row r="50" ht="13.85" spans="1:14">
      <c r="A50" s="28" t="s">
        <v>106</v>
      </c>
      <c r="B50" s="28" t="s">
        <v>332</v>
      </c>
      <c r="C50" s="28">
        <v>118308</v>
      </c>
      <c r="D50" s="28" t="s">
        <v>333</v>
      </c>
      <c r="E50" s="28" t="s">
        <v>470</v>
      </c>
      <c r="F50" s="28" t="s">
        <v>56</v>
      </c>
      <c r="G50" s="28" t="s">
        <v>471</v>
      </c>
      <c r="H50" s="28" t="s">
        <v>58</v>
      </c>
      <c r="I50" s="28" t="s">
        <v>59</v>
      </c>
      <c r="J50" s="28" t="s">
        <v>336</v>
      </c>
      <c r="K50" s="32">
        <v>300110005001</v>
      </c>
      <c r="L50" s="28" t="s">
        <v>83</v>
      </c>
      <c r="M50" s="28" t="s">
        <v>84</v>
      </c>
      <c r="N50" s="28">
        <v>1</v>
      </c>
    </row>
    <row r="51" ht="13.85" spans="1:14">
      <c r="A51" s="28" t="s">
        <v>106</v>
      </c>
      <c r="B51" s="28" t="s">
        <v>332</v>
      </c>
      <c r="C51" s="28">
        <v>118308</v>
      </c>
      <c r="D51" s="28" t="s">
        <v>333</v>
      </c>
      <c r="E51" s="28" t="s">
        <v>470</v>
      </c>
      <c r="F51" s="28" t="s">
        <v>56</v>
      </c>
      <c r="G51" s="28" t="s">
        <v>475</v>
      </c>
      <c r="H51" s="28" t="s">
        <v>58</v>
      </c>
      <c r="I51" s="28" t="s">
        <v>59</v>
      </c>
      <c r="J51" s="28" t="s">
        <v>336</v>
      </c>
      <c r="K51" s="32">
        <v>300110005002</v>
      </c>
      <c r="L51" s="28" t="s">
        <v>83</v>
      </c>
      <c r="M51" s="28" t="s">
        <v>84</v>
      </c>
      <c r="N51" s="28">
        <v>1</v>
      </c>
    </row>
    <row r="52" ht="13.85" spans="1:14">
      <c r="A52" s="28" t="s">
        <v>106</v>
      </c>
      <c r="B52" s="28" t="s">
        <v>332</v>
      </c>
      <c r="C52" s="28">
        <v>118308</v>
      </c>
      <c r="D52" s="28" t="s">
        <v>333</v>
      </c>
      <c r="E52" s="28" t="s">
        <v>470</v>
      </c>
      <c r="F52" s="28" t="s">
        <v>56</v>
      </c>
      <c r="G52" s="28" t="s">
        <v>491</v>
      </c>
      <c r="H52" s="28" t="s">
        <v>58</v>
      </c>
      <c r="I52" s="28" t="s">
        <v>59</v>
      </c>
      <c r="J52" s="28" t="s">
        <v>352</v>
      </c>
      <c r="K52" s="32">
        <v>300110005009</v>
      </c>
      <c r="L52" s="28" t="s">
        <v>83</v>
      </c>
      <c r="M52" s="28" t="s">
        <v>84</v>
      </c>
      <c r="N52" s="28">
        <v>1</v>
      </c>
    </row>
    <row r="53" ht="13.85" spans="1:14">
      <c r="A53" s="28" t="s">
        <v>106</v>
      </c>
      <c r="B53" s="28" t="s">
        <v>332</v>
      </c>
      <c r="C53" s="28">
        <v>118308</v>
      </c>
      <c r="D53" s="28" t="s">
        <v>333</v>
      </c>
      <c r="E53" s="28" t="s">
        <v>470</v>
      </c>
      <c r="F53" s="28" t="s">
        <v>56</v>
      </c>
      <c r="G53" s="28" t="s">
        <v>493</v>
      </c>
      <c r="H53" s="28" t="s">
        <v>58</v>
      </c>
      <c r="I53" s="28" t="s">
        <v>59</v>
      </c>
      <c r="J53" s="28" t="s">
        <v>336</v>
      </c>
      <c r="K53" s="32">
        <v>300110005010</v>
      </c>
      <c r="L53" s="28" t="s">
        <v>83</v>
      </c>
      <c r="M53" s="28" t="s">
        <v>84</v>
      </c>
      <c r="N53" s="28">
        <v>1</v>
      </c>
    </row>
    <row r="54" ht="13.85" spans="1:14">
      <c r="A54" s="28" t="s">
        <v>131</v>
      </c>
      <c r="B54" s="28" t="s">
        <v>332</v>
      </c>
      <c r="C54" s="28">
        <v>118308</v>
      </c>
      <c r="D54" s="28" t="s">
        <v>333</v>
      </c>
      <c r="E54" s="28" t="s">
        <v>516</v>
      </c>
      <c r="F54" s="28" t="s">
        <v>56</v>
      </c>
      <c r="G54" s="28" t="s">
        <v>517</v>
      </c>
      <c r="H54" s="28" t="s">
        <v>58</v>
      </c>
      <c r="I54" s="28" t="s">
        <v>59</v>
      </c>
      <c r="J54" s="28" t="s">
        <v>336</v>
      </c>
      <c r="K54" s="32">
        <v>300110009001</v>
      </c>
      <c r="L54" s="28" t="s">
        <v>83</v>
      </c>
      <c r="M54" s="28" t="s">
        <v>84</v>
      </c>
      <c r="N54" s="28">
        <v>1</v>
      </c>
    </row>
    <row r="55" ht="13.85" spans="1:14">
      <c r="A55" s="28" t="s">
        <v>131</v>
      </c>
      <c r="B55" s="28" t="s">
        <v>332</v>
      </c>
      <c r="C55" s="28">
        <v>118308</v>
      </c>
      <c r="D55" s="28" t="s">
        <v>333</v>
      </c>
      <c r="E55" s="28" t="s">
        <v>516</v>
      </c>
      <c r="F55" s="28" t="s">
        <v>56</v>
      </c>
      <c r="G55" s="28" t="s">
        <v>519</v>
      </c>
      <c r="H55" s="28" t="s">
        <v>58</v>
      </c>
      <c r="I55" s="28" t="s">
        <v>59</v>
      </c>
      <c r="J55" s="28" t="s">
        <v>336</v>
      </c>
      <c r="K55" s="32">
        <v>300110009002</v>
      </c>
      <c r="L55" s="28" t="s">
        <v>83</v>
      </c>
      <c r="M55" s="28" t="s">
        <v>84</v>
      </c>
      <c r="N55" s="28">
        <v>1</v>
      </c>
    </row>
    <row r="56" ht="13.85" spans="1:14">
      <c r="A56" s="28" t="s">
        <v>131</v>
      </c>
      <c r="B56" s="28" t="s">
        <v>332</v>
      </c>
      <c r="C56" s="28">
        <v>118308</v>
      </c>
      <c r="D56" s="28" t="s">
        <v>333</v>
      </c>
      <c r="E56" s="28" t="s">
        <v>516</v>
      </c>
      <c r="F56" s="28" t="s">
        <v>56</v>
      </c>
      <c r="G56" s="28" t="s">
        <v>521</v>
      </c>
      <c r="H56" s="28" t="s">
        <v>58</v>
      </c>
      <c r="I56" s="28" t="s">
        <v>59</v>
      </c>
      <c r="J56" s="28" t="s">
        <v>336</v>
      </c>
      <c r="K56" s="32">
        <v>300110009003</v>
      </c>
      <c r="L56" s="28" t="s">
        <v>83</v>
      </c>
      <c r="M56" s="28" t="s">
        <v>84</v>
      </c>
      <c r="N56" s="28">
        <v>1</v>
      </c>
    </row>
    <row r="57" ht="13.85" spans="1:14">
      <c r="A57" s="28" t="s">
        <v>131</v>
      </c>
      <c r="B57" s="28" t="s">
        <v>332</v>
      </c>
      <c r="C57" s="28">
        <v>118308</v>
      </c>
      <c r="D57" s="28" t="s">
        <v>333</v>
      </c>
      <c r="E57" s="28" t="s">
        <v>516</v>
      </c>
      <c r="F57" s="28" t="s">
        <v>56</v>
      </c>
      <c r="G57" s="28" t="s">
        <v>522</v>
      </c>
      <c r="H57" s="28" t="s">
        <v>58</v>
      </c>
      <c r="I57" s="28" t="s">
        <v>59</v>
      </c>
      <c r="J57" s="28" t="s">
        <v>336</v>
      </c>
      <c r="K57" s="32">
        <v>300110009004</v>
      </c>
      <c r="L57" s="28" t="s">
        <v>83</v>
      </c>
      <c r="M57" s="28" t="s">
        <v>84</v>
      </c>
      <c r="N57" s="28">
        <v>1</v>
      </c>
    </row>
    <row r="58" ht="13.85" spans="1:14">
      <c r="A58" s="28" t="s">
        <v>131</v>
      </c>
      <c r="B58" s="28" t="s">
        <v>332</v>
      </c>
      <c r="C58" s="28">
        <v>118308</v>
      </c>
      <c r="D58" s="28" t="s">
        <v>333</v>
      </c>
      <c r="E58" s="28" t="s">
        <v>516</v>
      </c>
      <c r="F58" s="28" t="s">
        <v>56</v>
      </c>
      <c r="G58" s="28" t="s">
        <v>528</v>
      </c>
      <c r="H58" s="28" t="s">
        <v>58</v>
      </c>
      <c r="I58" s="28" t="s">
        <v>59</v>
      </c>
      <c r="J58" s="28" t="s">
        <v>336</v>
      </c>
      <c r="K58" s="32">
        <v>300110009007</v>
      </c>
      <c r="L58" s="28" t="s">
        <v>83</v>
      </c>
      <c r="M58" s="28" t="s">
        <v>84</v>
      </c>
      <c r="N58" s="28">
        <v>1</v>
      </c>
    </row>
    <row r="59" ht="13.85" spans="1:14">
      <c r="A59" s="28" t="s">
        <v>167</v>
      </c>
      <c r="B59" s="28" t="s">
        <v>332</v>
      </c>
      <c r="C59" s="28">
        <v>118308</v>
      </c>
      <c r="D59" s="28" t="s">
        <v>333</v>
      </c>
      <c r="E59" s="28" t="s">
        <v>530</v>
      </c>
      <c r="F59" s="28" t="s">
        <v>56</v>
      </c>
      <c r="G59" s="28" t="s">
        <v>531</v>
      </c>
      <c r="H59" s="28" t="s">
        <v>58</v>
      </c>
      <c r="I59" s="28" t="s">
        <v>59</v>
      </c>
      <c r="J59" s="28" t="s">
        <v>336</v>
      </c>
      <c r="K59" s="32">
        <v>300110010001</v>
      </c>
      <c r="L59" s="28" t="s">
        <v>83</v>
      </c>
      <c r="M59" s="28" t="s">
        <v>84</v>
      </c>
      <c r="N59" s="28">
        <v>1</v>
      </c>
    </row>
    <row r="60" ht="13.85" spans="1:14">
      <c r="A60" s="28" t="s">
        <v>115</v>
      </c>
      <c r="B60" s="28" t="s">
        <v>332</v>
      </c>
      <c r="C60" s="28">
        <v>118308</v>
      </c>
      <c r="D60" s="28" t="s">
        <v>333</v>
      </c>
      <c r="E60" s="28" t="s">
        <v>539</v>
      </c>
      <c r="F60" s="28" t="s">
        <v>56</v>
      </c>
      <c r="G60" s="28" t="s">
        <v>547</v>
      </c>
      <c r="H60" s="28" t="s">
        <v>58</v>
      </c>
      <c r="I60" s="28" t="s">
        <v>59</v>
      </c>
      <c r="J60" s="28" t="s">
        <v>336</v>
      </c>
      <c r="K60" s="32">
        <v>300110012004</v>
      </c>
      <c r="L60" s="28" t="s">
        <v>83</v>
      </c>
      <c r="M60" s="28" t="s">
        <v>84</v>
      </c>
      <c r="N60" s="28">
        <v>1</v>
      </c>
    </row>
    <row r="61" ht="13.85" spans="1:14">
      <c r="A61" s="28" t="s">
        <v>115</v>
      </c>
      <c r="B61" s="28" t="s">
        <v>332</v>
      </c>
      <c r="C61" s="28">
        <v>118308</v>
      </c>
      <c r="D61" s="28" t="s">
        <v>333</v>
      </c>
      <c r="E61" s="28" t="s">
        <v>539</v>
      </c>
      <c r="F61" s="28" t="s">
        <v>56</v>
      </c>
      <c r="G61" s="28" t="s">
        <v>550</v>
      </c>
      <c r="H61" s="28" t="s">
        <v>58</v>
      </c>
      <c r="I61" s="28" t="s">
        <v>59</v>
      </c>
      <c r="J61" s="28" t="s">
        <v>336</v>
      </c>
      <c r="K61" s="32">
        <v>300110012005</v>
      </c>
      <c r="L61" s="28" t="s">
        <v>83</v>
      </c>
      <c r="M61" s="28" t="s">
        <v>84</v>
      </c>
      <c r="N61" s="28">
        <v>1</v>
      </c>
    </row>
    <row r="62" ht="13.85" spans="1:14">
      <c r="A62" s="28" t="s">
        <v>178</v>
      </c>
      <c r="B62" s="28" t="s">
        <v>332</v>
      </c>
      <c r="C62" s="28">
        <v>118308</v>
      </c>
      <c r="D62" s="28" t="s">
        <v>333</v>
      </c>
      <c r="E62" s="28" t="s">
        <v>558</v>
      </c>
      <c r="F62" s="28" t="s">
        <v>56</v>
      </c>
      <c r="G62" s="28" t="s">
        <v>559</v>
      </c>
      <c r="H62" s="28" t="s">
        <v>58</v>
      </c>
      <c r="I62" s="28" t="s">
        <v>59</v>
      </c>
      <c r="J62" s="28" t="s">
        <v>336</v>
      </c>
      <c r="K62" s="32">
        <v>300110013001</v>
      </c>
      <c r="L62" s="28" t="s">
        <v>83</v>
      </c>
      <c r="M62" s="28" t="s">
        <v>84</v>
      </c>
      <c r="N62" s="28">
        <v>2</v>
      </c>
    </row>
    <row r="63" ht="13.85" spans="1:14">
      <c r="A63" s="28" t="s">
        <v>178</v>
      </c>
      <c r="B63" s="28" t="s">
        <v>332</v>
      </c>
      <c r="C63" s="28">
        <v>118308</v>
      </c>
      <c r="D63" s="28" t="s">
        <v>333</v>
      </c>
      <c r="E63" s="28" t="s">
        <v>558</v>
      </c>
      <c r="F63" s="28" t="s">
        <v>56</v>
      </c>
      <c r="G63" s="28" t="s">
        <v>564</v>
      </c>
      <c r="H63" s="28" t="s">
        <v>58</v>
      </c>
      <c r="I63" s="28" t="s">
        <v>59</v>
      </c>
      <c r="J63" s="28" t="s">
        <v>336</v>
      </c>
      <c r="K63" s="32">
        <v>300110013004</v>
      </c>
      <c r="L63" s="28" t="s">
        <v>83</v>
      </c>
      <c r="M63" s="28" t="s">
        <v>84</v>
      </c>
      <c r="N63" s="28">
        <v>1</v>
      </c>
    </row>
    <row r="64" ht="13.85" spans="1:14">
      <c r="A64" s="28" t="s">
        <v>162</v>
      </c>
      <c r="B64" s="28" t="s">
        <v>332</v>
      </c>
      <c r="C64" s="28">
        <v>118308</v>
      </c>
      <c r="D64" s="28" t="s">
        <v>333</v>
      </c>
      <c r="E64" s="28" t="s">
        <v>573</v>
      </c>
      <c r="F64" s="28" t="s">
        <v>56</v>
      </c>
      <c r="G64" s="28" t="s">
        <v>574</v>
      </c>
      <c r="H64" s="28" t="s">
        <v>58</v>
      </c>
      <c r="I64" s="28" t="s">
        <v>59</v>
      </c>
      <c r="J64" s="28" t="s">
        <v>336</v>
      </c>
      <c r="K64" s="32">
        <v>300110014001</v>
      </c>
      <c r="L64" s="28" t="s">
        <v>83</v>
      </c>
      <c r="M64" s="28" t="s">
        <v>84</v>
      </c>
      <c r="N64" s="28">
        <v>1</v>
      </c>
    </row>
    <row r="65" ht="13.85" spans="1:14">
      <c r="A65" s="28" t="s">
        <v>102</v>
      </c>
      <c r="B65" s="28" t="s">
        <v>332</v>
      </c>
      <c r="C65" s="28">
        <v>118308</v>
      </c>
      <c r="D65" s="28" t="s">
        <v>333</v>
      </c>
      <c r="E65" s="28" t="s">
        <v>579</v>
      </c>
      <c r="F65" s="28" t="s">
        <v>56</v>
      </c>
      <c r="G65" s="28" t="s">
        <v>586</v>
      </c>
      <c r="H65" s="28" t="s">
        <v>58</v>
      </c>
      <c r="I65" s="28" t="s">
        <v>59</v>
      </c>
      <c r="J65" s="28" t="s">
        <v>336</v>
      </c>
      <c r="K65" s="32">
        <v>300110015004</v>
      </c>
      <c r="L65" s="28" t="s">
        <v>83</v>
      </c>
      <c r="M65" s="28" t="s">
        <v>84</v>
      </c>
      <c r="N65" s="28">
        <v>1</v>
      </c>
    </row>
    <row r="66" ht="13.85" spans="1:14">
      <c r="A66" s="28" t="s">
        <v>102</v>
      </c>
      <c r="B66" s="28" t="s">
        <v>332</v>
      </c>
      <c r="C66" s="28">
        <v>118308</v>
      </c>
      <c r="D66" s="28" t="s">
        <v>333</v>
      </c>
      <c r="E66" s="28" t="s">
        <v>579</v>
      </c>
      <c r="F66" s="28" t="s">
        <v>56</v>
      </c>
      <c r="G66" s="28" t="s">
        <v>589</v>
      </c>
      <c r="H66" s="28" t="s">
        <v>58</v>
      </c>
      <c r="I66" s="28" t="s">
        <v>59</v>
      </c>
      <c r="J66" s="28" t="s">
        <v>336</v>
      </c>
      <c r="K66" s="32">
        <v>300110015006</v>
      </c>
      <c r="L66" s="28" t="s">
        <v>83</v>
      </c>
      <c r="M66" s="28" t="s">
        <v>84</v>
      </c>
      <c r="N66" s="28">
        <v>1</v>
      </c>
    </row>
    <row r="67" ht="13.85" spans="1:14">
      <c r="A67" s="28" t="s">
        <v>102</v>
      </c>
      <c r="B67" s="28" t="s">
        <v>332</v>
      </c>
      <c r="C67" s="28">
        <v>118308</v>
      </c>
      <c r="D67" s="28" t="s">
        <v>333</v>
      </c>
      <c r="E67" s="28" t="s">
        <v>579</v>
      </c>
      <c r="F67" s="28" t="s">
        <v>56</v>
      </c>
      <c r="G67" s="28" t="s">
        <v>591</v>
      </c>
      <c r="H67" s="28" t="s">
        <v>58</v>
      </c>
      <c r="I67" s="28" t="s">
        <v>59</v>
      </c>
      <c r="J67" s="28" t="s">
        <v>352</v>
      </c>
      <c r="K67" s="32">
        <v>300110015008</v>
      </c>
      <c r="L67" s="28" t="s">
        <v>83</v>
      </c>
      <c r="M67" s="28" t="s">
        <v>84</v>
      </c>
      <c r="N67" s="28">
        <v>1</v>
      </c>
    </row>
    <row r="68" ht="13.85" spans="1:14">
      <c r="A68" s="28" t="s">
        <v>102</v>
      </c>
      <c r="B68" s="28" t="s">
        <v>332</v>
      </c>
      <c r="C68" s="28">
        <v>118308</v>
      </c>
      <c r="D68" s="28" t="s">
        <v>333</v>
      </c>
      <c r="E68" s="28" t="s">
        <v>579</v>
      </c>
      <c r="F68" s="28" t="s">
        <v>56</v>
      </c>
      <c r="G68" s="28" t="s">
        <v>593</v>
      </c>
      <c r="H68" s="28" t="s">
        <v>58</v>
      </c>
      <c r="I68" s="28" t="s">
        <v>59</v>
      </c>
      <c r="J68" s="28" t="s">
        <v>336</v>
      </c>
      <c r="K68" s="32">
        <v>300110015010</v>
      </c>
      <c r="L68" s="28" t="s">
        <v>83</v>
      </c>
      <c r="M68" s="28" t="s">
        <v>84</v>
      </c>
      <c r="N68" s="28">
        <v>1</v>
      </c>
    </row>
    <row r="69" ht="13.85" spans="1:14">
      <c r="A69" s="28" t="s">
        <v>106</v>
      </c>
      <c r="B69" s="28" t="s">
        <v>332</v>
      </c>
      <c r="C69" s="28">
        <v>118308</v>
      </c>
      <c r="D69" s="28" t="s">
        <v>333</v>
      </c>
      <c r="E69" s="28" t="s">
        <v>619</v>
      </c>
      <c r="F69" s="28" t="s">
        <v>56</v>
      </c>
      <c r="G69" s="28" t="s">
        <v>620</v>
      </c>
      <c r="H69" s="28" t="s">
        <v>58</v>
      </c>
      <c r="I69" s="28" t="s">
        <v>59</v>
      </c>
      <c r="J69" s="28" t="s">
        <v>336</v>
      </c>
      <c r="K69" s="32">
        <v>300110021001</v>
      </c>
      <c r="L69" s="28" t="s">
        <v>83</v>
      </c>
      <c r="M69" s="28" t="s">
        <v>84</v>
      </c>
      <c r="N69" s="28">
        <v>1</v>
      </c>
    </row>
    <row r="70" ht="13.85" spans="1:14">
      <c r="A70" s="28" t="s">
        <v>52</v>
      </c>
      <c r="B70" s="28" t="s">
        <v>332</v>
      </c>
      <c r="C70" s="28">
        <v>118308</v>
      </c>
      <c r="D70" s="28" t="s">
        <v>333</v>
      </c>
      <c r="E70" s="28" t="s">
        <v>381</v>
      </c>
      <c r="F70" s="28" t="s">
        <v>56</v>
      </c>
      <c r="G70" s="28" t="s">
        <v>629</v>
      </c>
      <c r="H70" s="28" t="s">
        <v>623</v>
      </c>
      <c r="I70" s="28" t="s">
        <v>59</v>
      </c>
      <c r="J70" s="28" t="s">
        <v>336</v>
      </c>
      <c r="K70" s="32">
        <v>300149003001</v>
      </c>
      <c r="L70" s="28" t="s">
        <v>83</v>
      </c>
      <c r="M70" s="28" t="s">
        <v>84</v>
      </c>
      <c r="N70" s="28">
        <v>1</v>
      </c>
    </row>
    <row r="71" ht="13.85" spans="1:14">
      <c r="A71" s="28" t="s">
        <v>136</v>
      </c>
      <c r="B71" s="28" t="s">
        <v>332</v>
      </c>
      <c r="C71" s="28">
        <v>118308</v>
      </c>
      <c r="D71" s="28" t="s">
        <v>333</v>
      </c>
      <c r="E71" s="28" t="s">
        <v>381</v>
      </c>
      <c r="F71" s="28" t="s">
        <v>56</v>
      </c>
      <c r="G71" s="28" t="s">
        <v>631</v>
      </c>
      <c r="H71" s="28" t="s">
        <v>623</v>
      </c>
      <c r="I71" s="28" t="s">
        <v>59</v>
      </c>
      <c r="J71" s="28" t="s">
        <v>336</v>
      </c>
      <c r="K71" s="32">
        <v>300149003002</v>
      </c>
      <c r="L71" s="28" t="s">
        <v>83</v>
      </c>
      <c r="M71" s="28" t="s">
        <v>84</v>
      </c>
      <c r="N71" s="28">
        <v>1</v>
      </c>
    </row>
    <row r="72" ht="13.85" spans="1:14">
      <c r="A72" s="28" t="s">
        <v>136</v>
      </c>
      <c r="B72" s="28" t="s">
        <v>332</v>
      </c>
      <c r="C72" s="28">
        <v>118308</v>
      </c>
      <c r="D72" s="28" t="s">
        <v>333</v>
      </c>
      <c r="E72" s="28" t="s">
        <v>381</v>
      </c>
      <c r="F72" s="28" t="s">
        <v>56</v>
      </c>
      <c r="G72" s="28" t="s">
        <v>633</v>
      </c>
      <c r="H72" s="28" t="s">
        <v>623</v>
      </c>
      <c r="I72" s="28" t="s">
        <v>59</v>
      </c>
      <c r="J72" s="28" t="s">
        <v>336</v>
      </c>
      <c r="K72" s="32">
        <v>300149003003</v>
      </c>
      <c r="L72" s="28" t="s">
        <v>83</v>
      </c>
      <c r="M72" s="28" t="s">
        <v>84</v>
      </c>
      <c r="N72" s="28">
        <v>1</v>
      </c>
    </row>
    <row r="73" ht="13.85" spans="1:14">
      <c r="A73" s="28" t="s">
        <v>136</v>
      </c>
      <c r="B73" s="28" t="s">
        <v>332</v>
      </c>
      <c r="C73" s="28">
        <v>118308</v>
      </c>
      <c r="D73" s="28" t="s">
        <v>333</v>
      </c>
      <c r="E73" s="28" t="s">
        <v>381</v>
      </c>
      <c r="F73" s="28" t="s">
        <v>56</v>
      </c>
      <c r="G73" s="28" t="s">
        <v>637</v>
      </c>
      <c r="H73" s="28" t="s">
        <v>623</v>
      </c>
      <c r="I73" s="28" t="s">
        <v>59</v>
      </c>
      <c r="J73" s="28" t="s">
        <v>336</v>
      </c>
      <c r="K73" s="32">
        <v>300149003005</v>
      </c>
      <c r="L73" s="28" t="s">
        <v>83</v>
      </c>
      <c r="M73" s="28" t="s">
        <v>84</v>
      </c>
      <c r="N73" s="28">
        <v>1</v>
      </c>
    </row>
    <row r="74" ht="13.85" spans="1:14">
      <c r="A74" s="28" t="s">
        <v>52</v>
      </c>
      <c r="B74" s="28" t="s">
        <v>332</v>
      </c>
      <c r="C74" s="28">
        <v>118308</v>
      </c>
      <c r="D74" s="28" t="s">
        <v>333</v>
      </c>
      <c r="E74" s="28" t="s">
        <v>333</v>
      </c>
      <c r="F74" s="28" t="s">
        <v>56</v>
      </c>
      <c r="G74" s="28" t="s">
        <v>642</v>
      </c>
      <c r="H74" s="28" t="s">
        <v>623</v>
      </c>
      <c r="I74" s="28" t="s">
        <v>59</v>
      </c>
      <c r="J74" s="28" t="s">
        <v>640</v>
      </c>
      <c r="K74" s="32">
        <v>300149022002</v>
      </c>
      <c r="L74" s="28" t="s">
        <v>61</v>
      </c>
      <c r="M74" s="28" t="s">
        <v>62</v>
      </c>
      <c r="N74" s="28">
        <v>1</v>
      </c>
    </row>
    <row r="75" ht="13.85" spans="1:14">
      <c r="A75" s="28" t="s">
        <v>178</v>
      </c>
      <c r="B75" s="28" t="s">
        <v>181</v>
      </c>
      <c r="C75" s="28">
        <v>129127</v>
      </c>
      <c r="D75" s="28" t="s">
        <v>799</v>
      </c>
      <c r="E75" s="28" t="s">
        <v>943</v>
      </c>
      <c r="F75" s="28" t="s">
        <v>56</v>
      </c>
      <c r="G75" s="28" t="s">
        <v>949</v>
      </c>
      <c r="H75" s="28" t="s">
        <v>58</v>
      </c>
      <c r="I75" s="28" t="s">
        <v>59</v>
      </c>
      <c r="J75" s="28" t="s">
        <v>802</v>
      </c>
      <c r="K75" s="32">
        <v>300110016004</v>
      </c>
      <c r="L75" s="28" t="s">
        <v>876</v>
      </c>
      <c r="M75" s="28" t="s">
        <v>84</v>
      </c>
      <c r="N75" s="28">
        <v>1</v>
      </c>
    </row>
    <row r="76" ht="13.85" spans="1:14">
      <c r="A76" s="28" t="s">
        <v>171</v>
      </c>
      <c r="B76" s="28" t="s">
        <v>181</v>
      </c>
      <c r="C76" s="28">
        <v>129133</v>
      </c>
      <c r="D76" s="28" t="s">
        <v>1356</v>
      </c>
      <c r="E76" s="28" t="s">
        <v>1384</v>
      </c>
      <c r="F76" s="28" t="s">
        <v>56</v>
      </c>
      <c r="G76" s="28" t="s">
        <v>1209</v>
      </c>
      <c r="H76" s="28" t="s">
        <v>58</v>
      </c>
      <c r="I76" s="28" t="s">
        <v>59</v>
      </c>
      <c r="J76" s="28" t="s">
        <v>1389</v>
      </c>
      <c r="K76" s="32">
        <v>300110005003</v>
      </c>
      <c r="L76" s="28" t="s">
        <v>876</v>
      </c>
      <c r="M76" s="28" t="s">
        <v>84</v>
      </c>
      <c r="N76" s="28">
        <v>4</v>
      </c>
    </row>
    <row r="77" ht="13.85" spans="1:14">
      <c r="A77" s="28" t="s">
        <v>76</v>
      </c>
      <c r="B77" s="28" t="s">
        <v>1398</v>
      </c>
      <c r="C77" s="28">
        <v>130124</v>
      </c>
      <c r="D77" s="28" t="s">
        <v>1733</v>
      </c>
      <c r="E77" s="28" t="s">
        <v>1734</v>
      </c>
      <c r="F77" s="28" t="s">
        <v>56</v>
      </c>
      <c r="G77" s="28" t="s">
        <v>1437</v>
      </c>
      <c r="H77" s="28" t="s">
        <v>58</v>
      </c>
      <c r="I77" s="28" t="s">
        <v>59</v>
      </c>
      <c r="J77" s="28" t="s">
        <v>1735</v>
      </c>
      <c r="K77" s="32">
        <v>300110001008</v>
      </c>
      <c r="L77" s="28" t="s">
        <v>876</v>
      </c>
      <c r="M77" s="28" t="s">
        <v>84</v>
      </c>
      <c r="N77" s="28">
        <v>1</v>
      </c>
    </row>
    <row r="78" ht="13.85" spans="1:14">
      <c r="A78" s="28" t="s">
        <v>76</v>
      </c>
      <c r="B78" s="28" t="s">
        <v>1398</v>
      </c>
      <c r="C78" s="28">
        <v>130124</v>
      </c>
      <c r="D78" s="28" t="s">
        <v>1733</v>
      </c>
      <c r="E78" s="28" t="s">
        <v>1753</v>
      </c>
      <c r="F78" s="28" t="s">
        <v>56</v>
      </c>
      <c r="G78" s="28" t="s">
        <v>1410</v>
      </c>
      <c r="H78" s="28" t="s">
        <v>58</v>
      </c>
      <c r="I78" s="28" t="s">
        <v>59</v>
      </c>
      <c r="J78" s="28" t="s">
        <v>1735</v>
      </c>
      <c r="K78" s="32">
        <v>300110004004</v>
      </c>
      <c r="L78" s="28" t="s">
        <v>876</v>
      </c>
      <c r="M78" s="28" t="s">
        <v>84</v>
      </c>
      <c r="N78" s="28">
        <v>1</v>
      </c>
    </row>
    <row r="79" ht="13.85" spans="1:14">
      <c r="A79" s="28" t="s">
        <v>76</v>
      </c>
      <c r="B79" s="28" t="s">
        <v>1398</v>
      </c>
      <c r="C79" s="28">
        <v>130124</v>
      </c>
      <c r="D79" s="28" t="s">
        <v>1733</v>
      </c>
      <c r="E79" s="28" t="s">
        <v>1753</v>
      </c>
      <c r="F79" s="28" t="s">
        <v>56</v>
      </c>
      <c r="G79" s="28" t="s">
        <v>1415</v>
      </c>
      <c r="H79" s="28" t="s">
        <v>58</v>
      </c>
      <c r="I79" s="28" t="s">
        <v>59</v>
      </c>
      <c r="J79" s="28" t="s">
        <v>1735</v>
      </c>
      <c r="K79" s="32">
        <v>300110004006</v>
      </c>
      <c r="L79" s="28" t="s">
        <v>876</v>
      </c>
      <c r="M79" s="28" t="s">
        <v>84</v>
      </c>
      <c r="N79" s="28">
        <v>1</v>
      </c>
    </row>
    <row r="80" ht="13.85" spans="1:14">
      <c r="A80" s="28" t="s">
        <v>76</v>
      </c>
      <c r="B80" s="28" t="s">
        <v>1398</v>
      </c>
      <c r="C80" s="28">
        <v>130124</v>
      </c>
      <c r="D80" s="28" t="s">
        <v>1733</v>
      </c>
      <c r="E80" s="28" t="s">
        <v>1759</v>
      </c>
      <c r="F80" s="28" t="s">
        <v>56</v>
      </c>
      <c r="G80" s="28" t="s">
        <v>1407</v>
      </c>
      <c r="H80" s="28" t="s">
        <v>58</v>
      </c>
      <c r="I80" s="28" t="s">
        <v>59</v>
      </c>
      <c r="J80" s="28" t="s">
        <v>1735</v>
      </c>
      <c r="K80" s="32">
        <v>300110008003</v>
      </c>
      <c r="L80" s="28" t="s">
        <v>876</v>
      </c>
      <c r="M80" s="28" t="s">
        <v>84</v>
      </c>
      <c r="N80" s="28">
        <v>2</v>
      </c>
    </row>
    <row r="81" ht="13.85" spans="1:14">
      <c r="A81" s="28" t="s">
        <v>76</v>
      </c>
      <c r="B81" s="28" t="s">
        <v>1398</v>
      </c>
      <c r="C81" s="28">
        <v>130124</v>
      </c>
      <c r="D81" s="28" t="s">
        <v>1733</v>
      </c>
      <c r="E81" s="28" t="s">
        <v>1760</v>
      </c>
      <c r="F81" s="28" t="s">
        <v>56</v>
      </c>
      <c r="G81" s="28" t="s">
        <v>1407</v>
      </c>
      <c r="H81" s="28" t="s">
        <v>58</v>
      </c>
      <c r="I81" s="28" t="s">
        <v>59</v>
      </c>
      <c r="J81" s="28" t="s">
        <v>1735</v>
      </c>
      <c r="K81" s="32">
        <v>300110009003</v>
      </c>
      <c r="L81" s="28" t="s">
        <v>876</v>
      </c>
      <c r="M81" s="28" t="s">
        <v>84</v>
      </c>
      <c r="N81" s="28">
        <v>2</v>
      </c>
    </row>
    <row r="82" ht="13.85" spans="1:14">
      <c r="A82" s="28" t="s">
        <v>76</v>
      </c>
      <c r="B82" s="28" t="s">
        <v>1398</v>
      </c>
      <c r="C82" s="28">
        <v>130124</v>
      </c>
      <c r="D82" s="28" t="s">
        <v>1733</v>
      </c>
      <c r="E82" s="28" t="s">
        <v>1760</v>
      </c>
      <c r="F82" s="28" t="s">
        <v>56</v>
      </c>
      <c r="G82" s="28" t="s">
        <v>1420</v>
      </c>
      <c r="H82" s="28" t="s">
        <v>58</v>
      </c>
      <c r="I82" s="28" t="s">
        <v>59</v>
      </c>
      <c r="J82" s="28" t="s">
        <v>1735</v>
      </c>
      <c r="K82" s="32">
        <v>300110009008</v>
      </c>
      <c r="L82" s="28" t="s">
        <v>876</v>
      </c>
      <c r="M82" s="28" t="s">
        <v>84</v>
      </c>
      <c r="N82" s="28">
        <v>1</v>
      </c>
    </row>
    <row r="83" ht="13.85" spans="1:14">
      <c r="A83" s="28" t="s">
        <v>76</v>
      </c>
      <c r="B83" s="28" t="s">
        <v>1398</v>
      </c>
      <c r="C83" s="28">
        <v>130124</v>
      </c>
      <c r="D83" s="28" t="s">
        <v>1733</v>
      </c>
      <c r="E83" s="28" t="s">
        <v>1761</v>
      </c>
      <c r="F83" s="28" t="s">
        <v>56</v>
      </c>
      <c r="G83" s="28" t="s">
        <v>1407</v>
      </c>
      <c r="H83" s="28" t="s">
        <v>58</v>
      </c>
      <c r="I83" s="28" t="s">
        <v>59</v>
      </c>
      <c r="J83" s="28" t="s">
        <v>1735</v>
      </c>
      <c r="K83" s="32">
        <v>300110010002</v>
      </c>
      <c r="L83" s="28" t="s">
        <v>876</v>
      </c>
      <c r="M83" s="28" t="s">
        <v>84</v>
      </c>
      <c r="N83" s="28">
        <v>1</v>
      </c>
    </row>
    <row r="84" ht="13.85" spans="1:14">
      <c r="A84" s="28" t="s">
        <v>152</v>
      </c>
      <c r="B84" s="28" t="s">
        <v>53</v>
      </c>
      <c r="C84" s="28">
        <v>135119</v>
      </c>
      <c r="D84" s="28" t="s">
        <v>1768</v>
      </c>
      <c r="E84" s="28" t="s">
        <v>1768</v>
      </c>
      <c r="F84" s="28" t="s">
        <v>316</v>
      </c>
      <c r="G84" s="28" t="s">
        <v>1854</v>
      </c>
      <c r="H84" s="28" t="s">
        <v>58</v>
      </c>
      <c r="I84" s="28" t="s">
        <v>59</v>
      </c>
      <c r="J84" s="28" t="s">
        <v>1855</v>
      </c>
      <c r="K84" s="32">
        <v>400110119033</v>
      </c>
      <c r="L84" s="28" t="s">
        <v>876</v>
      </c>
      <c r="M84" s="28" t="s">
        <v>702</v>
      </c>
      <c r="N84" s="28">
        <v>1</v>
      </c>
    </row>
    <row r="85" ht="13.85" spans="1:14">
      <c r="A85" s="28" t="s">
        <v>158</v>
      </c>
      <c r="B85" s="28" t="s">
        <v>53</v>
      </c>
      <c r="C85" s="28">
        <v>135119</v>
      </c>
      <c r="D85" s="28" t="s">
        <v>1768</v>
      </c>
      <c r="E85" s="28" t="s">
        <v>1768</v>
      </c>
      <c r="F85" s="28" t="s">
        <v>316</v>
      </c>
      <c r="G85" s="28" t="s">
        <v>1861</v>
      </c>
      <c r="H85" s="28" t="s">
        <v>58</v>
      </c>
      <c r="I85" s="28" t="s">
        <v>59</v>
      </c>
      <c r="J85" s="28" t="s">
        <v>1855</v>
      </c>
      <c r="K85" s="32">
        <v>400110119035</v>
      </c>
      <c r="L85" s="28" t="s">
        <v>876</v>
      </c>
      <c r="M85" s="28" t="s">
        <v>702</v>
      </c>
      <c r="N85" s="28">
        <v>1</v>
      </c>
    </row>
    <row r="86" ht="13.85" spans="1:14">
      <c r="A86" s="28" t="s">
        <v>164</v>
      </c>
      <c r="B86" s="28" t="s">
        <v>53</v>
      </c>
      <c r="C86" s="28">
        <v>135119</v>
      </c>
      <c r="D86" s="28" t="s">
        <v>1768</v>
      </c>
      <c r="E86" s="28" t="s">
        <v>1768</v>
      </c>
      <c r="F86" s="28" t="s">
        <v>316</v>
      </c>
      <c r="G86" s="28" t="s">
        <v>1876</v>
      </c>
      <c r="H86" s="28" t="s">
        <v>58</v>
      </c>
      <c r="I86" s="28" t="s">
        <v>59</v>
      </c>
      <c r="J86" s="28" t="s">
        <v>1855</v>
      </c>
      <c r="K86" s="32">
        <v>400110119042</v>
      </c>
      <c r="L86" s="28" t="s">
        <v>876</v>
      </c>
      <c r="M86" s="28" t="s">
        <v>702</v>
      </c>
      <c r="N86" s="28">
        <v>1</v>
      </c>
    </row>
    <row r="87" ht="13.85" spans="1:14">
      <c r="A87" s="28" t="s">
        <v>102</v>
      </c>
      <c r="B87" s="28" t="s">
        <v>53</v>
      </c>
      <c r="C87" s="28">
        <v>135119</v>
      </c>
      <c r="D87" s="28" t="s">
        <v>1768</v>
      </c>
      <c r="E87" s="28" t="s">
        <v>1768</v>
      </c>
      <c r="F87" s="28" t="s">
        <v>316</v>
      </c>
      <c r="G87" s="28" t="s">
        <v>1889</v>
      </c>
      <c r="H87" s="28" t="s">
        <v>58</v>
      </c>
      <c r="I87" s="28" t="s">
        <v>59</v>
      </c>
      <c r="J87" s="28" t="s">
        <v>1855</v>
      </c>
      <c r="K87" s="32">
        <v>400110119047</v>
      </c>
      <c r="L87" s="28" t="s">
        <v>876</v>
      </c>
      <c r="M87" s="28" t="s">
        <v>702</v>
      </c>
      <c r="N87" s="28">
        <v>1</v>
      </c>
    </row>
    <row r="88" ht="13.85" spans="1:14">
      <c r="A88" s="28" t="s">
        <v>162</v>
      </c>
      <c r="B88" s="28" t="s">
        <v>53</v>
      </c>
      <c r="C88" s="28">
        <v>135119</v>
      </c>
      <c r="D88" s="28" t="s">
        <v>1768</v>
      </c>
      <c r="E88" s="28" t="s">
        <v>1768</v>
      </c>
      <c r="F88" s="28" t="s">
        <v>316</v>
      </c>
      <c r="G88" s="28" t="s">
        <v>1902</v>
      </c>
      <c r="H88" s="28" t="s">
        <v>58</v>
      </c>
      <c r="I88" s="28" t="s">
        <v>59</v>
      </c>
      <c r="J88" s="28" t="s">
        <v>1855</v>
      </c>
      <c r="K88" s="32">
        <v>400110119054</v>
      </c>
      <c r="L88" s="28" t="s">
        <v>876</v>
      </c>
      <c r="M88" s="28" t="s">
        <v>702</v>
      </c>
      <c r="N88" s="28">
        <v>1</v>
      </c>
    </row>
    <row r="89" ht="13.85" spans="1:14">
      <c r="A89" s="28" t="s">
        <v>155</v>
      </c>
      <c r="B89" s="28" t="s">
        <v>725</v>
      </c>
      <c r="C89" s="28">
        <v>154119</v>
      </c>
      <c r="D89" s="28" t="s">
        <v>1927</v>
      </c>
      <c r="E89" s="28" t="s">
        <v>1941</v>
      </c>
      <c r="F89" s="28" t="s">
        <v>56</v>
      </c>
      <c r="G89" s="28" t="s">
        <v>1928</v>
      </c>
      <c r="H89" s="28" t="s">
        <v>1929</v>
      </c>
      <c r="I89" s="28" t="s">
        <v>59</v>
      </c>
      <c r="J89" s="28" t="s">
        <v>1930</v>
      </c>
      <c r="K89" s="32">
        <v>300144203001</v>
      </c>
      <c r="L89" s="28" t="s">
        <v>83</v>
      </c>
      <c r="M89" s="28" t="s">
        <v>702</v>
      </c>
      <c r="N89" s="28">
        <v>1</v>
      </c>
    </row>
    <row r="90" ht="13.85" spans="1:14">
      <c r="A90" s="28" t="s">
        <v>158</v>
      </c>
      <c r="B90" s="28" t="s">
        <v>725</v>
      </c>
      <c r="C90" s="28">
        <v>154119</v>
      </c>
      <c r="D90" s="28" t="s">
        <v>1927</v>
      </c>
      <c r="E90" s="28" t="s">
        <v>1945</v>
      </c>
      <c r="F90" s="28" t="s">
        <v>56</v>
      </c>
      <c r="G90" s="28" t="s">
        <v>1928</v>
      </c>
      <c r="H90" s="28" t="s">
        <v>1929</v>
      </c>
      <c r="I90" s="28" t="s">
        <v>59</v>
      </c>
      <c r="J90" s="28" t="s">
        <v>1930</v>
      </c>
      <c r="K90" s="32">
        <v>300144207003</v>
      </c>
      <c r="L90" s="28" t="s">
        <v>83</v>
      </c>
      <c r="M90" s="28" t="s">
        <v>702</v>
      </c>
      <c r="N90" s="28">
        <v>1</v>
      </c>
    </row>
    <row r="91" ht="13.85" spans="1:14">
      <c r="A91" s="28" t="s">
        <v>124</v>
      </c>
      <c r="B91" s="28" t="s">
        <v>725</v>
      </c>
      <c r="C91" s="28">
        <v>154119</v>
      </c>
      <c r="D91" s="28" t="s">
        <v>1927</v>
      </c>
      <c r="E91" s="28" t="s">
        <v>1958</v>
      </c>
      <c r="F91" s="28" t="s">
        <v>56</v>
      </c>
      <c r="G91" s="28" t="s">
        <v>1928</v>
      </c>
      <c r="H91" s="28" t="s">
        <v>1929</v>
      </c>
      <c r="I91" s="28" t="s">
        <v>59</v>
      </c>
      <c r="J91" s="28" t="s">
        <v>1930</v>
      </c>
      <c r="K91" s="32">
        <v>300144211001</v>
      </c>
      <c r="L91" s="28" t="s">
        <v>83</v>
      </c>
      <c r="M91" s="28" t="s">
        <v>702</v>
      </c>
      <c r="N91" s="28">
        <v>1</v>
      </c>
    </row>
    <row r="92" ht="13.85" spans="1:14">
      <c r="A92" s="28" t="s">
        <v>131</v>
      </c>
      <c r="B92" s="28" t="s">
        <v>725</v>
      </c>
      <c r="C92" s="28">
        <v>154119</v>
      </c>
      <c r="D92" s="28" t="s">
        <v>1927</v>
      </c>
      <c r="E92" s="28" t="s">
        <v>1959</v>
      </c>
      <c r="F92" s="28" t="s">
        <v>56</v>
      </c>
      <c r="G92" s="28" t="s">
        <v>1928</v>
      </c>
      <c r="H92" s="28" t="s">
        <v>1929</v>
      </c>
      <c r="I92" s="28" t="s">
        <v>59</v>
      </c>
      <c r="J92" s="28" t="s">
        <v>1930</v>
      </c>
      <c r="K92" s="32">
        <v>300144212001</v>
      </c>
      <c r="L92" s="28" t="s">
        <v>83</v>
      </c>
      <c r="M92" s="28" t="s">
        <v>702</v>
      </c>
      <c r="N92" s="28">
        <v>1</v>
      </c>
    </row>
    <row r="93" ht="13.85" spans="1:14">
      <c r="A93" s="28" t="s">
        <v>164</v>
      </c>
      <c r="B93" s="28" t="s">
        <v>725</v>
      </c>
      <c r="C93" s="28">
        <v>154119</v>
      </c>
      <c r="D93" s="28" t="s">
        <v>1927</v>
      </c>
      <c r="E93" s="28" t="s">
        <v>1962</v>
      </c>
      <c r="F93" s="28" t="s">
        <v>56</v>
      </c>
      <c r="G93" s="28" t="s">
        <v>1928</v>
      </c>
      <c r="H93" s="28" t="s">
        <v>1929</v>
      </c>
      <c r="I93" s="28" t="s">
        <v>59</v>
      </c>
      <c r="J93" s="28" t="s">
        <v>1930</v>
      </c>
      <c r="K93" s="32">
        <v>300144215002</v>
      </c>
      <c r="L93" s="28" t="s">
        <v>83</v>
      </c>
      <c r="M93" s="28" t="s">
        <v>702</v>
      </c>
      <c r="N93" s="28">
        <v>1</v>
      </c>
    </row>
    <row r="94" ht="13.85" spans="1:14">
      <c r="A94" s="28" t="s">
        <v>52</v>
      </c>
      <c r="B94" s="28" t="s">
        <v>2090</v>
      </c>
      <c r="C94" s="28">
        <v>164104</v>
      </c>
      <c r="D94" s="28" t="s">
        <v>2091</v>
      </c>
      <c r="E94" s="28" t="s">
        <v>2091</v>
      </c>
      <c r="F94" s="28" t="s">
        <v>56</v>
      </c>
      <c r="G94" s="28" t="s">
        <v>2104</v>
      </c>
      <c r="H94" s="28" t="s">
        <v>81</v>
      </c>
      <c r="I94" s="28" t="s">
        <v>59</v>
      </c>
      <c r="J94" s="28" t="s">
        <v>2105</v>
      </c>
      <c r="K94" s="32">
        <v>300130264004</v>
      </c>
      <c r="L94" s="28" t="s">
        <v>83</v>
      </c>
      <c r="M94" s="28" t="s">
        <v>84</v>
      </c>
      <c r="N94" s="28">
        <v>4</v>
      </c>
    </row>
    <row r="95" ht="13.85" spans="1:14">
      <c r="A95" s="28" t="s">
        <v>52</v>
      </c>
      <c r="B95" s="28" t="s">
        <v>2090</v>
      </c>
      <c r="C95" s="28">
        <v>164104</v>
      </c>
      <c r="D95" s="28" t="s">
        <v>2091</v>
      </c>
      <c r="E95" s="28" t="s">
        <v>2091</v>
      </c>
      <c r="F95" s="28" t="s">
        <v>56</v>
      </c>
      <c r="G95" s="28" t="s">
        <v>2108</v>
      </c>
      <c r="H95" s="28" t="s">
        <v>81</v>
      </c>
      <c r="I95" s="28" t="s">
        <v>59</v>
      </c>
      <c r="J95" s="28" t="s">
        <v>2105</v>
      </c>
      <c r="K95" s="32">
        <v>300130264005</v>
      </c>
      <c r="L95" s="28" t="s">
        <v>83</v>
      </c>
      <c r="M95" s="28" t="s">
        <v>84</v>
      </c>
      <c r="N95" s="28">
        <v>3</v>
      </c>
    </row>
    <row r="96" ht="13.85" spans="1:14">
      <c r="A96" s="28" t="s">
        <v>52</v>
      </c>
      <c r="B96" s="28" t="s">
        <v>2090</v>
      </c>
      <c r="C96" s="28">
        <v>164104</v>
      </c>
      <c r="D96" s="28" t="s">
        <v>2091</v>
      </c>
      <c r="E96" s="28" t="s">
        <v>2091</v>
      </c>
      <c r="F96" s="28" t="s">
        <v>56</v>
      </c>
      <c r="G96" s="28" t="s">
        <v>2111</v>
      </c>
      <c r="H96" s="28" t="s">
        <v>81</v>
      </c>
      <c r="I96" s="28" t="s">
        <v>59</v>
      </c>
      <c r="J96" s="28" t="s">
        <v>2105</v>
      </c>
      <c r="K96" s="32">
        <v>300130264006</v>
      </c>
      <c r="L96" s="28" t="s">
        <v>83</v>
      </c>
      <c r="M96" s="28" t="s">
        <v>84</v>
      </c>
      <c r="N96" s="28">
        <v>3</v>
      </c>
    </row>
    <row r="97" ht="13.85" spans="1:14">
      <c r="A97" s="28" t="s">
        <v>52</v>
      </c>
      <c r="B97" s="28" t="s">
        <v>2090</v>
      </c>
      <c r="C97" s="28">
        <v>164104</v>
      </c>
      <c r="D97" s="28" t="s">
        <v>2091</v>
      </c>
      <c r="E97" s="28" t="s">
        <v>2091</v>
      </c>
      <c r="F97" s="28" t="s">
        <v>56</v>
      </c>
      <c r="G97" s="28" t="s">
        <v>2113</v>
      </c>
      <c r="H97" s="28" t="s">
        <v>81</v>
      </c>
      <c r="I97" s="28" t="s">
        <v>59</v>
      </c>
      <c r="J97" s="28" t="s">
        <v>2105</v>
      </c>
      <c r="K97" s="32">
        <v>300130264007</v>
      </c>
      <c r="L97" s="28" t="s">
        <v>83</v>
      </c>
      <c r="M97" s="28" t="s">
        <v>84</v>
      </c>
      <c r="N97" s="28">
        <v>3</v>
      </c>
    </row>
    <row r="98" ht="13.85" spans="1:14">
      <c r="A98" s="28" t="s">
        <v>52</v>
      </c>
      <c r="B98" s="28" t="s">
        <v>2090</v>
      </c>
      <c r="C98" s="28">
        <v>164104</v>
      </c>
      <c r="D98" s="28" t="s">
        <v>2091</v>
      </c>
      <c r="E98" s="28" t="s">
        <v>2091</v>
      </c>
      <c r="F98" s="28" t="s">
        <v>56</v>
      </c>
      <c r="G98" s="28" t="s">
        <v>2120</v>
      </c>
      <c r="H98" s="28" t="s">
        <v>81</v>
      </c>
      <c r="I98" s="28" t="s">
        <v>59</v>
      </c>
      <c r="J98" s="28" t="s">
        <v>2121</v>
      </c>
      <c r="K98" s="32">
        <v>300130264010</v>
      </c>
      <c r="L98" s="28" t="s">
        <v>83</v>
      </c>
      <c r="M98" s="28" t="s">
        <v>84</v>
      </c>
      <c r="N98" s="28">
        <v>3</v>
      </c>
    </row>
    <row r="99" ht="13.85" spans="1:14">
      <c r="A99" s="28" t="s">
        <v>136</v>
      </c>
      <c r="B99" s="28" t="s">
        <v>2090</v>
      </c>
      <c r="C99" s="28">
        <v>164104</v>
      </c>
      <c r="D99" s="28" t="s">
        <v>2091</v>
      </c>
      <c r="E99" s="28" t="s">
        <v>2091</v>
      </c>
      <c r="F99" s="28" t="s">
        <v>56</v>
      </c>
      <c r="G99" s="28" t="s">
        <v>2126</v>
      </c>
      <c r="H99" s="28" t="s">
        <v>81</v>
      </c>
      <c r="I99" s="28" t="s">
        <v>59</v>
      </c>
      <c r="J99" s="28" t="s">
        <v>2127</v>
      </c>
      <c r="K99" s="32">
        <v>300130264012</v>
      </c>
      <c r="L99" s="28" t="s">
        <v>83</v>
      </c>
      <c r="M99" s="28" t="s">
        <v>84</v>
      </c>
      <c r="N99" s="28">
        <v>2</v>
      </c>
    </row>
    <row r="100" ht="13.85" spans="1:14">
      <c r="A100" s="28" t="s">
        <v>106</v>
      </c>
      <c r="B100" s="28" t="s">
        <v>2090</v>
      </c>
      <c r="C100" s="28">
        <v>164106</v>
      </c>
      <c r="D100" s="28" t="s">
        <v>2203</v>
      </c>
      <c r="E100" s="28" t="s">
        <v>2203</v>
      </c>
      <c r="F100" s="28" t="s">
        <v>56</v>
      </c>
      <c r="G100" s="28" t="s">
        <v>2179</v>
      </c>
      <c r="H100" s="28" t="s">
        <v>81</v>
      </c>
      <c r="I100" s="28" t="s">
        <v>59</v>
      </c>
      <c r="J100" s="28" t="s">
        <v>2220</v>
      </c>
      <c r="K100" s="32">
        <v>300130266016</v>
      </c>
      <c r="L100" s="28" t="s">
        <v>83</v>
      </c>
      <c r="M100" s="28" t="s">
        <v>84</v>
      </c>
      <c r="N100" s="28">
        <v>2</v>
      </c>
    </row>
    <row r="101" ht="13.85" spans="1:14">
      <c r="A101" s="28" t="s">
        <v>495</v>
      </c>
      <c r="B101" s="28" t="s">
        <v>53</v>
      </c>
      <c r="C101" s="28">
        <v>164205</v>
      </c>
      <c r="D101" s="28" t="s">
        <v>2250</v>
      </c>
      <c r="E101" s="28" t="s">
        <v>2250</v>
      </c>
      <c r="F101" s="28" t="s">
        <v>56</v>
      </c>
      <c r="G101" s="28" t="s">
        <v>2257</v>
      </c>
      <c r="H101" s="28" t="s">
        <v>81</v>
      </c>
      <c r="I101" s="28" t="s">
        <v>59</v>
      </c>
      <c r="J101" s="28" t="s">
        <v>2258</v>
      </c>
      <c r="K101" s="32">
        <v>300130001002</v>
      </c>
      <c r="L101" s="28" t="s">
        <v>83</v>
      </c>
      <c r="M101" s="28" t="s">
        <v>84</v>
      </c>
      <c r="N101" s="28">
        <v>1</v>
      </c>
    </row>
    <row r="102" ht="13.85" spans="1:14">
      <c r="A102" s="28" t="s">
        <v>495</v>
      </c>
      <c r="B102" s="28" t="s">
        <v>53</v>
      </c>
      <c r="C102" s="28">
        <v>164205</v>
      </c>
      <c r="D102" s="28" t="s">
        <v>2250</v>
      </c>
      <c r="E102" s="28" t="s">
        <v>2250</v>
      </c>
      <c r="F102" s="28" t="s">
        <v>56</v>
      </c>
      <c r="G102" s="28" t="s">
        <v>2275</v>
      </c>
      <c r="H102" s="28" t="s">
        <v>81</v>
      </c>
      <c r="I102" s="28" t="s">
        <v>59</v>
      </c>
      <c r="J102" s="28" t="s">
        <v>2262</v>
      </c>
      <c r="K102" s="32">
        <v>300130001007</v>
      </c>
      <c r="L102" s="28" t="s">
        <v>83</v>
      </c>
      <c r="M102" s="28" t="s">
        <v>84</v>
      </c>
      <c r="N102" s="28">
        <v>2</v>
      </c>
    </row>
  </sheetData>
  <sheetProtection autoFilter="0"/>
  <mergeCells count="3">
    <mergeCell ref="A1:R1"/>
    <mergeCell ref="A14:R14"/>
    <mergeCell ref="A27:N27"/>
  </mergeCells>
  <pageMargins left="0.7" right="0.7" top="0.75" bottom="0.75" header="0.3" footer="0.3"/>
  <pageSetup paperSize="9" orientation="portrait"/>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6"/>
  <sheetViews>
    <sheetView zoomScale="85" zoomScaleNormal="85" topLeftCell="A310" workbookViewId="0">
      <selection activeCell="A310" sqref="$A1:$XFD1048576"/>
    </sheetView>
  </sheetViews>
  <sheetFormatPr defaultColWidth="9" defaultRowHeight="15"/>
  <cols>
    <col min="1" max="2" width="6.33628318584071" style="10" customWidth="1"/>
    <col min="3" max="3" width="11.6017699115044" style="10" customWidth="1"/>
    <col min="4" max="4" width="6.33628318584071" style="10" customWidth="1"/>
    <col min="5" max="5" width="11.6017699115044" style="10" customWidth="1"/>
    <col min="6" max="6" width="6.33628318584071" style="10" customWidth="1"/>
    <col min="7" max="7" width="11.6017699115044" style="10" customWidth="1"/>
    <col min="8" max="8" width="6.33628318584071" style="10" customWidth="1"/>
    <col min="9" max="9" width="11.6017699115044" style="10" customWidth="1"/>
    <col min="10" max="16384" width="9" style="11"/>
  </cols>
  <sheetData>
    <row r="1" ht="18" customHeight="1" spans="1:9">
      <c r="A1" s="12" t="s">
        <v>52</v>
      </c>
      <c r="B1" s="12"/>
      <c r="C1" s="12"/>
      <c r="D1" s="12"/>
      <c r="E1" s="12"/>
      <c r="F1" s="12"/>
      <c r="G1" s="12"/>
      <c r="H1" s="12"/>
      <c r="I1" s="12"/>
    </row>
    <row r="2" ht="18" customHeight="1" spans="1:9">
      <c r="A2" s="13" t="str">
        <f>"——2024国家公务员招录考试（"&amp;A1&amp;"岗位）审查通过人数对比——"</f>
        <v>——2024国家公务员招录考试（广州岗位）审查通过人数对比——</v>
      </c>
      <c r="B2" s="13"/>
      <c r="C2" s="13"/>
      <c r="D2" s="13"/>
      <c r="E2" s="13"/>
      <c r="F2" s="13"/>
      <c r="G2" s="13"/>
      <c r="H2" s="13"/>
      <c r="I2" s="13"/>
    </row>
    <row r="3" ht="18" customHeight="1" spans="1:9">
      <c r="A3" s="14" t="s">
        <v>2378</v>
      </c>
      <c r="B3" s="15" t="s">
        <v>2379</v>
      </c>
      <c r="C3" s="16"/>
      <c r="D3" s="15" t="s">
        <v>2380</v>
      </c>
      <c r="E3" s="16"/>
      <c r="F3" s="15" t="s">
        <v>2381</v>
      </c>
      <c r="G3" s="16"/>
      <c r="H3" s="15" t="s">
        <v>2382</v>
      </c>
      <c r="I3" s="16"/>
    </row>
    <row r="4" ht="18" customHeight="1" spans="1:9">
      <c r="A4" s="17"/>
      <c r="B4" s="18" t="s">
        <v>32</v>
      </c>
      <c r="C4" s="18" t="s">
        <v>34</v>
      </c>
      <c r="D4" s="18" t="s">
        <v>32</v>
      </c>
      <c r="E4" s="18" t="s">
        <v>34</v>
      </c>
      <c r="F4" s="18" t="s">
        <v>32</v>
      </c>
      <c r="G4" s="18" t="s">
        <v>34</v>
      </c>
      <c r="H4" s="18" t="s">
        <v>32</v>
      </c>
      <c r="I4" s="18" t="s">
        <v>34</v>
      </c>
    </row>
    <row r="5" ht="18" customHeight="1" spans="1:9">
      <c r="A5" s="19" t="s">
        <v>2383</v>
      </c>
      <c r="B5" s="20">
        <v>500</v>
      </c>
      <c r="C5" s="19">
        <v>180</v>
      </c>
      <c r="D5" s="20">
        <v>451</v>
      </c>
      <c r="E5" s="19">
        <v>422</v>
      </c>
      <c r="F5" s="20">
        <v>657</v>
      </c>
      <c r="G5" s="19">
        <v>124</v>
      </c>
      <c r="H5" s="20">
        <f>VLOOKUP(A1,国考报名统计!C:E,3,0)</f>
        <v>587</v>
      </c>
      <c r="I5" s="19">
        <f>IF(VLOOKUP(A1,每天审查通过人数情况!A:M,4,FALSE)="","/",VLOOKUP(A1,每天审查通过人数情况!A:M,4,FALSE))</f>
        <v>42</v>
      </c>
    </row>
    <row r="6" ht="18" customHeight="1" spans="1:9">
      <c r="A6" s="19" t="s">
        <v>2384</v>
      </c>
      <c r="B6" s="21"/>
      <c r="C6" s="19">
        <v>1467</v>
      </c>
      <c r="D6" s="21"/>
      <c r="E6" s="19">
        <v>2266</v>
      </c>
      <c r="F6" s="21"/>
      <c r="G6" s="19">
        <v>1124</v>
      </c>
      <c r="H6" s="21"/>
      <c r="I6" s="19">
        <f>IF(VLOOKUP(A1,每天审查通过人数情况!A:M,5,FALSE)="","/",VLOOKUP(A1,每天审查通过人数情况!A:M,5,FALSE))</f>
        <v>1150</v>
      </c>
    </row>
    <row r="7" ht="18" customHeight="1" spans="1:9">
      <c r="A7" s="19" t="s">
        <v>2385</v>
      </c>
      <c r="B7" s="21"/>
      <c r="C7" s="19">
        <v>2553</v>
      </c>
      <c r="D7" s="21"/>
      <c r="E7" s="19">
        <v>4747</v>
      </c>
      <c r="F7" s="21"/>
      <c r="G7" s="19">
        <v>4327</v>
      </c>
      <c r="H7" s="21"/>
      <c r="I7" s="19">
        <f>IF(VLOOKUP(A1,每天审查通过人数情况!A:M,6,FALSE)="","/",VLOOKUP(A1,每天审查通过人数情况!A:M,6,FALSE))</f>
        <v>3605</v>
      </c>
    </row>
    <row r="8" ht="18" customHeight="1" spans="1:9">
      <c r="A8" s="19" t="s">
        <v>2386</v>
      </c>
      <c r="B8" s="21"/>
      <c r="C8" s="19">
        <v>3784</v>
      </c>
      <c r="D8" s="21"/>
      <c r="E8" s="19">
        <v>8137</v>
      </c>
      <c r="F8" s="21"/>
      <c r="G8" s="19">
        <v>8110</v>
      </c>
      <c r="H8" s="21"/>
      <c r="I8" s="19">
        <f>IF(VLOOKUP(A1,每天审查通过人数情况!A:M,7,FALSE)="","/",VLOOKUP(A1,每天审查通过人数情况!A:M,7,FALSE))</f>
        <v>6434</v>
      </c>
    </row>
    <row r="9" ht="18" customHeight="1" spans="1:9">
      <c r="A9" s="19" t="s">
        <v>2387</v>
      </c>
      <c r="B9" s="21"/>
      <c r="C9" s="19">
        <v>5383</v>
      </c>
      <c r="D9" s="21"/>
      <c r="E9" s="19">
        <v>12899</v>
      </c>
      <c r="F9" s="21"/>
      <c r="G9" s="19">
        <v>11776</v>
      </c>
      <c r="H9" s="21"/>
      <c r="I9" s="19" t="str">
        <f>IF(VLOOKUP(A1,每天审查通过人数情况!A:M,8,FALSE)="","/",VLOOKUP(A1,每天审查通过人数情况!A:M,8,FALSE))</f>
        <v>/</v>
      </c>
    </row>
    <row r="10" ht="18" customHeight="1" spans="1:9">
      <c r="A10" s="19" t="s">
        <v>2388</v>
      </c>
      <c r="B10" s="21"/>
      <c r="C10" s="19">
        <v>7914</v>
      </c>
      <c r="D10" s="21"/>
      <c r="E10" s="19">
        <v>17216</v>
      </c>
      <c r="F10" s="21"/>
      <c r="G10" s="19">
        <v>15207</v>
      </c>
      <c r="H10" s="21"/>
      <c r="I10" s="19" t="str">
        <f>IF(VLOOKUP(A1,每天审查通过人数情况!A:M,9,FALSE)="","/",VLOOKUP(A1,每天审查通过人数情况!A:M,9,FALSE))</f>
        <v>/</v>
      </c>
    </row>
    <row r="11" ht="18" customHeight="1" spans="1:9">
      <c r="A11" s="19" t="s">
        <v>2389</v>
      </c>
      <c r="B11" s="21"/>
      <c r="C11" s="19">
        <v>11201</v>
      </c>
      <c r="D11" s="21"/>
      <c r="E11" s="19">
        <v>19409</v>
      </c>
      <c r="F11" s="21"/>
      <c r="G11" s="19">
        <v>20136</v>
      </c>
      <c r="H11" s="21"/>
      <c r="I11" s="19" t="str">
        <f>IF(VLOOKUP(A1,每天审查通过人数情况!A:M,10,FALSE)="","/",VLOOKUP(A1,每天审查通过人数情况!A:M,10,FALSE))</f>
        <v>/</v>
      </c>
    </row>
    <row r="12" ht="18" customHeight="1" spans="1:9">
      <c r="A12" s="19" t="s">
        <v>2390</v>
      </c>
      <c r="B12" s="21"/>
      <c r="C12" s="19">
        <v>15839</v>
      </c>
      <c r="D12" s="21"/>
      <c r="E12" s="19">
        <v>29201</v>
      </c>
      <c r="F12" s="21"/>
      <c r="G12" s="19">
        <v>26242</v>
      </c>
      <c r="H12" s="21"/>
      <c r="I12" s="19" t="str">
        <f>IF(VLOOKUP(A1,每天审查通过人数情况!A:M,11,FALSE)="","/",VLOOKUP(A1,每天审查通过人数情况!A:M,11,FALSE))</f>
        <v>/</v>
      </c>
    </row>
    <row r="13" ht="18" customHeight="1" spans="1:9">
      <c r="A13" s="19" t="s">
        <v>2391</v>
      </c>
      <c r="B13" s="21"/>
      <c r="C13" s="19">
        <v>19982</v>
      </c>
      <c r="D13" s="21"/>
      <c r="E13" s="19">
        <v>35231</v>
      </c>
      <c r="F13" s="21"/>
      <c r="G13" s="19">
        <v>33562</v>
      </c>
      <c r="H13" s="21"/>
      <c r="I13" s="19" t="str">
        <f>IF(VLOOKUP(A1,每天审查通过人数情况!A:M,12,FALSE)="","/",VLOOKUP(A1,每天审查通过人数情况!A:M,12,FALSE))</f>
        <v>/</v>
      </c>
    </row>
    <row r="14" ht="18" customHeight="1" spans="1:9">
      <c r="A14" s="19" t="s">
        <v>2392</v>
      </c>
      <c r="B14" s="22"/>
      <c r="C14" s="19">
        <v>25781</v>
      </c>
      <c r="D14" s="22"/>
      <c r="E14" s="19">
        <v>44331</v>
      </c>
      <c r="F14" s="22"/>
      <c r="G14" s="19">
        <v>46862</v>
      </c>
      <c r="H14" s="22"/>
      <c r="I14" s="19" t="str">
        <f>IF(VLOOKUP(A1,每天审查通过人数情况!A:M,13,FALSE)="","/",VLOOKUP(A1,每天审查通过人数情况!A:M,13,FALSE))</f>
        <v>/</v>
      </c>
    </row>
    <row r="15" ht="18" customHeight="1"/>
    <row r="16" ht="18" customHeight="1"/>
    <row r="17" ht="18" customHeight="1" spans="1:9">
      <c r="A17" s="12" t="s">
        <v>76</v>
      </c>
      <c r="B17" s="12"/>
      <c r="C17" s="12"/>
      <c r="D17" s="12"/>
      <c r="E17" s="12"/>
      <c r="F17" s="12"/>
      <c r="G17" s="12"/>
      <c r="H17" s="12"/>
      <c r="I17" s="12"/>
    </row>
    <row r="18" ht="18" customHeight="1" spans="1:9">
      <c r="A18" s="13" t="str">
        <f>"——2024国家公务员招录考试（"&amp;A17&amp;"岗位）审查通过人数对比——"</f>
        <v>——2024国家公务员招录考试（深圳岗位）审查通过人数对比——</v>
      </c>
      <c r="B18" s="13"/>
      <c r="C18" s="13"/>
      <c r="D18" s="13"/>
      <c r="E18" s="13"/>
      <c r="F18" s="13"/>
      <c r="G18" s="13"/>
      <c r="H18" s="13"/>
      <c r="I18" s="13"/>
    </row>
    <row r="19" ht="18" customHeight="1" spans="1:9">
      <c r="A19" s="14" t="s">
        <v>2378</v>
      </c>
      <c r="B19" s="15" t="s">
        <v>2379</v>
      </c>
      <c r="C19" s="16"/>
      <c r="D19" s="15" t="s">
        <v>2380</v>
      </c>
      <c r="E19" s="16"/>
      <c r="F19" s="15" t="s">
        <v>2381</v>
      </c>
      <c r="G19" s="16"/>
      <c r="H19" s="15" t="s">
        <v>2382</v>
      </c>
      <c r="I19" s="16"/>
    </row>
    <row r="20" ht="18" customHeight="1" spans="1:9">
      <c r="A20" s="17"/>
      <c r="B20" s="18" t="s">
        <v>32</v>
      </c>
      <c r="C20" s="18" t="s">
        <v>34</v>
      </c>
      <c r="D20" s="18" t="s">
        <v>32</v>
      </c>
      <c r="E20" s="18" t="s">
        <v>34</v>
      </c>
      <c r="F20" s="18" t="s">
        <v>32</v>
      </c>
      <c r="G20" s="18" t="s">
        <v>34</v>
      </c>
      <c r="H20" s="18" t="s">
        <v>32</v>
      </c>
      <c r="I20" s="18" t="s">
        <v>34</v>
      </c>
    </row>
    <row r="21" ht="18" customHeight="1" spans="1:9">
      <c r="A21" s="19" t="s">
        <v>2383</v>
      </c>
      <c r="B21" s="20">
        <v>478</v>
      </c>
      <c r="C21" s="19">
        <v>102</v>
      </c>
      <c r="D21" s="20">
        <v>543</v>
      </c>
      <c r="E21" s="19">
        <v>209</v>
      </c>
      <c r="F21" s="20">
        <v>504</v>
      </c>
      <c r="G21" s="19">
        <v>242</v>
      </c>
      <c r="H21" s="20">
        <f>VLOOKUP(A17,国考报名统计!C:E,3,0)</f>
        <v>739</v>
      </c>
      <c r="I21" s="19">
        <f>IF(VLOOKUP(A17,每天审查通过人数情况!A:M,4,FALSE)="","/",VLOOKUP(A17,每天审查通过人数情况!A:M,4,FALSE))</f>
        <v>153</v>
      </c>
    </row>
    <row r="22" ht="18" customHeight="1" spans="1:9">
      <c r="A22" s="19" t="s">
        <v>2384</v>
      </c>
      <c r="B22" s="21"/>
      <c r="C22" s="19">
        <v>1770</v>
      </c>
      <c r="D22" s="21"/>
      <c r="E22" s="19">
        <v>1436</v>
      </c>
      <c r="F22" s="21"/>
      <c r="G22" s="19">
        <v>1893</v>
      </c>
      <c r="H22" s="21"/>
      <c r="I22" s="19">
        <f>IF(VLOOKUP(A17,每天审查通过人数情况!A:M,5,FALSE)="","/",VLOOKUP(A17,每天审查通过人数情况!A:M,5,FALSE))</f>
        <v>1194</v>
      </c>
    </row>
    <row r="23" ht="18" customHeight="1" spans="1:9">
      <c r="A23" s="19" t="s">
        <v>2385</v>
      </c>
      <c r="B23" s="21"/>
      <c r="C23" s="19">
        <v>4482</v>
      </c>
      <c r="D23" s="21"/>
      <c r="E23" s="19">
        <v>2696</v>
      </c>
      <c r="F23" s="21"/>
      <c r="G23" s="19">
        <v>4428</v>
      </c>
      <c r="H23" s="21"/>
      <c r="I23" s="19">
        <f>IF(VLOOKUP(A17,每天审查通过人数情况!A:M,6,FALSE)="","/",VLOOKUP(A17,每天审查通过人数情况!A:M,6,FALSE))</f>
        <v>3241</v>
      </c>
    </row>
    <row r="24" ht="18" customHeight="1" spans="1:9">
      <c r="A24" s="19" t="s">
        <v>2386</v>
      </c>
      <c r="B24" s="21"/>
      <c r="C24" s="19">
        <v>6614</v>
      </c>
      <c r="D24" s="21"/>
      <c r="E24" s="19">
        <v>4494</v>
      </c>
      <c r="F24" s="21"/>
      <c r="G24" s="19">
        <v>6902</v>
      </c>
      <c r="H24" s="21"/>
      <c r="I24" s="19">
        <f>IF(VLOOKUP(A17,每天审查通过人数情况!A:M,7,FALSE)="","/",VLOOKUP(A17,每天审查通过人数情况!A:M,7,FALSE))</f>
        <v>5761</v>
      </c>
    </row>
    <row r="25" ht="18" customHeight="1" spans="1:9">
      <c r="A25" s="19" t="s">
        <v>2387</v>
      </c>
      <c r="B25" s="21"/>
      <c r="C25" s="19">
        <v>9962</v>
      </c>
      <c r="D25" s="21"/>
      <c r="E25" s="19">
        <v>7508</v>
      </c>
      <c r="F25" s="21"/>
      <c r="G25" s="19">
        <v>8595</v>
      </c>
      <c r="H25" s="21"/>
      <c r="I25" s="19" t="str">
        <f>IF(VLOOKUP(A17,每天审查通过人数情况!A:M,8,FALSE)="","/",VLOOKUP(A17,每天审查通过人数情况!A:M,8,FALSE))</f>
        <v>/</v>
      </c>
    </row>
    <row r="26" ht="18" customHeight="1" spans="1:9">
      <c r="A26" s="19" t="s">
        <v>2388</v>
      </c>
      <c r="B26" s="21"/>
      <c r="C26" s="19">
        <v>15124</v>
      </c>
      <c r="D26" s="21"/>
      <c r="E26" s="19">
        <v>10471</v>
      </c>
      <c r="F26" s="21"/>
      <c r="G26" s="19">
        <v>10578</v>
      </c>
      <c r="H26" s="21"/>
      <c r="I26" s="19" t="str">
        <f>IF(VLOOKUP(A17,每天审查通过人数情况!A:M,9,FALSE)="","/",VLOOKUP(A17,每天审查通过人数情况!A:M,9,FALSE))</f>
        <v>/</v>
      </c>
    </row>
    <row r="27" ht="18" customHeight="1" spans="1:9">
      <c r="A27" s="19" t="s">
        <v>2389</v>
      </c>
      <c r="B27" s="21"/>
      <c r="C27" s="19">
        <v>21579</v>
      </c>
      <c r="D27" s="21"/>
      <c r="E27" s="19">
        <v>12174</v>
      </c>
      <c r="F27" s="21"/>
      <c r="G27" s="19">
        <v>13668</v>
      </c>
      <c r="H27" s="21"/>
      <c r="I27" s="19" t="str">
        <f>IF(VLOOKUP(A17,每天审查通过人数情况!A:M,10,FALSE)="","/",VLOOKUP(A17,每天审查通过人数情况!A:M,10,FALSE))</f>
        <v>/</v>
      </c>
    </row>
    <row r="28" ht="18" customHeight="1" spans="1:9">
      <c r="A28" s="19" t="s">
        <v>2390</v>
      </c>
      <c r="B28" s="21"/>
      <c r="C28" s="19">
        <v>29016</v>
      </c>
      <c r="D28" s="21"/>
      <c r="E28" s="19">
        <v>18930</v>
      </c>
      <c r="F28" s="21"/>
      <c r="G28" s="19">
        <v>17651</v>
      </c>
      <c r="H28" s="21"/>
      <c r="I28" s="19" t="str">
        <f>IF(VLOOKUP(A17,每天审查通过人数情况!A:M,11,FALSE)="","/",VLOOKUP(A17,每天审查通过人数情况!A:M,11,FALSE))</f>
        <v>/</v>
      </c>
    </row>
    <row r="29" ht="18" customHeight="1" spans="1:9">
      <c r="A29" s="19" t="s">
        <v>2391</v>
      </c>
      <c r="B29" s="21"/>
      <c r="C29" s="19">
        <v>37912</v>
      </c>
      <c r="D29" s="21"/>
      <c r="E29" s="19">
        <v>24605</v>
      </c>
      <c r="F29" s="21"/>
      <c r="G29" s="19">
        <v>22866</v>
      </c>
      <c r="H29" s="21"/>
      <c r="I29" s="19" t="str">
        <f>IF(VLOOKUP(A17,每天审查通过人数情况!A:M,12,FALSE)="","/",VLOOKUP(A17,每天审查通过人数情况!A:M,12,FALSE))</f>
        <v>/</v>
      </c>
    </row>
    <row r="30" ht="18" customHeight="1" spans="1:9">
      <c r="A30" s="19" t="s">
        <v>2392</v>
      </c>
      <c r="B30" s="22"/>
      <c r="C30" s="19">
        <v>50051</v>
      </c>
      <c r="D30" s="22"/>
      <c r="E30" s="19">
        <v>33717</v>
      </c>
      <c r="F30" s="22"/>
      <c r="G30" s="19">
        <v>32047</v>
      </c>
      <c r="H30" s="22"/>
      <c r="I30" s="19" t="str">
        <f>IF(VLOOKUP(A17,每天审查通过人数情况!A:M,13,FALSE)="","/",VLOOKUP(A17,每天审查通过人数情况!A:M,13,FALSE))</f>
        <v>/</v>
      </c>
    </row>
    <row r="31" ht="18" customHeight="1"/>
    <row r="32" ht="18" customHeight="1"/>
    <row r="33" ht="18" customHeight="1" spans="1:9">
      <c r="A33" s="12" t="s">
        <v>106</v>
      </c>
      <c r="B33" s="12"/>
      <c r="C33" s="12"/>
      <c r="D33" s="12"/>
      <c r="E33" s="12"/>
      <c r="F33" s="12"/>
      <c r="G33" s="12"/>
      <c r="H33" s="12"/>
      <c r="I33" s="12"/>
    </row>
    <row r="34" ht="18" customHeight="1" spans="1:9">
      <c r="A34" s="13" t="str">
        <f>"——2024国家公务员招录考试（"&amp;A33&amp;"岗位）审查通过人数对比——"</f>
        <v>——2024国家公务员招录考试（珠海岗位）审查通过人数对比——</v>
      </c>
      <c r="B34" s="13"/>
      <c r="C34" s="13"/>
      <c r="D34" s="13"/>
      <c r="E34" s="13"/>
      <c r="F34" s="13"/>
      <c r="G34" s="13"/>
      <c r="H34" s="13"/>
      <c r="I34" s="13"/>
    </row>
    <row r="35" ht="18" customHeight="1" spans="1:9">
      <c r="A35" s="14" t="s">
        <v>2378</v>
      </c>
      <c r="B35" s="15" t="s">
        <v>2379</v>
      </c>
      <c r="C35" s="16"/>
      <c r="D35" s="15" t="s">
        <v>2380</v>
      </c>
      <c r="E35" s="16"/>
      <c r="F35" s="15" t="s">
        <v>2381</v>
      </c>
      <c r="G35" s="16"/>
      <c r="H35" s="15" t="s">
        <v>2382</v>
      </c>
      <c r="I35" s="16"/>
    </row>
    <row r="36" ht="18" customHeight="1" spans="1:9">
      <c r="A36" s="17"/>
      <c r="B36" s="18" t="s">
        <v>32</v>
      </c>
      <c r="C36" s="18" t="s">
        <v>34</v>
      </c>
      <c r="D36" s="18" t="s">
        <v>32</v>
      </c>
      <c r="E36" s="18" t="s">
        <v>34</v>
      </c>
      <c r="F36" s="18" t="s">
        <v>32</v>
      </c>
      <c r="G36" s="18" t="s">
        <v>34</v>
      </c>
      <c r="H36" s="18" t="s">
        <v>32</v>
      </c>
      <c r="I36" s="18" t="s">
        <v>34</v>
      </c>
    </row>
    <row r="37" ht="18" customHeight="1" spans="1:9">
      <c r="A37" s="19" t="s">
        <v>2383</v>
      </c>
      <c r="B37" s="20">
        <v>190</v>
      </c>
      <c r="C37" s="19">
        <v>1</v>
      </c>
      <c r="D37" s="20">
        <v>154</v>
      </c>
      <c r="E37" s="19">
        <v>50</v>
      </c>
      <c r="F37" s="20">
        <v>196</v>
      </c>
      <c r="G37" s="19">
        <v>4</v>
      </c>
      <c r="H37" s="20">
        <f>VLOOKUP(A33,国考报名统计!C:E,3,0)</f>
        <v>288</v>
      </c>
      <c r="I37" s="19">
        <f>IF(VLOOKUP(A33,每天审查通过人数情况!A:M,4,FALSE)="","/",VLOOKUP(A33,每天审查通过人数情况!A:M,4,FALSE))</f>
        <v>3</v>
      </c>
    </row>
    <row r="38" ht="18" customHeight="1" spans="1:9">
      <c r="A38" s="19" t="s">
        <v>2384</v>
      </c>
      <c r="B38" s="21"/>
      <c r="C38" s="19">
        <v>736</v>
      </c>
      <c r="D38" s="21"/>
      <c r="E38" s="19">
        <v>234</v>
      </c>
      <c r="F38" s="21"/>
      <c r="G38" s="19">
        <v>500</v>
      </c>
      <c r="H38" s="21"/>
      <c r="I38" s="19">
        <f>IF(VLOOKUP(A33,每天审查通过人数情况!A:M,5,FALSE)="","/",VLOOKUP(A33,每天审查通过人数情况!A:M,5,FALSE))</f>
        <v>375</v>
      </c>
    </row>
    <row r="39" ht="18" customHeight="1" spans="1:9">
      <c r="A39" s="19" t="s">
        <v>2385</v>
      </c>
      <c r="B39" s="21"/>
      <c r="C39" s="19">
        <v>1571</v>
      </c>
      <c r="D39" s="21"/>
      <c r="E39" s="19">
        <v>590</v>
      </c>
      <c r="F39" s="21"/>
      <c r="G39" s="19">
        <v>1690</v>
      </c>
      <c r="H39" s="21"/>
      <c r="I39" s="19">
        <f>IF(VLOOKUP(A33,每天审查通过人数情况!A:M,6,FALSE)="","/",VLOOKUP(A33,每天审查通过人数情况!A:M,6,FALSE))</f>
        <v>1179</v>
      </c>
    </row>
    <row r="40" ht="18" customHeight="1" spans="1:9">
      <c r="A40" s="19" t="s">
        <v>2386</v>
      </c>
      <c r="B40" s="21"/>
      <c r="C40" s="19">
        <v>2274</v>
      </c>
      <c r="D40" s="21"/>
      <c r="E40" s="19">
        <v>1160</v>
      </c>
      <c r="F40" s="21"/>
      <c r="G40" s="19">
        <v>2743</v>
      </c>
      <c r="H40" s="21"/>
      <c r="I40" s="19">
        <f>IF(VLOOKUP(A33,每天审查通过人数情况!A:M,7,FALSE)="","/",VLOOKUP(A33,每天审查通过人数情况!A:M,7,FALSE))</f>
        <v>2623</v>
      </c>
    </row>
    <row r="41" ht="18" customHeight="1" spans="1:9">
      <c r="A41" s="19" t="s">
        <v>2387</v>
      </c>
      <c r="B41" s="21"/>
      <c r="C41" s="19">
        <v>3368</v>
      </c>
      <c r="D41" s="21"/>
      <c r="E41" s="19">
        <v>2095</v>
      </c>
      <c r="F41" s="21"/>
      <c r="G41" s="19">
        <v>3924</v>
      </c>
      <c r="H41" s="21"/>
      <c r="I41" s="19" t="str">
        <f>IF(VLOOKUP(A33,每天审查通过人数情况!A:M,8,FALSE)="","/",VLOOKUP(A33,每天审查通过人数情况!A:M,8,FALSE))</f>
        <v>/</v>
      </c>
    </row>
    <row r="42" ht="18" customHeight="1" spans="1:9">
      <c r="A42" s="19" t="s">
        <v>2388</v>
      </c>
      <c r="B42" s="21"/>
      <c r="C42" s="19">
        <v>4595</v>
      </c>
      <c r="D42" s="21"/>
      <c r="E42" s="19">
        <v>3009</v>
      </c>
      <c r="F42" s="21"/>
      <c r="G42" s="19">
        <v>5217</v>
      </c>
      <c r="H42" s="21"/>
      <c r="I42" s="19" t="str">
        <f>IF(VLOOKUP(A33,每天审查通过人数情况!A:M,9,FALSE)="","/",VLOOKUP(A33,每天审查通过人数情况!A:M,9,FALSE))</f>
        <v>/</v>
      </c>
    </row>
    <row r="43" ht="18" customHeight="1" spans="1:9">
      <c r="A43" s="19" t="s">
        <v>2389</v>
      </c>
      <c r="B43" s="21"/>
      <c r="C43" s="19">
        <v>6240</v>
      </c>
      <c r="D43" s="21"/>
      <c r="E43" s="19">
        <v>3468</v>
      </c>
      <c r="F43" s="21"/>
      <c r="G43" s="19">
        <v>6652</v>
      </c>
      <c r="H43" s="21"/>
      <c r="I43" s="19" t="str">
        <f>IF(VLOOKUP(A33,每天审查通过人数情况!A:M,10,FALSE)="","/",VLOOKUP(A33,每天审查通过人数情况!A:M,10,FALSE))</f>
        <v>/</v>
      </c>
    </row>
    <row r="44" ht="18" customHeight="1" spans="1:9">
      <c r="A44" s="19" t="s">
        <v>2390</v>
      </c>
      <c r="B44" s="21"/>
      <c r="C44" s="19">
        <v>7994</v>
      </c>
      <c r="D44" s="21"/>
      <c r="E44" s="19">
        <v>5454</v>
      </c>
      <c r="F44" s="21"/>
      <c r="G44" s="19">
        <v>8474</v>
      </c>
      <c r="H44" s="21"/>
      <c r="I44" s="19" t="str">
        <f>IF(VLOOKUP(A33,每天审查通过人数情况!A:M,11,FALSE)="","/",VLOOKUP(A33,每天审查通过人数情况!A:M,11,FALSE))</f>
        <v>/</v>
      </c>
    </row>
    <row r="45" ht="18" customHeight="1" spans="1:9">
      <c r="A45" s="19" t="s">
        <v>2391</v>
      </c>
      <c r="B45" s="21"/>
      <c r="C45" s="19">
        <v>10227</v>
      </c>
      <c r="D45" s="21"/>
      <c r="E45" s="19">
        <v>6994</v>
      </c>
      <c r="F45" s="21"/>
      <c r="G45" s="19">
        <v>10253</v>
      </c>
      <c r="H45" s="21"/>
      <c r="I45" s="19" t="str">
        <f>IF(VLOOKUP(A33,每天审查通过人数情况!A:M,12,FALSE)="","/",VLOOKUP(A33,每天审查通过人数情况!A:M,12,FALSE))</f>
        <v>/</v>
      </c>
    </row>
    <row r="46" ht="18" customHeight="1" spans="1:9">
      <c r="A46" s="19" t="s">
        <v>2392</v>
      </c>
      <c r="B46" s="22"/>
      <c r="C46" s="19">
        <v>12532</v>
      </c>
      <c r="D46" s="22"/>
      <c r="E46" s="19">
        <v>9936</v>
      </c>
      <c r="F46" s="22"/>
      <c r="G46" s="19">
        <v>14144</v>
      </c>
      <c r="H46" s="22"/>
      <c r="I46" s="19" t="str">
        <f>IF(VLOOKUP(A33,每天审查通过人数情况!A:M,13,FALSE)="","/",VLOOKUP(A33,每天审查通过人数情况!A:M,13,FALSE))</f>
        <v>/</v>
      </c>
    </row>
    <row r="47" ht="18" customHeight="1"/>
    <row r="48" ht="18" customHeight="1"/>
    <row r="49" ht="18" customHeight="1" spans="1:9">
      <c r="A49" s="12" t="s">
        <v>495</v>
      </c>
      <c r="B49" s="12"/>
      <c r="C49" s="12"/>
      <c r="D49" s="12"/>
      <c r="E49" s="12"/>
      <c r="F49" s="12"/>
      <c r="G49" s="12"/>
      <c r="H49" s="12"/>
      <c r="I49" s="12"/>
    </row>
    <row r="50" ht="18" customHeight="1" spans="1:9">
      <c r="A50" s="13" t="str">
        <f>"——2024国家公务员招录考试（"&amp;A49&amp;"岗位）审查通过人数对比——"</f>
        <v>——2024国家公务员招录考试（惠州岗位）审查通过人数对比——</v>
      </c>
      <c r="B50" s="13"/>
      <c r="C50" s="13"/>
      <c r="D50" s="13"/>
      <c r="E50" s="13"/>
      <c r="F50" s="13"/>
      <c r="G50" s="13"/>
      <c r="H50" s="13"/>
      <c r="I50" s="13"/>
    </row>
    <row r="51" ht="18" customHeight="1" spans="1:9">
      <c r="A51" s="14" t="s">
        <v>2378</v>
      </c>
      <c r="B51" s="15" t="s">
        <v>2379</v>
      </c>
      <c r="C51" s="16"/>
      <c r="D51" s="15" t="s">
        <v>2380</v>
      </c>
      <c r="E51" s="16"/>
      <c r="F51" s="15" t="s">
        <v>2381</v>
      </c>
      <c r="G51" s="16"/>
      <c r="H51" s="15" t="s">
        <v>2382</v>
      </c>
      <c r="I51" s="16"/>
    </row>
    <row r="52" ht="18" customHeight="1" spans="1:9">
      <c r="A52" s="17"/>
      <c r="B52" s="18" t="s">
        <v>32</v>
      </c>
      <c r="C52" s="18" t="s">
        <v>34</v>
      </c>
      <c r="D52" s="18" t="s">
        <v>32</v>
      </c>
      <c r="E52" s="18" t="s">
        <v>34</v>
      </c>
      <c r="F52" s="18" t="s">
        <v>32</v>
      </c>
      <c r="G52" s="18" t="s">
        <v>34</v>
      </c>
      <c r="H52" s="18" t="s">
        <v>32</v>
      </c>
      <c r="I52" s="18" t="s">
        <v>34</v>
      </c>
    </row>
    <row r="53" ht="18" customHeight="1" spans="1:9">
      <c r="A53" s="19" t="s">
        <v>2383</v>
      </c>
      <c r="B53" s="20">
        <v>105</v>
      </c>
      <c r="C53" s="19">
        <v>0</v>
      </c>
      <c r="D53" s="20">
        <v>111</v>
      </c>
      <c r="E53" s="19">
        <v>321</v>
      </c>
      <c r="F53" s="20">
        <v>131</v>
      </c>
      <c r="G53" s="19">
        <v>22</v>
      </c>
      <c r="H53" s="20">
        <f>VLOOKUP(A49,国考报名统计!C:E,3,0)</f>
        <v>118</v>
      </c>
      <c r="I53" s="19">
        <f>IF(VLOOKUP(A49,每天审查通过人数情况!A:M,4,FALSE)="","/",VLOOKUP(A49,每天审查通过人数情况!A:M,4,FALSE))</f>
        <v>1</v>
      </c>
    </row>
    <row r="54" ht="18" customHeight="1" spans="1:9">
      <c r="A54" s="19" t="s">
        <v>2384</v>
      </c>
      <c r="B54" s="21"/>
      <c r="C54" s="19">
        <v>694</v>
      </c>
      <c r="D54" s="21"/>
      <c r="E54" s="19">
        <v>484</v>
      </c>
      <c r="F54" s="21"/>
      <c r="G54" s="19">
        <v>247</v>
      </c>
      <c r="H54" s="21"/>
      <c r="I54" s="19">
        <f>IF(VLOOKUP(A49,每天审查通过人数情况!A:M,5,FALSE)="","/",VLOOKUP(A49,每天审查通过人数情况!A:M,5,FALSE))</f>
        <v>111</v>
      </c>
    </row>
    <row r="55" ht="18" customHeight="1" spans="1:9">
      <c r="A55" s="19" t="s">
        <v>2385</v>
      </c>
      <c r="B55" s="21"/>
      <c r="C55" s="19">
        <v>1354</v>
      </c>
      <c r="D55" s="21"/>
      <c r="E55" s="19">
        <v>1185</v>
      </c>
      <c r="F55" s="21"/>
      <c r="G55" s="19">
        <v>726</v>
      </c>
      <c r="H55" s="21"/>
      <c r="I55" s="19">
        <f>IF(VLOOKUP(A49,每天审查通过人数情况!A:M,6,FALSE)="","/",VLOOKUP(A49,每天审查通过人数情况!A:M,6,FALSE))</f>
        <v>518</v>
      </c>
    </row>
    <row r="56" ht="18" customHeight="1" spans="1:9">
      <c r="A56" s="19" t="s">
        <v>2386</v>
      </c>
      <c r="B56" s="21"/>
      <c r="C56" s="19">
        <v>1950</v>
      </c>
      <c r="D56" s="21"/>
      <c r="E56" s="19">
        <v>2197</v>
      </c>
      <c r="F56" s="21"/>
      <c r="G56" s="19">
        <v>1213</v>
      </c>
      <c r="H56" s="21"/>
      <c r="I56" s="19">
        <f>IF(VLOOKUP(A49,每天审查通过人数情况!A:M,7,FALSE)="","/",VLOOKUP(A49,每天审查通过人数情况!A:M,7,FALSE))</f>
        <v>971</v>
      </c>
    </row>
    <row r="57" ht="18" customHeight="1" spans="1:9">
      <c r="A57" s="19" t="s">
        <v>2387</v>
      </c>
      <c r="B57" s="21"/>
      <c r="C57" s="19">
        <v>2835</v>
      </c>
      <c r="D57" s="21"/>
      <c r="E57" s="19">
        <v>3496</v>
      </c>
      <c r="F57" s="21"/>
      <c r="G57" s="19">
        <v>1773</v>
      </c>
      <c r="H57" s="21"/>
      <c r="I57" s="19" t="str">
        <f>IF(VLOOKUP(A49,每天审查通过人数情况!A:M,8,FALSE)="","/",VLOOKUP(A49,每天审查通过人数情况!A:M,8,FALSE))</f>
        <v>/</v>
      </c>
    </row>
    <row r="58" ht="18" customHeight="1" spans="1:9">
      <c r="A58" s="19" t="s">
        <v>2388</v>
      </c>
      <c r="B58" s="21"/>
      <c r="C58" s="19">
        <v>3945</v>
      </c>
      <c r="D58" s="21"/>
      <c r="E58" s="19">
        <v>4542</v>
      </c>
      <c r="F58" s="21"/>
      <c r="G58" s="19">
        <v>2364</v>
      </c>
      <c r="H58" s="21"/>
      <c r="I58" s="19" t="str">
        <f>IF(VLOOKUP(A49,每天审查通过人数情况!A:M,9,FALSE)="","/",VLOOKUP(A49,每天审查通过人数情况!A:M,9,FALSE))</f>
        <v>/</v>
      </c>
    </row>
    <row r="59" ht="18" customHeight="1" spans="1:9">
      <c r="A59" s="19" t="s">
        <v>2389</v>
      </c>
      <c r="B59" s="21"/>
      <c r="C59" s="19">
        <v>5608</v>
      </c>
      <c r="D59" s="21"/>
      <c r="E59" s="19">
        <v>5331</v>
      </c>
      <c r="F59" s="21"/>
      <c r="G59" s="19">
        <v>3184</v>
      </c>
      <c r="H59" s="21"/>
      <c r="I59" s="19" t="str">
        <f>IF(VLOOKUP(A49,每天审查通过人数情况!A:M,10,FALSE)="","/",VLOOKUP(A49,每天审查通过人数情况!A:M,10,FALSE))</f>
        <v>/</v>
      </c>
    </row>
    <row r="60" ht="18" customHeight="1" spans="1:9">
      <c r="A60" s="19" t="s">
        <v>2390</v>
      </c>
      <c r="B60" s="21"/>
      <c r="C60" s="19">
        <v>7239</v>
      </c>
      <c r="D60" s="21"/>
      <c r="E60" s="19">
        <v>7737</v>
      </c>
      <c r="F60" s="21"/>
      <c r="G60" s="19">
        <v>4304</v>
      </c>
      <c r="H60" s="21"/>
      <c r="I60" s="19" t="str">
        <f>IF(VLOOKUP(A49,每天审查通过人数情况!A:M,11,FALSE)="","/",VLOOKUP(A49,每天审查通过人数情况!A:M,11,FALSE))</f>
        <v>/</v>
      </c>
    </row>
    <row r="61" ht="18" customHeight="1" spans="1:9">
      <c r="A61" s="19" t="s">
        <v>2391</v>
      </c>
      <c r="B61" s="21"/>
      <c r="C61" s="19">
        <v>9161</v>
      </c>
      <c r="D61" s="21"/>
      <c r="E61" s="19">
        <v>9391</v>
      </c>
      <c r="F61" s="21"/>
      <c r="G61" s="19">
        <v>5617</v>
      </c>
      <c r="H61" s="21"/>
      <c r="I61" s="19" t="str">
        <f>IF(VLOOKUP(A49,每天审查通过人数情况!A:M,12,FALSE)="","/",VLOOKUP(A49,每天审查通过人数情况!A:M,12,FALSE))</f>
        <v>/</v>
      </c>
    </row>
    <row r="62" ht="18" customHeight="1" spans="1:9">
      <c r="A62" s="19" t="s">
        <v>2392</v>
      </c>
      <c r="B62" s="22"/>
      <c r="C62" s="19">
        <v>11619</v>
      </c>
      <c r="D62" s="22"/>
      <c r="E62" s="19">
        <v>11700</v>
      </c>
      <c r="F62" s="22"/>
      <c r="G62" s="19">
        <v>8251</v>
      </c>
      <c r="H62" s="22"/>
      <c r="I62" s="19" t="str">
        <f>IF(VLOOKUP(A49,每天审查通过人数情况!A:M,13,FALSE)="","/",VLOOKUP(A49,每天审查通过人数情况!A:M,13,FALSE))</f>
        <v>/</v>
      </c>
    </row>
    <row r="63" ht="18" customHeight="1"/>
    <row r="64" ht="18" customHeight="1"/>
    <row r="65" ht="18" customHeight="1" spans="1:9">
      <c r="A65" s="12" t="s">
        <v>136</v>
      </c>
      <c r="B65" s="12"/>
      <c r="C65" s="12"/>
      <c r="D65" s="12"/>
      <c r="E65" s="12"/>
      <c r="F65" s="12"/>
      <c r="G65" s="12"/>
      <c r="H65" s="12"/>
      <c r="I65" s="12"/>
    </row>
    <row r="66" ht="18" customHeight="1" spans="1:9">
      <c r="A66" s="13" t="str">
        <f>"——2024国家公务员招录考试（"&amp;A65&amp;"岗位）审查通过人数对比——"</f>
        <v>——2024国家公务员招录考试（东莞岗位）审查通过人数对比——</v>
      </c>
      <c r="B66" s="13"/>
      <c r="C66" s="13"/>
      <c r="D66" s="13"/>
      <c r="E66" s="13"/>
      <c r="F66" s="13"/>
      <c r="G66" s="13"/>
      <c r="H66" s="13"/>
      <c r="I66" s="13"/>
    </row>
    <row r="67" ht="18" customHeight="1" spans="1:9">
      <c r="A67" s="14" t="s">
        <v>2378</v>
      </c>
      <c r="B67" s="15" t="s">
        <v>2379</v>
      </c>
      <c r="C67" s="16"/>
      <c r="D67" s="15" t="s">
        <v>2380</v>
      </c>
      <c r="E67" s="16"/>
      <c r="F67" s="15" t="s">
        <v>2381</v>
      </c>
      <c r="G67" s="16"/>
      <c r="H67" s="15" t="s">
        <v>2382</v>
      </c>
      <c r="I67" s="16"/>
    </row>
    <row r="68" ht="18" customHeight="1" spans="1:9">
      <c r="A68" s="17"/>
      <c r="B68" s="18" t="s">
        <v>32</v>
      </c>
      <c r="C68" s="18" t="s">
        <v>34</v>
      </c>
      <c r="D68" s="18" t="s">
        <v>32</v>
      </c>
      <c r="E68" s="18" t="s">
        <v>34</v>
      </c>
      <c r="F68" s="18" t="s">
        <v>32</v>
      </c>
      <c r="G68" s="18" t="s">
        <v>34</v>
      </c>
      <c r="H68" s="18" t="s">
        <v>32</v>
      </c>
      <c r="I68" s="18" t="s">
        <v>34</v>
      </c>
    </row>
    <row r="69" ht="18" customHeight="1" spans="1:9">
      <c r="A69" s="19" t="s">
        <v>2383</v>
      </c>
      <c r="B69" s="20">
        <v>99</v>
      </c>
      <c r="C69" s="19">
        <v>0</v>
      </c>
      <c r="D69" s="20">
        <v>148</v>
      </c>
      <c r="E69" s="19">
        <v>95</v>
      </c>
      <c r="F69" s="20">
        <v>132</v>
      </c>
      <c r="G69" s="19">
        <v>3</v>
      </c>
      <c r="H69" s="20">
        <f>VLOOKUP(A65,国考报名统计!C:E,3,0)</f>
        <v>130</v>
      </c>
      <c r="I69" s="19">
        <f>IF(VLOOKUP(A65,每天审查通过人数情况!A:M,4,FALSE)="","/",VLOOKUP(A65,每天审查通过人数情况!A:M,4,FALSE))</f>
        <v>0</v>
      </c>
    </row>
    <row r="70" ht="18" customHeight="1" spans="1:9">
      <c r="A70" s="19" t="s">
        <v>2384</v>
      </c>
      <c r="B70" s="21"/>
      <c r="C70" s="19">
        <v>749</v>
      </c>
      <c r="D70" s="21"/>
      <c r="E70" s="19">
        <v>493</v>
      </c>
      <c r="F70" s="21"/>
      <c r="G70" s="19">
        <v>126</v>
      </c>
      <c r="H70" s="21"/>
      <c r="I70" s="19">
        <f>IF(VLOOKUP(A65,每天审查通过人数情况!A:M,5,FALSE)="","/",VLOOKUP(A65,每天审查通过人数情况!A:M,5,FALSE))</f>
        <v>76</v>
      </c>
    </row>
    <row r="71" ht="18" customHeight="1" spans="1:9">
      <c r="A71" s="19" t="s">
        <v>2385</v>
      </c>
      <c r="B71" s="21"/>
      <c r="C71" s="19">
        <v>1384</v>
      </c>
      <c r="D71" s="21"/>
      <c r="E71" s="19">
        <v>1053</v>
      </c>
      <c r="F71" s="21"/>
      <c r="G71" s="19">
        <v>515</v>
      </c>
      <c r="H71" s="21"/>
      <c r="I71" s="19">
        <f>IF(VLOOKUP(A65,每天审查通过人数情况!A:M,6,FALSE)="","/",VLOOKUP(A65,每天审查通过人数情况!A:M,6,FALSE))</f>
        <v>535</v>
      </c>
    </row>
    <row r="72" ht="18" customHeight="1" spans="1:9">
      <c r="A72" s="19" t="s">
        <v>2386</v>
      </c>
      <c r="B72" s="21"/>
      <c r="C72" s="19">
        <v>1916</v>
      </c>
      <c r="D72" s="21"/>
      <c r="E72" s="19">
        <v>1945</v>
      </c>
      <c r="F72" s="21"/>
      <c r="G72" s="19">
        <v>964</v>
      </c>
      <c r="H72" s="21"/>
      <c r="I72" s="19">
        <f>IF(VLOOKUP(A65,每天审查通过人数情况!A:M,7,FALSE)="","/",VLOOKUP(A65,每天审查通过人数情况!A:M,7,FALSE))</f>
        <v>1081</v>
      </c>
    </row>
    <row r="73" ht="18" customHeight="1" spans="1:9">
      <c r="A73" s="19" t="s">
        <v>2387</v>
      </c>
      <c r="B73" s="21"/>
      <c r="C73" s="19">
        <v>2529</v>
      </c>
      <c r="D73" s="21"/>
      <c r="E73" s="19">
        <v>3161</v>
      </c>
      <c r="F73" s="21"/>
      <c r="G73" s="19">
        <v>1583</v>
      </c>
      <c r="H73" s="21"/>
      <c r="I73" s="19" t="str">
        <f>IF(VLOOKUP(A65,每天审查通过人数情况!A:M,8,FALSE)="","/",VLOOKUP(A65,每天审查通过人数情况!A:M,8,FALSE))</f>
        <v>/</v>
      </c>
    </row>
    <row r="74" ht="18" customHeight="1" spans="1:9">
      <c r="A74" s="19" t="s">
        <v>2388</v>
      </c>
      <c r="B74" s="21"/>
      <c r="C74" s="19">
        <v>3450</v>
      </c>
      <c r="D74" s="21"/>
      <c r="E74" s="19">
        <v>4288</v>
      </c>
      <c r="F74" s="21"/>
      <c r="G74" s="19">
        <v>2334</v>
      </c>
      <c r="H74" s="21"/>
      <c r="I74" s="19" t="str">
        <f>IF(VLOOKUP(A65,每天审查通过人数情况!A:M,9,FALSE)="","/",VLOOKUP(A65,每天审查通过人数情况!A:M,9,FALSE))</f>
        <v>/</v>
      </c>
    </row>
    <row r="75" ht="18" customHeight="1" spans="1:9">
      <c r="A75" s="19" t="s">
        <v>2389</v>
      </c>
      <c r="B75" s="21"/>
      <c r="C75" s="19">
        <v>4697</v>
      </c>
      <c r="D75" s="21"/>
      <c r="E75" s="19">
        <v>5002</v>
      </c>
      <c r="F75" s="21"/>
      <c r="G75" s="19">
        <v>3247</v>
      </c>
      <c r="H75" s="21"/>
      <c r="I75" s="19" t="str">
        <f>IF(VLOOKUP(A65,每天审查通过人数情况!A:M,10,FALSE)="","/",VLOOKUP(A65,每天审查通过人数情况!A:M,10,FALSE))</f>
        <v>/</v>
      </c>
    </row>
    <row r="76" ht="18" customHeight="1" spans="1:9">
      <c r="A76" s="19" t="s">
        <v>2390</v>
      </c>
      <c r="B76" s="21"/>
      <c r="C76" s="19">
        <v>6069</v>
      </c>
      <c r="D76" s="21"/>
      <c r="E76" s="19">
        <v>7662</v>
      </c>
      <c r="F76" s="21"/>
      <c r="G76" s="19">
        <v>4527</v>
      </c>
      <c r="H76" s="21"/>
      <c r="I76" s="19" t="str">
        <f>IF(VLOOKUP(A65,每天审查通过人数情况!A:M,11,FALSE)="","/",VLOOKUP(A65,每天审查通过人数情况!A:M,11,FALSE))</f>
        <v>/</v>
      </c>
    </row>
    <row r="77" ht="18" customHeight="1" spans="1:9">
      <c r="A77" s="19" t="s">
        <v>2391</v>
      </c>
      <c r="B77" s="21"/>
      <c r="C77" s="19">
        <v>7601</v>
      </c>
      <c r="D77" s="21"/>
      <c r="E77" s="19">
        <v>9488</v>
      </c>
      <c r="F77" s="21"/>
      <c r="G77" s="19">
        <v>6255</v>
      </c>
      <c r="H77" s="21"/>
      <c r="I77" s="19" t="str">
        <f>IF(VLOOKUP(A65,每天审查通过人数情况!A:M,12,FALSE)="","/",VLOOKUP(A65,每天审查通过人数情况!A:M,12,FALSE))</f>
        <v>/</v>
      </c>
    </row>
    <row r="78" ht="18" customHeight="1" spans="1:9">
      <c r="A78" s="19" t="s">
        <v>2392</v>
      </c>
      <c r="B78" s="22"/>
      <c r="C78" s="19">
        <v>9229</v>
      </c>
      <c r="D78" s="22"/>
      <c r="E78" s="19">
        <v>12349</v>
      </c>
      <c r="F78" s="22"/>
      <c r="G78" s="19">
        <v>8730</v>
      </c>
      <c r="H78" s="22"/>
      <c r="I78" s="19" t="str">
        <f>IF(VLOOKUP(A65,每天审查通过人数情况!A:M,13,FALSE)="","/",VLOOKUP(A65,每天审查通过人数情况!A:M,13,FALSE))</f>
        <v>/</v>
      </c>
    </row>
    <row r="79" ht="18" customHeight="1"/>
    <row r="80" ht="18" customHeight="1"/>
    <row r="81" ht="18" customHeight="1" spans="1:9">
      <c r="A81" s="12" t="s">
        <v>115</v>
      </c>
      <c r="B81" s="12"/>
      <c r="C81" s="12"/>
      <c r="D81" s="12"/>
      <c r="E81" s="12"/>
      <c r="F81" s="12"/>
      <c r="G81" s="12"/>
      <c r="H81" s="12"/>
      <c r="I81" s="12"/>
    </row>
    <row r="82" ht="18" customHeight="1" spans="1:9">
      <c r="A82" s="13" t="str">
        <f>"——2024国家公务员招录考试（"&amp;A81&amp;"岗位）审查通过人数对比——"</f>
        <v>——2024国家公务员招录考试（佛山岗位）审查通过人数对比——</v>
      </c>
      <c r="B82" s="13"/>
      <c r="C82" s="13"/>
      <c r="D82" s="13"/>
      <c r="E82" s="13"/>
      <c r="F82" s="13"/>
      <c r="G82" s="13"/>
      <c r="H82" s="13"/>
      <c r="I82" s="13"/>
    </row>
    <row r="83" ht="18" customHeight="1" spans="1:9">
      <c r="A83" s="14" t="s">
        <v>2378</v>
      </c>
      <c r="B83" s="15" t="s">
        <v>2379</v>
      </c>
      <c r="C83" s="16"/>
      <c r="D83" s="15" t="s">
        <v>2380</v>
      </c>
      <c r="E83" s="16"/>
      <c r="F83" s="15" t="s">
        <v>2381</v>
      </c>
      <c r="G83" s="16"/>
      <c r="H83" s="15" t="s">
        <v>2382</v>
      </c>
      <c r="I83" s="16"/>
    </row>
    <row r="84" ht="18" customHeight="1" spans="1:9">
      <c r="A84" s="17"/>
      <c r="B84" s="18" t="s">
        <v>32</v>
      </c>
      <c r="C84" s="18" t="s">
        <v>34</v>
      </c>
      <c r="D84" s="18" t="s">
        <v>32</v>
      </c>
      <c r="E84" s="18" t="s">
        <v>34</v>
      </c>
      <c r="F84" s="18" t="s">
        <v>32</v>
      </c>
      <c r="G84" s="18" t="s">
        <v>34</v>
      </c>
      <c r="H84" s="18" t="s">
        <v>32</v>
      </c>
      <c r="I84" s="18" t="s">
        <v>34</v>
      </c>
    </row>
    <row r="85" ht="18" customHeight="1" spans="1:9">
      <c r="A85" s="19" t="s">
        <v>2383</v>
      </c>
      <c r="B85" s="20">
        <v>95</v>
      </c>
      <c r="C85" s="19">
        <v>29</v>
      </c>
      <c r="D85" s="20">
        <v>104</v>
      </c>
      <c r="E85" s="19">
        <v>35</v>
      </c>
      <c r="F85" s="20">
        <v>130</v>
      </c>
      <c r="G85" s="19">
        <v>15</v>
      </c>
      <c r="H85" s="20">
        <f>VLOOKUP(A81,国考报名统计!C:E,3,0)</f>
        <v>157</v>
      </c>
      <c r="I85" s="19">
        <f>IF(VLOOKUP(A81,每天审查通过人数情况!A:M,4,FALSE)="","/",VLOOKUP(A81,每天审查通过人数情况!A:M,4,FALSE))</f>
        <v>4</v>
      </c>
    </row>
    <row r="86" ht="18" customHeight="1" spans="1:9">
      <c r="A86" s="19" t="s">
        <v>2384</v>
      </c>
      <c r="B86" s="21"/>
      <c r="C86" s="19">
        <v>540</v>
      </c>
      <c r="D86" s="21"/>
      <c r="E86" s="19">
        <v>425</v>
      </c>
      <c r="F86" s="21"/>
      <c r="G86" s="19">
        <v>184</v>
      </c>
      <c r="H86" s="21"/>
      <c r="I86" s="19">
        <f>IF(VLOOKUP(A81,每天审查通过人数情况!A:M,5,FALSE)="","/",VLOOKUP(A81,每天审查通过人数情况!A:M,5,FALSE))</f>
        <v>119</v>
      </c>
    </row>
    <row r="87" ht="18" customHeight="1" spans="1:9">
      <c r="A87" s="19" t="s">
        <v>2385</v>
      </c>
      <c r="B87" s="21"/>
      <c r="C87" s="19">
        <v>952</v>
      </c>
      <c r="D87" s="21"/>
      <c r="E87" s="19">
        <v>1143</v>
      </c>
      <c r="F87" s="21"/>
      <c r="G87" s="19">
        <v>536</v>
      </c>
      <c r="H87" s="21"/>
      <c r="I87" s="19">
        <f>IF(VLOOKUP(A81,每天审查通过人数情况!A:M,6,FALSE)="","/",VLOOKUP(A81,每天审查通过人数情况!A:M,6,FALSE))</f>
        <v>1026</v>
      </c>
    </row>
    <row r="88" ht="18" customHeight="1" spans="1:9">
      <c r="A88" s="19" t="s">
        <v>2386</v>
      </c>
      <c r="B88" s="21"/>
      <c r="C88" s="19">
        <v>1341</v>
      </c>
      <c r="D88" s="21"/>
      <c r="E88" s="19">
        <v>2066</v>
      </c>
      <c r="F88" s="21"/>
      <c r="G88" s="19">
        <v>1039</v>
      </c>
      <c r="H88" s="21"/>
      <c r="I88" s="19">
        <f>IF(VLOOKUP(A81,每天审查通过人数情况!A:M,7,FALSE)="","/",VLOOKUP(A81,每天审查通过人数情况!A:M,7,FALSE))</f>
        <v>1954</v>
      </c>
    </row>
    <row r="89" ht="18" customHeight="1" spans="1:9">
      <c r="A89" s="19" t="s">
        <v>2387</v>
      </c>
      <c r="B89" s="21"/>
      <c r="C89" s="19">
        <v>1929</v>
      </c>
      <c r="D89" s="21"/>
      <c r="E89" s="19">
        <v>3414</v>
      </c>
      <c r="F89" s="21"/>
      <c r="G89" s="19">
        <v>1588</v>
      </c>
      <c r="H89" s="21"/>
      <c r="I89" s="19" t="str">
        <f>IF(VLOOKUP(A81,每天审查通过人数情况!A:M,8,FALSE)="","/",VLOOKUP(A81,每天审查通过人数情况!A:M,8,FALSE))</f>
        <v>/</v>
      </c>
    </row>
    <row r="90" ht="18" customHeight="1" spans="1:9">
      <c r="A90" s="19" t="s">
        <v>2388</v>
      </c>
      <c r="B90" s="21"/>
      <c r="C90" s="19">
        <v>2720</v>
      </c>
      <c r="D90" s="21"/>
      <c r="E90" s="19">
        <v>4534</v>
      </c>
      <c r="F90" s="21"/>
      <c r="G90" s="19">
        <v>2165</v>
      </c>
      <c r="H90" s="21"/>
      <c r="I90" s="19" t="str">
        <f>IF(VLOOKUP(A81,每天审查通过人数情况!A:M,9,FALSE)="","/",VLOOKUP(A81,每天审查通过人数情况!A:M,9,FALSE))</f>
        <v>/</v>
      </c>
    </row>
    <row r="91" ht="18" customHeight="1" spans="1:9">
      <c r="A91" s="19" t="s">
        <v>2389</v>
      </c>
      <c r="B91" s="21"/>
      <c r="C91" s="19">
        <v>3798</v>
      </c>
      <c r="D91" s="21"/>
      <c r="E91" s="19">
        <v>5280</v>
      </c>
      <c r="F91" s="21"/>
      <c r="G91" s="19">
        <v>2959</v>
      </c>
      <c r="H91" s="21"/>
      <c r="I91" s="19" t="str">
        <f>IF(VLOOKUP(A81,每天审查通过人数情况!A:M,10,FALSE)="","/",VLOOKUP(A81,每天审查通过人数情况!A:M,10,FALSE))</f>
        <v>/</v>
      </c>
    </row>
    <row r="92" ht="18" customHeight="1" spans="1:9">
      <c r="A92" s="19" t="s">
        <v>2390</v>
      </c>
      <c r="B92" s="21"/>
      <c r="C92" s="19">
        <v>5143</v>
      </c>
      <c r="D92" s="21"/>
      <c r="E92" s="19">
        <v>7973</v>
      </c>
      <c r="F92" s="21"/>
      <c r="G92" s="19">
        <v>3945</v>
      </c>
      <c r="H92" s="21"/>
      <c r="I92" s="19" t="str">
        <f>IF(VLOOKUP(A81,每天审查通过人数情况!A:M,11,FALSE)="","/",VLOOKUP(A81,每天审查通过人数情况!A:M,11,FALSE))</f>
        <v>/</v>
      </c>
    </row>
    <row r="93" ht="18" customHeight="1" spans="1:9">
      <c r="A93" s="19" t="s">
        <v>2391</v>
      </c>
      <c r="B93" s="21"/>
      <c r="C93" s="19">
        <v>6395</v>
      </c>
      <c r="D93" s="21"/>
      <c r="E93" s="19">
        <v>10011</v>
      </c>
      <c r="F93" s="21"/>
      <c r="G93" s="19">
        <v>5122</v>
      </c>
      <c r="H93" s="21"/>
      <c r="I93" s="19" t="str">
        <f>IF(VLOOKUP(A81,每天审查通过人数情况!A:M,12,FALSE)="","/",VLOOKUP(A81,每天审查通过人数情况!A:M,12,FALSE))</f>
        <v>/</v>
      </c>
    </row>
    <row r="94" ht="18" customHeight="1" spans="1:9">
      <c r="A94" s="19" t="s">
        <v>2392</v>
      </c>
      <c r="B94" s="22"/>
      <c r="C94" s="19">
        <v>8159</v>
      </c>
      <c r="D94" s="22"/>
      <c r="E94" s="19">
        <v>12817</v>
      </c>
      <c r="F94" s="22"/>
      <c r="G94" s="19">
        <v>6745</v>
      </c>
      <c r="H94" s="22"/>
      <c r="I94" s="19" t="str">
        <f>IF(VLOOKUP(A81,每天审查通过人数情况!A:M,13,FALSE)="","/",VLOOKUP(A81,每天审查通过人数情况!A:M,13,FALSE))</f>
        <v>/</v>
      </c>
    </row>
    <row r="95" ht="18" customHeight="1"/>
    <row r="96" ht="18" customHeight="1"/>
    <row r="97" ht="18" customHeight="1" spans="1:9">
      <c r="A97" s="12" t="s">
        <v>124</v>
      </c>
      <c r="B97" s="12"/>
      <c r="C97" s="12"/>
      <c r="D97" s="12"/>
      <c r="E97" s="12"/>
      <c r="F97" s="12"/>
      <c r="G97" s="12"/>
      <c r="H97" s="12"/>
      <c r="I97" s="12"/>
    </row>
    <row r="98" ht="18" customHeight="1" spans="1:9">
      <c r="A98" s="13" t="str">
        <f>"——2024国家公务员招录考试（"&amp;A97&amp;"岗位）审查通过人数对比——"</f>
        <v>——2024国家公务员招录考试（中山岗位）审查通过人数对比——</v>
      </c>
      <c r="B98" s="13"/>
      <c r="C98" s="13"/>
      <c r="D98" s="13"/>
      <c r="E98" s="13"/>
      <c r="F98" s="13"/>
      <c r="G98" s="13"/>
      <c r="H98" s="13"/>
      <c r="I98" s="13"/>
    </row>
    <row r="99" ht="18" customHeight="1" spans="1:9">
      <c r="A99" s="14" t="s">
        <v>2378</v>
      </c>
      <c r="B99" s="15" t="s">
        <v>2379</v>
      </c>
      <c r="C99" s="16"/>
      <c r="D99" s="15" t="s">
        <v>2380</v>
      </c>
      <c r="E99" s="16"/>
      <c r="F99" s="15" t="s">
        <v>2381</v>
      </c>
      <c r="G99" s="16"/>
      <c r="H99" s="15" t="s">
        <v>2382</v>
      </c>
      <c r="I99" s="16"/>
    </row>
    <row r="100" ht="18" customHeight="1" spans="1:9">
      <c r="A100" s="17"/>
      <c r="B100" s="18" t="s">
        <v>32</v>
      </c>
      <c r="C100" s="18" t="s">
        <v>34</v>
      </c>
      <c r="D100" s="18" t="s">
        <v>32</v>
      </c>
      <c r="E100" s="18" t="s">
        <v>34</v>
      </c>
      <c r="F100" s="18" t="s">
        <v>32</v>
      </c>
      <c r="G100" s="18" t="s">
        <v>34</v>
      </c>
      <c r="H100" s="18" t="s">
        <v>32</v>
      </c>
      <c r="I100" s="18" t="s">
        <v>34</v>
      </c>
    </row>
    <row r="101" ht="18" customHeight="1" spans="1:9">
      <c r="A101" s="19" t="s">
        <v>2383</v>
      </c>
      <c r="B101" s="20">
        <v>94</v>
      </c>
      <c r="C101" s="19">
        <v>1</v>
      </c>
      <c r="D101" s="20">
        <v>65</v>
      </c>
      <c r="E101" s="19">
        <v>31</v>
      </c>
      <c r="F101" s="20">
        <v>91</v>
      </c>
      <c r="G101" s="19">
        <v>4</v>
      </c>
      <c r="H101" s="20">
        <f>VLOOKUP(A97,国考报名统计!C:E,3,0)</f>
        <v>109</v>
      </c>
      <c r="I101" s="19">
        <f>IF(VLOOKUP(A97,每天审查通过人数情况!A:M,4,FALSE)="","/",VLOOKUP(A97,每天审查通过人数情况!A:M,4,FALSE))</f>
        <v>0</v>
      </c>
    </row>
    <row r="102" ht="18" customHeight="1" spans="1:9">
      <c r="A102" s="19" t="s">
        <v>2384</v>
      </c>
      <c r="B102" s="21"/>
      <c r="C102" s="19">
        <v>302</v>
      </c>
      <c r="D102" s="21"/>
      <c r="E102" s="19">
        <v>132</v>
      </c>
      <c r="F102" s="21"/>
      <c r="G102" s="19">
        <v>98</v>
      </c>
      <c r="H102" s="21"/>
      <c r="I102" s="19">
        <f>IF(VLOOKUP(A97,每天审查通过人数情况!A:M,5,FALSE)="","/",VLOOKUP(A97,每天审查通过人数情况!A:M,5,FALSE))</f>
        <v>125</v>
      </c>
    </row>
    <row r="103" ht="18" customHeight="1" spans="1:9">
      <c r="A103" s="19" t="s">
        <v>2385</v>
      </c>
      <c r="B103" s="21"/>
      <c r="C103" s="19">
        <v>755</v>
      </c>
      <c r="D103" s="21"/>
      <c r="E103" s="19">
        <v>509</v>
      </c>
      <c r="F103" s="21"/>
      <c r="G103" s="19">
        <v>463</v>
      </c>
      <c r="H103" s="21"/>
      <c r="I103" s="19">
        <f>IF(VLOOKUP(A97,每天审查通过人数情况!A:M,6,FALSE)="","/",VLOOKUP(A97,每天审查通过人数情况!A:M,6,FALSE))</f>
        <v>422</v>
      </c>
    </row>
    <row r="104" ht="18" customHeight="1" spans="1:9">
      <c r="A104" s="19" t="s">
        <v>2386</v>
      </c>
      <c r="B104" s="21"/>
      <c r="C104" s="19">
        <v>1032</v>
      </c>
      <c r="D104" s="21"/>
      <c r="E104" s="19">
        <v>924</v>
      </c>
      <c r="F104" s="21"/>
      <c r="G104" s="19">
        <v>1092</v>
      </c>
      <c r="H104" s="21"/>
      <c r="I104" s="19">
        <f>IF(VLOOKUP(A97,每天审查通过人数情况!A:M,7,FALSE)="","/",VLOOKUP(A97,每天审查通过人数情况!A:M,7,FALSE))</f>
        <v>846</v>
      </c>
    </row>
    <row r="105" ht="18" customHeight="1" spans="1:9">
      <c r="A105" s="19" t="s">
        <v>2387</v>
      </c>
      <c r="B105" s="21"/>
      <c r="C105" s="19">
        <v>1504</v>
      </c>
      <c r="D105" s="21"/>
      <c r="E105" s="19">
        <v>1993</v>
      </c>
      <c r="F105" s="21"/>
      <c r="G105" s="19">
        <v>1994</v>
      </c>
      <c r="H105" s="21"/>
      <c r="I105" s="19" t="str">
        <f>IF(VLOOKUP(A97,每天审查通过人数情况!A:M,8,FALSE)="","/",VLOOKUP(A97,每天审查通过人数情况!A:M,8,FALSE))</f>
        <v>/</v>
      </c>
    </row>
    <row r="106" ht="18" customHeight="1" spans="1:9">
      <c r="A106" s="19" t="s">
        <v>2388</v>
      </c>
      <c r="B106" s="21"/>
      <c r="C106" s="19">
        <v>2154</v>
      </c>
      <c r="D106" s="21"/>
      <c r="E106" s="19">
        <v>3245</v>
      </c>
      <c r="F106" s="21"/>
      <c r="G106" s="19">
        <v>2901</v>
      </c>
      <c r="H106" s="21"/>
      <c r="I106" s="19" t="str">
        <f>IF(VLOOKUP(A97,每天审查通过人数情况!A:M,9,FALSE)="","/",VLOOKUP(A97,每天审查通过人数情况!A:M,9,FALSE))</f>
        <v>/</v>
      </c>
    </row>
    <row r="107" ht="18" customHeight="1" spans="1:9">
      <c r="A107" s="19" t="s">
        <v>2389</v>
      </c>
      <c r="B107" s="21"/>
      <c r="C107" s="19">
        <v>2912</v>
      </c>
      <c r="D107" s="21"/>
      <c r="E107" s="19">
        <v>3549</v>
      </c>
      <c r="F107" s="21"/>
      <c r="G107" s="19">
        <v>3876</v>
      </c>
      <c r="H107" s="21"/>
      <c r="I107" s="19" t="str">
        <f>IF(VLOOKUP(A97,每天审查通过人数情况!A:M,10,FALSE)="","/",VLOOKUP(A97,每天审查通过人数情况!A:M,10,FALSE))</f>
        <v>/</v>
      </c>
    </row>
    <row r="108" ht="18" customHeight="1" spans="1:9">
      <c r="A108" s="19" t="s">
        <v>2390</v>
      </c>
      <c r="B108" s="21"/>
      <c r="C108" s="19">
        <v>3987</v>
      </c>
      <c r="D108" s="21"/>
      <c r="E108" s="19">
        <v>5676</v>
      </c>
      <c r="F108" s="21"/>
      <c r="G108" s="19">
        <v>5378</v>
      </c>
      <c r="H108" s="21"/>
      <c r="I108" s="19" t="str">
        <f>IF(VLOOKUP(A97,每天审查通过人数情况!A:M,11,FALSE)="","/",VLOOKUP(A97,每天审查通过人数情况!A:M,11,FALSE))</f>
        <v>/</v>
      </c>
    </row>
    <row r="109" ht="18" customHeight="1" spans="1:9">
      <c r="A109" s="19" t="s">
        <v>2391</v>
      </c>
      <c r="B109" s="21"/>
      <c r="C109" s="19">
        <v>4756</v>
      </c>
      <c r="D109" s="21"/>
      <c r="E109" s="19">
        <v>7184</v>
      </c>
      <c r="F109" s="21"/>
      <c r="G109" s="19">
        <v>7150</v>
      </c>
      <c r="H109" s="21"/>
      <c r="I109" s="19" t="str">
        <f>IF(VLOOKUP(A97,每天审查通过人数情况!A:M,12,FALSE)="","/",VLOOKUP(A97,每天审查通过人数情况!A:M,12,FALSE))</f>
        <v>/</v>
      </c>
    </row>
    <row r="110" ht="18" customHeight="1" spans="1:9">
      <c r="A110" s="19" t="s">
        <v>2392</v>
      </c>
      <c r="B110" s="22"/>
      <c r="C110" s="19">
        <v>5861</v>
      </c>
      <c r="D110" s="22"/>
      <c r="E110" s="19">
        <v>9158</v>
      </c>
      <c r="F110" s="22"/>
      <c r="G110" s="19">
        <v>9753</v>
      </c>
      <c r="H110" s="22"/>
      <c r="I110" s="19" t="str">
        <f>IF(VLOOKUP(A97,每天审查通过人数情况!A:M,13,FALSE)="","/",VLOOKUP(A97,每天审查通过人数情况!A:M,13,FALSE))</f>
        <v>/</v>
      </c>
    </row>
    <row r="111" ht="18" customHeight="1"/>
    <row r="112" ht="18" customHeight="1"/>
    <row r="113" ht="18" customHeight="1" spans="1:9">
      <c r="A113" s="12" t="s">
        <v>164</v>
      </c>
      <c r="B113" s="12"/>
      <c r="C113" s="12"/>
      <c r="D113" s="12"/>
      <c r="E113" s="12"/>
      <c r="F113" s="12"/>
      <c r="G113" s="12"/>
      <c r="H113" s="12"/>
      <c r="I113" s="12"/>
    </row>
    <row r="114" ht="18" customHeight="1" spans="1:9">
      <c r="A114" s="13" t="str">
        <f>"——2024国家公务员招录考试（"&amp;A113&amp;"岗位）审查通过人数对比——"</f>
        <v>——2024国家公务员招录考试（湛江岗位）审查通过人数对比——</v>
      </c>
      <c r="B114" s="13"/>
      <c r="C114" s="13"/>
      <c r="D114" s="13"/>
      <c r="E114" s="13"/>
      <c r="F114" s="13"/>
      <c r="G114" s="13"/>
      <c r="H114" s="13"/>
      <c r="I114" s="13"/>
    </row>
    <row r="115" ht="18" customHeight="1" spans="1:9">
      <c r="A115" s="14" t="s">
        <v>2378</v>
      </c>
      <c r="B115" s="15" t="s">
        <v>2379</v>
      </c>
      <c r="C115" s="16"/>
      <c r="D115" s="15" t="s">
        <v>2380</v>
      </c>
      <c r="E115" s="16"/>
      <c r="F115" s="15" t="s">
        <v>2381</v>
      </c>
      <c r="G115" s="16"/>
      <c r="H115" s="15" t="s">
        <v>2382</v>
      </c>
      <c r="I115" s="16"/>
    </row>
    <row r="116" ht="18" customHeight="1" spans="1:9">
      <c r="A116" s="17"/>
      <c r="B116" s="18" t="s">
        <v>32</v>
      </c>
      <c r="C116" s="18" t="s">
        <v>34</v>
      </c>
      <c r="D116" s="18" t="s">
        <v>32</v>
      </c>
      <c r="E116" s="18" t="s">
        <v>34</v>
      </c>
      <c r="F116" s="18" t="s">
        <v>32</v>
      </c>
      <c r="G116" s="18" t="s">
        <v>34</v>
      </c>
      <c r="H116" s="18" t="s">
        <v>32</v>
      </c>
      <c r="I116" s="18" t="s">
        <v>34</v>
      </c>
    </row>
    <row r="117" ht="18" customHeight="1" spans="1:9">
      <c r="A117" s="19" t="s">
        <v>2383</v>
      </c>
      <c r="B117" s="20">
        <v>70</v>
      </c>
      <c r="C117" s="19">
        <v>34</v>
      </c>
      <c r="D117" s="20">
        <v>137</v>
      </c>
      <c r="E117" s="19">
        <v>51</v>
      </c>
      <c r="F117" s="20">
        <v>125</v>
      </c>
      <c r="G117" s="19">
        <v>83</v>
      </c>
      <c r="H117" s="20">
        <f>VLOOKUP(A113,国考报名统计!C:E,3,0)</f>
        <v>117</v>
      </c>
      <c r="I117" s="19">
        <f>IF(VLOOKUP(A113,每天审查通过人数情况!A:M,4,FALSE)="","/",VLOOKUP(A113,每天审查通过人数情况!A:M,4,FALSE))</f>
        <v>0</v>
      </c>
    </row>
    <row r="118" ht="18" customHeight="1" spans="1:9">
      <c r="A118" s="19" t="s">
        <v>2384</v>
      </c>
      <c r="B118" s="21"/>
      <c r="C118" s="19">
        <v>301</v>
      </c>
      <c r="D118" s="21"/>
      <c r="E118" s="19">
        <v>293</v>
      </c>
      <c r="F118" s="21"/>
      <c r="G118" s="19">
        <v>505</v>
      </c>
      <c r="H118" s="21"/>
      <c r="I118" s="19">
        <f>IF(VLOOKUP(A113,每天审查通过人数情况!A:M,5,FALSE)="","/",VLOOKUP(A113,每天审查通过人数情况!A:M,5,FALSE))</f>
        <v>136</v>
      </c>
    </row>
    <row r="119" ht="18" customHeight="1" spans="1:9">
      <c r="A119" s="19" t="s">
        <v>2385</v>
      </c>
      <c r="B119" s="21"/>
      <c r="C119" s="19">
        <v>524</v>
      </c>
      <c r="D119" s="21"/>
      <c r="E119" s="19">
        <v>683</v>
      </c>
      <c r="F119" s="21"/>
      <c r="G119" s="19">
        <v>1004</v>
      </c>
      <c r="H119" s="21"/>
      <c r="I119" s="19">
        <f>IF(VLOOKUP(A113,每天审查通过人数情况!A:M,6,FALSE)="","/",VLOOKUP(A113,每天审查通过人数情况!A:M,6,FALSE))</f>
        <v>489</v>
      </c>
    </row>
    <row r="120" ht="18" customHeight="1" spans="1:9">
      <c r="A120" s="19" t="s">
        <v>2386</v>
      </c>
      <c r="B120" s="21"/>
      <c r="C120" s="19">
        <v>714</v>
      </c>
      <c r="D120" s="21"/>
      <c r="E120" s="19">
        <v>1189</v>
      </c>
      <c r="F120" s="21"/>
      <c r="G120" s="19">
        <v>1597</v>
      </c>
      <c r="H120" s="21"/>
      <c r="I120" s="19">
        <f>IF(VLOOKUP(A113,每天审查通过人数情况!A:M,7,FALSE)="","/",VLOOKUP(A113,每天审查通过人数情况!A:M,7,FALSE))</f>
        <v>1015</v>
      </c>
    </row>
    <row r="121" ht="18" customHeight="1" spans="1:9">
      <c r="A121" s="19" t="s">
        <v>2387</v>
      </c>
      <c r="B121" s="21"/>
      <c r="C121" s="19">
        <v>1042</v>
      </c>
      <c r="D121" s="21"/>
      <c r="E121" s="19">
        <v>1917</v>
      </c>
      <c r="F121" s="21"/>
      <c r="G121" s="19">
        <v>2145</v>
      </c>
      <c r="H121" s="21"/>
      <c r="I121" s="19" t="str">
        <f>IF(VLOOKUP(A113,每天审查通过人数情况!A:M,8,FALSE)="","/",VLOOKUP(A113,每天审查通过人数情况!A:M,8,FALSE))</f>
        <v>/</v>
      </c>
    </row>
    <row r="122" ht="18" customHeight="1" spans="1:9">
      <c r="A122" s="19" t="s">
        <v>2388</v>
      </c>
      <c r="B122" s="21"/>
      <c r="C122" s="19">
        <v>1546</v>
      </c>
      <c r="D122" s="21"/>
      <c r="E122" s="19">
        <v>2690</v>
      </c>
      <c r="F122" s="21"/>
      <c r="G122" s="19">
        <v>2624</v>
      </c>
      <c r="H122" s="21"/>
      <c r="I122" s="19" t="str">
        <f>IF(VLOOKUP(A113,每天审查通过人数情况!A:M,9,FALSE)="","/",VLOOKUP(A113,每天审查通过人数情况!A:M,9,FALSE))</f>
        <v>/</v>
      </c>
    </row>
    <row r="123" ht="18" customHeight="1" spans="1:9">
      <c r="A123" s="19" t="s">
        <v>2389</v>
      </c>
      <c r="B123" s="21"/>
      <c r="C123" s="19">
        <v>2064</v>
      </c>
      <c r="D123" s="21"/>
      <c r="E123" s="19">
        <v>3138</v>
      </c>
      <c r="F123" s="21"/>
      <c r="G123" s="19">
        <v>3212</v>
      </c>
      <c r="H123" s="21"/>
      <c r="I123" s="19" t="str">
        <f>IF(VLOOKUP(A113,每天审查通过人数情况!A:M,10,FALSE)="","/",VLOOKUP(A113,每天审查通过人数情况!A:M,10,FALSE))</f>
        <v>/</v>
      </c>
    </row>
    <row r="124" ht="18" customHeight="1" spans="1:9">
      <c r="A124" s="19" t="s">
        <v>2390</v>
      </c>
      <c r="B124" s="21"/>
      <c r="C124" s="19">
        <v>2701</v>
      </c>
      <c r="D124" s="21"/>
      <c r="E124" s="19">
        <v>5123</v>
      </c>
      <c r="F124" s="21"/>
      <c r="G124" s="19">
        <v>3779</v>
      </c>
      <c r="H124" s="21"/>
      <c r="I124" s="19" t="str">
        <f>IF(VLOOKUP(A113,每天审查通过人数情况!A:M,11,FALSE)="","/",VLOOKUP(A113,每天审查通过人数情况!A:M,11,FALSE))</f>
        <v>/</v>
      </c>
    </row>
    <row r="125" ht="18" customHeight="1" spans="1:9">
      <c r="A125" s="19" t="s">
        <v>2391</v>
      </c>
      <c r="B125" s="21"/>
      <c r="C125" s="19">
        <v>3511</v>
      </c>
      <c r="D125" s="21"/>
      <c r="E125" s="19">
        <v>6696</v>
      </c>
      <c r="F125" s="21"/>
      <c r="G125" s="19">
        <v>4883</v>
      </c>
      <c r="H125" s="21"/>
      <c r="I125" s="19" t="str">
        <f>IF(VLOOKUP(A113,每天审查通过人数情况!A:M,12,FALSE)="","/",VLOOKUP(A113,每天审查通过人数情况!A:M,12,FALSE))</f>
        <v>/</v>
      </c>
    </row>
    <row r="126" ht="18" customHeight="1" spans="1:9">
      <c r="A126" s="19" t="s">
        <v>2392</v>
      </c>
      <c r="B126" s="22"/>
      <c r="C126" s="19">
        <v>4531</v>
      </c>
      <c r="D126" s="22"/>
      <c r="E126" s="19">
        <v>8577</v>
      </c>
      <c r="F126" s="22"/>
      <c r="G126" s="19">
        <v>6538</v>
      </c>
      <c r="H126" s="22"/>
      <c r="I126" s="19" t="str">
        <f>IF(VLOOKUP(A113,每天审查通过人数情况!A:M,13,FALSE)="","/",VLOOKUP(A113,每天审查通过人数情况!A:M,13,FALSE))</f>
        <v>/</v>
      </c>
    </row>
    <row r="127" ht="18" customHeight="1"/>
    <row r="128" ht="18" customHeight="1"/>
    <row r="129" ht="18" customHeight="1" spans="1:9">
      <c r="A129" s="12" t="s">
        <v>131</v>
      </c>
      <c r="B129" s="12"/>
      <c r="C129" s="12"/>
      <c r="D129" s="12"/>
      <c r="E129" s="12"/>
      <c r="F129" s="12"/>
      <c r="G129" s="12"/>
      <c r="H129" s="12"/>
      <c r="I129" s="12"/>
    </row>
    <row r="130" ht="18" customHeight="1" spans="1:9">
      <c r="A130" s="13" t="str">
        <f>"——2024国家公务员招录考试（"&amp;A129&amp;"岗位）审查通过人数对比——"</f>
        <v>——2024国家公务员招录考试（江门岗位）审查通过人数对比——</v>
      </c>
      <c r="B130" s="13"/>
      <c r="C130" s="13"/>
      <c r="D130" s="13"/>
      <c r="E130" s="13"/>
      <c r="F130" s="13"/>
      <c r="G130" s="13"/>
      <c r="H130" s="13"/>
      <c r="I130" s="13"/>
    </row>
    <row r="131" ht="18" customHeight="1" spans="1:9">
      <c r="A131" s="14" t="s">
        <v>2378</v>
      </c>
      <c r="B131" s="15" t="s">
        <v>2379</v>
      </c>
      <c r="C131" s="16"/>
      <c r="D131" s="15" t="s">
        <v>2380</v>
      </c>
      <c r="E131" s="16"/>
      <c r="F131" s="15" t="s">
        <v>2381</v>
      </c>
      <c r="G131" s="16"/>
      <c r="H131" s="15" t="s">
        <v>2382</v>
      </c>
      <c r="I131" s="16"/>
    </row>
    <row r="132" ht="18" customHeight="1" spans="1:9">
      <c r="A132" s="17"/>
      <c r="B132" s="18" t="s">
        <v>32</v>
      </c>
      <c r="C132" s="18" t="s">
        <v>34</v>
      </c>
      <c r="D132" s="18" t="s">
        <v>32</v>
      </c>
      <c r="E132" s="18" t="s">
        <v>34</v>
      </c>
      <c r="F132" s="18" t="s">
        <v>32</v>
      </c>
      <c r="G132" s="18" t="s">
        <v>34</v>
      </c>
      <c r="H132" s="18" t="s">
        <v>32</v>
      </c>
      <c r="I132" s="18" t="s">
        <v>34</v>
      </c>
    </row>
    <row r="133" ht="18" customHeight="1" spans="1:9">
      <c r="A133" s="19" t="s">
        <v>2383</v>
      </c>
      <c r="B133" s="20">
        <v>64</v>
      </c>
      <c r="C133" s="19">
        <v>11</v>
      </c>
      <c r="D133" s="20">
        <v>108</v>
      </c>
      <c r="E133" s="19">
        <v>29</v>
      </c>
      <c r="F133" s="20">
        <v>117</v>
      </c>
      <c r="G133" s="19">
        <v>1</v>
      </c>
      <c r="H133" s="20">
        <f>VLOOKUP(A129,国考报名统计!C:E,3,0)</f>
        <v>126</v>
      </c>
      <c r="I133" s="19">
        <f>IF(VLOOKUP(A129,每天审查通过人数情况!A:M,4,FALSE)="","/",VLOOKUP(A129,每天审查通过人数情况!A:M,4,FALSE))</f>
        <v>0</v>
      </c>
    </row>
    <row r="134" ht="18" customHeight="1" spans="1:9">
      <c r="A134" s="19" t="s">
        <v>2384</v>
      </c>
      <c r="B134" s="21"/>
      <c r="C134" s="19">
        <v>138</v>
      </c>
      <c r="D134" s="21"/>
      <c r="E134" s="19">
        <v>279</v>
      </c>
      <c r="F134" s="21"/>
      <c r="G134" s="19">
        <v>55</v>
      </c>
      <c r="H134" s="21"/>
      <c r="I134" s="19">
        <f>IF(VLOOKUP(A129,每天审查通过人数情况!A:M,5,FALSE)="","/",VLOOKUP(A129,每天审查通过人数情况!A:M,5,FALSE))</f>
        <v>128</v>
      </c>
    </row>
    <row r="135" ht="18" customHeight="1" spans="1:9">
      <c r="A135" s="19" t="s">
        <v>2385</v>
      </c>
      <c r="B135" s="21"/>
      <c r="C135" s="19">
        <v>360</v>
      </c>
      <c r="D135" s="21"/>
      <c r="E135" s="19">
        <v>622</v>
      </c>
      <c r="F135" s="21"/>
      <c r="G135" s="19">
        <v>324</v>
      </c>
      <c r="H135" s="21"/>
      <c r="I135" s="19">
        <f>IF(VLOOKUP(A129,每天审查通过人数情况!A:M,6,FALSE)="","/",VLOOKUP(A129,每天审查通过人数情况!A:M,6,FALSE))</f>
        <v>451</v>
      </c>
    </row>
    <row r="136" ht="18" customHeight="1" spans="1:9">
      <c r="A136" s="19" t="s">
        <v>2386</v>
      </c>
      <c r="B136" s="21"/>
      <c r="C136" s="19">
        <v>496</v>
      </c>
      <c r="D136" s="21"/>
      <c r="E136" s="19">
        <v>1033</v>
      </c>
      <c r="F136" s="21"/>
      <c r="G136" s="19">
        <v>641</v>
      </c>
      <c r="H136" s="21"/>
      <c r="I136" s="19">
        <f>IF(VLOOKUP(A129,每天审查通过人数情况!A:M,7,FALSE)="","/",VLOOKUP(A129,每天审查通过人数情况!A:M,7,FALSE))</f>
        <v>909</v>
      </c>
    </row>
    <row r="137" ht="18" customHeight="1" spans="1:9">
      <c r="A137" s="19" t="s">
        <v>2387</v>
      </c>
      <c r="B137" s="21"/>
      <c r="C137" s="19">
        <v>739</v>
      </c>
      <c r="D137" s="21"/>
      <c r="E137" s="19">
        <v>1682</v>
      </c>
      <c r="F137" s="21"/>
      <c r="G137" s="19">
        <v>923</v>
      </c>
      <c r="H137" s="21"/>
      <c r="I137" s="19" t="str">
        <f>IF(VLOOKUP(A129,每天审查通过人数情况!A:M,8,FALSE)="","/",VLOOKUP(A129,每天审查通过人数情况!A:M,8,FALSE))</f>
        <v>/</v>
      </c>
    </row>
    <row r="138" ht="18" customHeight="1" spans="1:9">
      <c r="A138" s="19" t="s">
        <v>2388</v>
      </c>
      <c r="B138" s="21"/>
      <c r="C138" s="19">
        <v>1043</v>
      </c>
      <c r="D138" s="21"/>
      <c r="E138" s="19">
        <v>2365</v>
      </c>
      <c r="F138" s="21"/>
      <c r="G138" s="19">
        <v>1255</v>
      </c>
      <c r="H138" s="21"/>
      <c r="I138" s="19" t="str">
        <f>IF(VLOOKUP(A129,每天审查通过人数情况!A:M,9,FALSE)="","/",VLOOKUP(A129,每天审查通过人数情况!A:M,9,FALSE))</f>
        <v>/</v>
      </c>
    </row>
    <row r="139" ht="18" customHeight="1" spans="1:9">
      <c r="A139" s="19" t="s">
        <v>2389</v>
      </c>
      <c r="B139" s="21"/>
      <c r="C139" s="19">
        <v>1449</v>
      </c>
      <c r="D139" s="21"/>
      <c r="E139" s="19">
        <v>2712</v>
      </c>
      <c r="F139" s="21"/>
      <c r="G139" s="19">
        <v>1673</v>
      </c>
      <c r="H139" s="21"/>
      <c r="I139" s="19" t="str">
        <f>IF(VLOOKUP(A129,每天审查通过人数情况!A:M,10,FALSE)="","/",VLOOKUP(A129,每天审查通过人数情况!A:M,10,FALSE))</f>
        <v>/</v>
      </c>
    </row>
    <row r="140" ht="18" customHeight="1" spans="1:9">
      <c r="A140" s="19" t="s">
        <v>2390</v>
      </c>
      <c r="B140" s="21"/>
      <c r="C140" s="19">
        <v>1997</v>
      </c>
      <c r="D140" s="21"/>
      <c r="E140" s="19">
        <v>4262</v>
      </c>
      <c r="F140" s="21"/>
      <c r="G140" s="19">
        <v>2186</v>
      </c>
      <c r="H140" s="21"/>
      <c r="I140" s="19" t="str">
        <f>IF(VLOOKUP(A129,每天审查通过人数情况!A:M,11,FALSE)="","/",VLOOKUP(A129,每天审查通过人数情况!A:M,11,FALSE))</f>
        <v>/</v>
      </c>
    </row>
    <row r="141" ht="18" customHeight="1" spans="1:9">
      <c r="A141" s="19" t="s">
        <v>2391</v>
      </c>
      <c r="B141" s="21"/>
      <c r="C141" s="19">
        <v>2501</v>
      </c>
      <c r="D141" s="21"/>
      <c r="E141" s="19">
        <v>5448</v>
      </c>
      <c r="F141" s="21"/>
      <c r="G141" s="19">
        <v>2960</v>
      </c>
      <c r="H141" s="21"/>
      <c r="I141" s="19" t="str">
        <f>IF(VLOOKUP(A129,每天审查通过人数情况!A:M,12,FALSE)="","/",VLOOKUP(A129,每天审查通过人数情况!A:M,12,FALSE))</f>
        <v>/</v>
      </c>
    </row>
    <row r="142" ht="18" customHeight="1" spans="1:9">
      <c r="A142" s="19" t="s">
        <v>2392</v>
      </c>
      <c r="B142" s="22"/>
      <c r="C142" s="19">
        <v>3289</v>
      </c>
      <c r="D142" s="22"/>
      <c r="E142" s="19">
        <v>7164</v>
      </c>
      <c r="F142" s="22"/>
      <c r="G142" s="19">
        <v>4247</v>
      </c>
      <c r="H142" s="22"/>
      <c r="I142" s="19" t="str">
        <f>IF(VLOOKUP(A129,每天审查通过人数情况!A:M,13,FALSE)="","/",VLOOKUP(A129,每天审查通过人数情况!A:M,13,FALSE))</f>
        <v>/</v>
      </c>
    </row>
    <row r="143" ht="18" customHeight="1"/>
    <row r="144" ht="18" customHeight="1"/>
    <row r="145" ht="18" customHeight="1" spans="1:9">
      <c r="A145" s="12" t="s">
        <v>178</v>
      </c>
      <c r="B145" s="12"/>
      <c r="C145" s="12"/>
      <c r="D145" s="12"/>
      <c r="E145" s="12"/>
      <c r="F145" s="12"/>
      <c r="G145" s="12"/>
      <c r="H145" s="12"/>
      <c r="I145" s="12"/>
    </row>
    <row r="146" ht="18" customHeight="1" spans="1:9">
      <c r="A146" s="13" t="str">
        <f>"——2024国家公务员招录考试（"&amp;A145&amp;"岗位）审查通过人数对比——"</f>
        <v>——2024国家公务员招录考试（肇庆岗位）审查通过人数对比——</v>
      </c>
      <c r="B146" s="13"/>
      <c r="C146" s="13"/>
      <c r="D146" s="13"/>
      <c r="E146" s="13"/>
      <c r="F146" s="13"/>
      <c r="G146" s="13"/>
      <c r="H146" s="13"/>
      <c r="I146" s="13"/>
    </row>
    <row r="147" ht="18" customHeight="1" spans="1:9">
      <c r="A147" s="14" t="s">
        <v>2378</v>
      </c>
      <c r="B147" s="15" t="s">
        <v>2379</v>
      </c>
      <c r="C147" s="16"/>
      <c r="D147" s="15" t="s">
        <v>2380</v>
      </c>
      <c r="E147" s="16"/>
      <c r="F147" s="15" t="s">
        <v>2381</v>
      </c>
      <c r="G147" s="16"/>
      <c r="H147" s="15" t="s">
        <v>2382</v>
      </c>
      <c r="I147" s="16"/>
    </row>
    <row r="148" ht="18" customHeight="1" spans="1:9">
      <c r="A148" s="17"/>
      <c r="B148" s="18" t="s">
        <v>32</v>
      </c>
      <c r="C148" s="18" t="s">
        <v>34</v>
      </c>
      <c r="D148" s="18" t="s">
        <v>32</v>
      </c>
      <c r="E148" s="18" t="s">
        <v>34</v>
      </c>
      <c r="F148" s="18" t="s">
        <v>32</v>
      </c>
      <c r="G148" s="18" t="s">
        <v>34</v>
      </c>
      <c r="H148" s="18" t="s">
        <v>32</v>
      </c>
      <c r="I148" s="18" t="s">
        <v>34</v>
      </c>
    </row>
    <row r="149" ht="18" customHeight="1" spans="1:9">
      <c r="A149" s="19" t="s">
        <v>2383</v>
      </c>
      <c r="B149" s="20">
        <v>53</v>
      </c>
      <c r="C149" s="19">
        <v>1</v>
      </c>
      <c r="D149" s="20">
        <v>61</v>
      </c>
      <c r="E149" s="19">
        <v>12</v>
      </c>
      <c r="F149" s="20">
        <v>69</v>
      </c>
      <c r="G149" s="19">
        <v>3</v>
      </c>
      <c r="H149" s="20">
        <f>VLOOKUP(A145,国考报名统计!C:E,3,0)</f>
        <v>86</v>
      </c>
      <c r="I149" s="19">
        <f>IF(VLOOKUP(A145,每天审查通过人数情况!A:M,4,FALSE)="","/",VLOOKUP(A145,每天审查通过人数情况!A:M,4,FALSE))</f>
        <v>7</v>
      </c>
    </row>
    <row r="150" ht="18" customHeight="1" spans="1:9">
      <c r="A150" s="19" t="s">
        <v>2384</v>
      </c>
      <c r="B150" s="21"/>
      <c r="C150" s="19">
        <v>96</v>
      </c>
      <c r="D150" s="21"/>
      <c r="E150" s="19">
        <v>126</v>
      </c>
      <c r="F150" s="21"/>
      <c r="G150" s="19">
        <v>123</v>
      </c>
      <c r="H150" s="21"/>
      <c r="I150" s="19">
        <f>IF(VLOOKUP(A145,每天审查通过人数情况!A:M,5,FALSE)="","/",VLOOKUP(A145,每天审查通过人数情况!A:M,5,FALSE))</f>
        <v>91</v>
      </c>
    </row>
    <row r="151" ht="18" customHeight="1" spans="1:9">
      <c r="A151" s="19" t="s">
        <v>2385</v>
      </c>
      <c r="B151" s="21"/>
      <c r="C151" s="19">
        <v>222</v>
      </c>
      <c r="D151" s="21"/>
      <c r="E151" s="19">
        <v>310</v>
      </c>
      <c r="F151" s="21"/>
      <c r="G151" s="19">
        <v>325</v>
      </c>
      <c r="H151" s="21"/>
      <c r="I151" s="19">
        <f>IF(VLOOKUP(A145,每天审查通过人数情况!A:M,6,FALSE)="","/",VLOOKUP(A145,每天审查通过人数情况!A:M,6,FALSE))</f>
        <v>569</v>
      </c>
    </row>
    <row r="152" ht="18" customHeight="1" spans="1:9">
      <c r="A152" s="19" t="s">
        <v>2386</v>
      </c>
      <c r="B152" s="21"/>
      <c r="C152" s="19">
        <v>302</v>
      </c>
      <c r="D152" s="21"/>
      <c r="E152" s="19">
        <v>513</v>
      </c>
      <c r="F152" s="21"/>
      <c r="G152" s="19">
        <v>477</v>
      </c>
      <c r="H152" s="21"/>
      <c r="I152" s="19">
        <f>IF(VLOOKUP(A145,每天审查通过人数情况!A:M,7,FALSE)="","/",VLOOKUP(A145,每天审查通过人数情况!A:M,7,FALSE))</f>
        <v>1059</v>
      </c>
    </row>
    <row r="153" ht="18" customHeight="1" spans="1:9">
      <c r="A153" s="19" t="s">
        <v>2387</v>
      </c>
      <c r="B153" s="21"/>
      <c r="C153" s="19">
        <v>449</v>
      </c>
      <c r="D153" s="21"/>
      <c r="E153" s="19">
        <v>854</v>
      </c>
      <c r="F153" s="21"/>
      <c r="G153" s="19">
        <v>662</v>
      </c>
      <c r="H153" s="21"/>
      <c r="I153" s="19" t="str">
        <f>IF(VLOOKUP(A145,每天审查通过人数情况!A:M,8,FALSE)="","/",VLOOKUP(A145,每天审查通过人数情况!A:M,8,FALSE))</f>
        <v>/</v>
      </c>
    </row>
    <row r="154" ht="18" customHeight="1" spans="1:9">
      <c r="A154" s="19" t="s">
        <v>2388</v>
      </c>
      <c r="B154" s="21"/>
      <c r="C154" s="19">
        <v>646</v>
      </c>
      <c r="D154" s="21"/>
      <c r="E154" s="19">
        <v>1156</v>
      </c>
      <c r="F154" s="21"/>
      <c r="G154" s="19">
        <v>884</v>
      </c>
      <c r="H154" s="21"/>
      <c r="I154" s="19" t="str">
        <f>IF(VLOOKUP(A145,每天审查通过人数情况!A:M,9,FALSE)="","/",VLOOKUP(A145,每天审查通过人数情况!A:M,9,FALSE))</f>
        <v>/</v>
      </c>
    </row>
    <row r="155" ht="18" customHeight="1" spans="1:9">
      <c r="A155" s="19" t="s">
        <v>2389</v>
      </c>
      <c r="B155" s="21"/>
      <c r="C155" s="19">
        <v>919</v>
      </c>
      <c r="D155" s="21"/>
      <c r="E155" s="19">
        <v>1406</v>
      </c>
      <c r="F155" s="21"/>
      <c r="G155" s="19">
        <v>1102</v>
      </c>
      <c r="H155" s="21"/>
      <c r="I155" s="19" t="str">
        <f>IF(VLOOKUP(A145,每天审查通过人数情况!A:M,10,FALSE)="","/",VLOOKUP(A145,每天审查通过人数情况!A:M,10,FALSE))</f>
        <v>/</v>
      </c>
    </row>
    <row r="156" ht="18" customHeight="1" spans="1:9">
      <c r="A156" s="19" t="s">
        <v>2390</v>
      </c>
      <c r="B156" s="21"/>
      <c r="C156" s="19">
        <v>1381</v>
      </c>
      <c r="D156" s="21"/>
      <c r="E156" s="19">
        <v>2128</v>
      </c>
      <c r="F156" s="21"/>
      <c r="G156" s="19">
        <v>1490</v>
      </c>
      <c r="H156" s="21"/>
      <c r="I156" s="19" t="str">
        <f>IF(VLOOKUP(A145,每天审查通过人数情况!A:M,11,FALSE)="","/",VLOOKUP(A145,每天审查通过人数情况!A:M,11,FALSE))</f>
        <v>/</v>
      </c>
    </row>
    <row r="157" ht="18" customHeight="1" spans="1:9">
      <c r="A157" s="19" t="s">
        <v>2391</v>
      </c>
      <c r="B157" s="21"/>
      <c r="C157" s="19">
        <v>1849</v>
      </c>
      <c r="D157" s="21"/>
      <c r="E157" s="19">
        <v>2644</v>
      </c>
      <c r="F157" s="21"/>
      <c r="G157" s="19">
        <v>1839</v>
      </c>
      <c r="H157" s="21"/>
      <c r="I157" s="19" t="str">
        <f>IF(VLOOKUP(A145,每天审查通过人数情况!A:M,12,FALSE)="","/",VLOOKUP(A145,每天审查通过人数情况!A:M,12,FALSE))</f>
        <v>/</v>
      </c>
    </row>
    <row r="158" ht="18" customHeight="1" spans="1:9">
      <c r="A158" s="19" t="s">
        <v>2392</v>
      </c>
      <c r="B158" s="22"/>
      <c r="C158" s="19">
        <v>2462</v>
      </c>
      <c r="D158" s="22"/>
      <c r="E158" s="19">
        <v>3408</v>
      </c>
      <c r="F158" s="22"/>
      <c r="G158" s="19">
        <v>2563</v>
      </c>
      <c r="H158" s="22"/>
      <c r="I158" s="19" t="str">
        <f>IF(VLOOKUP(A145,每天审查通过人数情况!A:M,13,FALSE)="","/",VLOOKUP(A145,每天审查通过人数情况!A:M,13,FALSE))</f>
        <v>/</v>
      </c>
    </row>
    <row r="159" ht="18" customHeight="1"/>
    <row r="160" ht="18" customHeight="1"/>
    <row r="161" ht="18" customHeight="1" spans="1:9">
      <c r="A161" s="12" t="s">
        <v>331</v>
      </c>
      <c r="B161" s="12"/>
      <c r="C161" s="12"/>
      <c r="D161" s="12"/>
      <c r="E161" s="12"/>
      <c r="F161" s="12"/>
      <c r="G161" s="12"/>
      <c r="H161" s="12"/>
      <c r="I161" s="12"/>
    </row>
    <row r="162" ht="18" customHeight="1" spans="1:9">
      <c r="A162" s="13" t="str">
        <f>"——2024国家公务员招录考试（"&amp;A161&amp;"岗位）审查通过人数对比——"</f>
        <v>——2024国家公务员招录考试（汕头岗位）审查通过人数对比——</v>
      </c>
      <c r="B162" s="13"/>
      <c r="C162" s="13"/>
      <c r="D162" s="13"/>
      <c r="E162" s="13"/>
      <c r="F162" s="13"/>
      <c r="G162" s="13"/>
      <c r="H162" s="13"/>
      <c r="I162" s="13"/>
    </row>
    <row r="163" ht="18" customHeight="1" spans="1:9">
      <c r="A163" s="14" t="s">
        <v>2378</v>
      </c>
      <c r="B163" s="15" t="s">
        <v>2379</v>
      </c>
      <c r="C163" s="16"/>
      <c r="D163" s="15" t="s">
        <v>2380</v>
      </c>
      <c r="E163" s="16"/>
      <c r="F163" s="15" t="s">
        <v>2381</v>
      </c>
      <c r="G163" s="16"/>
      <c r="H163" s="15" t="s">
        <v>2382</v>
      </c>
      <c r="I163" s="16"/>
    </row>
    <row r="164" ht="18" customHeight="1" spans="1:9">
      <c r="A164" s="17"/>
      <c r="B164" s="18" t="s">
        <v>32</v>
      </c>
      <c r="C164" s="18" t="s">
        <v>34</v>
      </c>
      <c r="D164" s="18" t="s">
        <v>32</v>
      </c>
      <c r="E164" s="18" t="s">
        <v>34</v>
      </c>
      <c r="F164" s="18" t="s">
        <v>32</v>
      </c>
      <c r="G164" s="18" t="s">
        <v>34</v>
      </c>
      <c r="H164" s="18" t="s">
        <v>32</v>
      </c>
      <c r="I164" s="18" t="s">
        <v>34</v>
      </c>
    </row>
    <row r="165" ht="18" customHeight="1" spans="1:9">
      <c r="A165" s="19" t="s">
        <v>2383</v>
      </c>
      <c r="B165" s="20">
        <v>41</v>
      </c>
      <c r="C165" s="19">
        <v>0</v>
      </c>
      <c r="D165" s="20">
        <v>136</v>
      </c>
      <c r="E165" s="19">
        <v>2</v>
      </c>
      <c r="F165" s="20">
        <v>169</v>
      </c>
      <c r="G165" s="19">
        <v>3</v>
      </c>
      <c r="H165" s="20">
        <f>VLOOKUP(A161,国考报名统计!C:E,3,0)</f>
        <v>135</v>
      </c>
      <c r="I165" s="19">
        <f>IF(VLOOKUP(A161,每天审查通过人数情况!A:M,4,FALSE)="","/",VLOOKUP(A161,每天审查通过人数情况!A:M,4,FALSE))</f>
        <v>0</v>
      </c>
    </row>
    <row r="166" ht="18" customHeight="1" spans="1:9">
      <c r="A166" s="19" t="s">
        <v>2384</v>
      </c>
      <c r="B166" s="21"/>
      <c r="C166" s="19">
        <v>180</v>
      </c>
      <c r="D166" s="21"/>
      <c r="E166" s="19">
        <v>298</v>
      </c>
      <c r="F166" s="21"/>
      <c r="G166" s="19">
        <v>324</v>
      </c>
      <c r="H166" s="21"/>
      <c r="I166" s="19">
        <f>IF(VLOOKUP(A161,每天审查通过人数情况!A:M,5,FALSE)="","/",VLOOKUP(A161,每天审查通过人数情况!A:M,5,FALSE))</f>
        <v>138</v>
      </c>
    </row>
    <row r="167" ht="18" customHeight="1" spans="1:9">
      <c r="A167" s="19" t="s">
        <v>2385</v>
      </c>
      <c r="B167" s="21"/>
      <c r="C167" s="19">
        <v>613</v>
      </c>
      <c r="D167" s="21"/>
      <c r="E167" s="19">
        <v>957</v>
      </c>
      <c r="F167" s="21"/>
      <c r="G167" s="19">
        <v>926</v>
      </c>
      <c r="H167" s="21"/>
      <c r="I167" s="19">
        <f>IF(VLOOKUP(A161,每天审查通过人数情况!A:M,6,FALSE)="","/",VLOOKUP(A161,每天审查通过人数情况!A:M,6,FALSE))</f>
        <v>500</v>
      </c>
    </row>
    <row r="168" ht="18" customHeight="1" spans="1:9">
      <c r="A168" s="19" t="s">
        <v>2386</v>
      </c>
      <c r="B168" s="21"/>
      <c r="C168" s="19">
        <v>927</v>
      </c>
      <c r="D168" s="21"/>
      <c r="E168" s="19">
        <v>1723</v>
      </c>
      <c r="F168" s="21"/>
      <c r="G168" s="19">
        <v>1498</v>
      </c>
      <c r="H168" s="21"/>
      <c r="I168" s="19">
        <f>IF(VLOOKUP(A161,每天审查通过人数情况!A:M,7,FALSE)="","/",VLOOKUP(A161,每天审查通过人数情况!A:M,7,FALSE))</f>
        <v>941</v>
      </c>
    </row>
    <row r="169" ht="18" customHeight="1" spans="1:9">
      <c r="A169" s="19" t="s">
        <v>2387</v>
      </c>
      <c r="B169" s="21"/>
      <c r="C169" s="19">
        <v>1336</v>
      </c>
      <c r="D169" s="21"/>
      <c r="E169" s="19">
        <v>2728</v>
      </c>
      <c r="F169" s="21"/>
      <c r="G169" s="19">
        <v>2083</v>
      </c>
      <c r="H169" s="21"/>
      <c r="I169" s="19" t="str">
        <f>IF(VLOOKUP(A161,每天审查通过人数情况!A:M,8,FALSE)="","/",VLOOKUP(A161,每天审查通过人数情况!A:M,8,FALSE))</f>
        <v>/</v>
      </c>
    </row>
    <row r="170" ht="18" customHeight="1" spans="1:9">
      <c r="A170" s="19" t="s">
        <v>2388</v>
      </c>
      <c r="B170" s="21"/>
      <c r="C170" s="19">
        <v>1858</v>
      </c>
      <c r="D170" s="21"/>
      <c r="E170" s="19">
        <v>3793</v>
      </c>
      <c r="F170" s="21"/>
      <c r="G170" s="19">
        <v>2720</v>
      </c>
      <c r="H170" s="21"/>
      <c r="I170" s="19" t="str">
        <f>IF(VLOOKUP(A161,每天审查通过人数情况!A:M,9,FALSE)="","/",VLOOKUP(A161,每天审查通过人数情况!A:M,9,FALSE))</f>
        <v>/</v>
      </c>
    </row>
    <row r="171" ht="18" customHeight="1" spans="1:9">
      <c r="A171" s="19" t="s">
        <v>2389</v>
      </c>
      <c r="B171" s="21"/>
      <c r="C171" s="19">
        <v>2741</v>
      </c>
      <c r="D171" s="21"/>
      <c r="E171" s="19">
        <v>4438</v>
      </c>
      <c r="F171" s="21"/>
      <c r="G171" s="19">
        <v>3582</v>
      </c>
      <c r="H171" s="21"/>
      <c r="I171" s="19" t="str">
        <f>IF(VLOOKUP(A161,每天审查通过人数情况!A:M,10,FALSE)="","/",VLOOKUP(A161,每天审查通过人数情况!A:M,10,FALSE))</f>
        <v>/</v>
      </c>
    </row>
    <row r="172" ht="18" customHeight="1" spans="1:9">
      <c r="A172" s="19" t="s">
        <v>2390</v>
      </c>
      <c r="B172" s="21"/>
      <c r="C172" s="19">
        <v>3589</v>
      </c>
      <c r="D172" s="21"/>
      <c r="E172" s="19">
        <v>6705</v>
      </c>
      <c r="F172" s="21"/>
      <c r="G172" s="19">
        <v>4682</v>
      </c>
      <c r="H172" s="21"/>
      <c r="I172" s="19" t="str">
        <f>IF(VLOOKUP(A161,每天审查通过人数情况!A:M,11,FALSE)="","/",VLOOKUP(A161,每天审查通过人数情况!A:M,11,FALSE))</f>
        <v>/</v>
      </c>
    </row>
    <row r="173" ht="18" customHeight="1" spans="1:9">
      <c r="A173" s="19" t="s">
        <v>2391</v>
      </c>
      <c r="B173" s="21"/>
      <c r="C173" s="19">
        <v>4315</v>
      </c>
      <c r="D173" s="21"/>
      <c r="E173" s="19">
        <v>8587</v>
      </c>
      <c r="F173" s="21"/>
      <c r="G173" s="19">
        <v>6084</v>
      </c>
      <c r="H173" s="21"/>
      <c r="I173" s="19" t="str">
        <f>IF(VLOOKUP(A161,每天审查通过人数情况!A:M,12,FALSE)="","/",VLOOKUP(A161,每天审查通过人数情况!A:M,12,FALSE))</f>
        <v>/</v>
      </c>
    </row>
    <row r="174" ht="18" customHeight="1" spans="1:9">
      <c r="A174" s="19" t="s">
        <v>2392</v>
      </c>
      <c r="B174" s="22"/>
      <c r="C174" s="19">
        <v>5658</v>
      </c>
      <c r="D174" s="22"/>
      <c r="E174" s="19">
        <v>11745</v>
      </c>
      <c r="F174" s="22"/>
      <c r="G174" s="19">
        <v>7980</v>
      </c>
      <c r="H174" s="22"/>
      <c r="I174" s="19" t="str">
        <f>IF(VLOOKUP(A161,每天审查通过人数情况!A:M,13,FALSE)="","/",VLOOKUP(A161,每天审查通过人数情况!A:M,13,FALSE))</f>
        <v>/</v>
      </c>
    </row>
    <row r="175" ht="18" customHeight="1"/>
    <row r="176" ht="18" customHeight="1"/>
    <row r="177" ht="18" customHeight="1" spans="1:9">
      <c r="A177" s="12" t="s">
        <v>102</v>
      </c>
      <c r="B177" s="12"/>
      <c r="C177" s="12"/>
      <c r="D177" s="12"/>
      <c r="E177" s="12"/>
      <c r="F177" s="12"/>
      <c r="G177" s="12"/>
      <c r="H177" s="12"/>
      <c r="I177" s="12"/>
    </row>
    <row r="178" ht="18" customHeight="1" spans="1:9">
      <c r="A178" s="13" t="str">
        <f>"——2024国家公务员招录考试（"&amp;A177&amp;"岗位）审查通过人数对比——"</f>
        <v>——2024国家公务员招录考试（清远岗位）审查通过人数对比——</v>
      </c>
      <c r="B178" s="13"/>
      <c r="C178" s="13"/>
      <c r="D178" s="13"/>
      <c r="E178" s="13"/>
      <c r="F178" s="13"/>
      <c r="G178" s="13"/>
      <c r="H178" s="13"/>
      <c r="I178" s="13"/>
    </row>
    <row r="179" ht="18" customHeight="1" spans="1:9">
      <c r="A179" s="14" t="s">
        <v>2378</v>
      </c>
      <c r="B179" s="15" t="s">
        <v>2379</v>
      </c>
      <c r="C179" s="16"/>
      <c r="D179" s="15" t="s">
        <v>2380</v>
      </c>
      <c r="E179" s="16"/>
      <c r="F179" s="15" t="s">
        <v>2381</v>
      </c>
      <c r="G179" s="16"/>
      <c r="H179" s="15" t="s">
        <v>2382</v>
      </c>
      <c r="I179" s="16"/>
    </row>
    <row r="180" ht="18" customHeight="1" spans="1:9">
      <c r="A180" s="17"/>
      <c r="B180" s="18" t="s">
        <v>32</v>
      </c>
      <c r="C180" s="18" t="s">
        <v>34</v>
      </c>
      <c r="D180" s="18" t="s">
        <v>32</v>
      </c>
      <c r="E180" s="18" t="s">
        <v>34</v>
      </c>
      <c r="F180" s="18" t="s">
        <v>32</v>
      </c>
      <c r="G180" s="18" t="s">
        <v>34</v>
      </c>
      <c r="H180" s="18" t="s">
        <v>32</v>
      </c>
      <c r="I180" s="18" t="s">
        <v>34</v>
      </c>
    </row>
    <row r="181" ht="18" customHeight="1" spans="1:9">
      <c r="A181" s="19" t="s">
        <v>2383</v>
      </c>
      <c r="B181" s="20">
        <v>33</v>
      </c>
      <c r="C181" s="19">
        <v>0</v>
      </c>
      <c r="D181" s="20">
        <v>58</v>
      </c>
      <c r="E181" s="19">
        <v>71</v>
      </c>
      <c r="F181" s="20">
        <v>66</v>
      </c>
      <c r="G181" s="19">
        <v>1</v>
      </c>
      <c r="H181" s="20">
        <f>VLOOKUP(A177,国考报名统计!C:E,3,0)</f>
        <v>88</v>
      </c>
      <c r="I181" s="19">
        <f>IF(VLOOKUP(A177,每天审查通过人数情况!A:M,4,FALSE)="","/",VLOOKUP(A177,每天审查通过人数情况!A:M,4,FALSE))</f>
        <v>4</v>
      </c>
    </row>
    <row r="182" ht="18" customHeight="1" spans="1:9">
      <c r="A182" s="19" t="s">
        <v>2384</v>
      </c>
      <c r="B182" s="21"/>
      <c r="C182" s="19">
        <v>90</v>
      </c>
      <c r="D182" s="21"/>
      <c r="E182" s="19">
        <v>201</v>
      </c>
      <c r="F182" s="21"/>
      <c r="G182" s="19">
        <v>84</v>
      </c>
      <c r="H182" s="21"/>
      <c r="I182" s="19">
        <f>IF(VLOOKUP(A177,每天审查通过人数情况!A:M,5,FALSE)="","/",VLOOKUP(A177,每天审查通过人数情况!A:M,5,FALSE))</f>
        <v>90</v>
      </c>
    </row>
    <row r="183" ht="18" customHeight="1" spans="1:9">
      <c r="A183" s="19" t="s">
        <v>2385</v>
      </c>
      <c r="B183" s="21"/>
      <c r="C183" s="19">
        <v>413</v>
      </c>
      <c r="D183" s="21"/>
      <c r="E183" s="19">
        <v>407</v>
      </c>
      <c r="F183" s="21"/>
      <c r="G183" s="19">
        <v>478</v>
      </c>
      <c r="H183" s="21"/>
      <c r="I183" s="19">
        <f>IF(VLOOKUP(A177,每天审查通过人数情况!A:M,6,FALSE)="","/",VLOOKUP(A177,每天审查通过人数情况!A:M,6,FALSE))</f>
        <v>323</v>
      </c>
    </row>
    <row r="184" ht="18" customHeight="1" spans="1:9">
      <c r="A184" s="19" t="s">
        <v>2386</v>
      </c>
      <c r="B184" s="21"/>
      <c r="C184" s="19">
        <v>609</v>
      </c>
      <c r="D184" s="21"/>
      <c r="E184" s="19">
        <v>670</v>
      </c>
      <c r="F184" s="21"/>
      <c r="G184" s="19">
        <v>816</v>
      </c>
      <c r="H184" s="21"/>
      <c r="I184" s="19">
        <f>IF(VLOOKUP(A177,每天审查通过人数情况!A:M,7,FALSE)="","/",VLOOKUP(A177,每天审查通过人数情况!A:M,7,FALSE))</f>
        <v>623</v>
      </c>
    </row>
    <row r="185" ht="18" customHeight="1" spans="1:9">
      <c r="A185" s="19" t="s">
        <v>2387</v>
      </c>
      <c r="B185" s="21"/>
      <c r="C185" s="19">
        <v>853</v>
      </c>
      <c r="D185" s="21"/>
      <c r="E185" s="19">
        <v>1035</v>
      </c>
      <c r="F185" s="21"/>
      <c r="G185" s="19">
        <v>1098</v>
      </c>
      <c r="H185" s="21"/>
      <c r="I185" s="19" t="str">
        <f>IF(VLOOKUP(A177,每天审查通过人数情况!A:M,8,FALSE)="","/",VLOOKUP(A177,每天审查通过人数情况!A:M,8,FALSE))</f>
        <v>/</v>
      </c>
    </row>
    <row r="186" ht="18" customHeight="1" spans="1:9">
      <c r="A186" s="19" t="s">
        <v>2388</v>
      </c>
      <c r="B186" s="21"/>
      <c r="C186" s="19">
        <v>1062</v>
      </c>
      <c r="D186" s="21"/>
      <c r="E186" s="19">
        <v>1424</v>
      </c>
      <c r="F186" s="21"/>
      <c r="G186" s="19">
        <v>1401</v>
      </c>
      <c r="H186" s="21"/>
      <c r="I186" s="19" t="str">
        <f>IF(VLOOKUP(A177,每天审查通过人数情况!A:M,9,FALSE)="","/",VLOOKUP(A177,每天审查通过人数情况!A:M,9,FALSE))</f>
        <v>/</v>
      </c>
    </row>
    <row r="187" ht="18" customHeight="1" spans="1:9">
      <c r="A187" s="19" t="s">
        <v>2389</v>
      </c>
      <c r="B187" s="21"/>
      <c r="C187" s="19">
        <v>1516</v>
      </c>
      <c r="D187" s="21"/>
      <c r="E187" s="19">
        <v>1594</v>
      </c>
      <c r="F187" s="21"/>
      <c r="G187" s="19">
        <v>1681</v>
      </c>
      <c r="H187" s="21"/>
      <c r="I187" s="19" t="str">
        <f>IF(VLOOKUP(A177,每天审查通过人数情况!A:M,10,FALSE)="","/",VLOOKUP(A177,每天审查通过人数情况!A:M,10,FALSE))</f>
        <v>/</v>
      </c>
    </row>
    <row r="188" ht="18" customHeight="1" spans="1:9">
      <c r="A188" s="19" t="s">
        <v>2390</v>
      </c>
      <c r="B188" s="21"/>
      <c r="C188" s="19">
        <v>1921</v>
      </c>
      <c r="D188" s="21"/>
      <c r="E188" s="19">
        <v>2362</v>
      </c>
      <c r="F188" s="21"/>
      <c r="G188" s="19">
        <v>2229</v>
      </c>
      <c r="H188" s="21"/>
      <c r="I188" s="19" t="str">
        <f>IF(VLOOKUP(A177,每天审查通过人数情况!A:M,11,FALSE)="","/",VLOOKUP(A177,每天审查通过人数情况!A:M,11,FALSE))</f>
        <v>/</v>
      </c>
    </row>
    <row r="189" ht="18" customHeight="1" spans="1:9">
      <c r="A189" s="19" t="s">
        <v>2391</v>
      </c>
      <c r="B189" s="21"/>
      <c r="C189" s="19">
        <v>2444</v>
      </c>
      <c r="D189" s="21"/>
      <c r="E189" s="19">
        <v>2919</v>
      </c>
      <c r="F189" s="21"/>
      <c r="G189" s="19">
        <v>2930</v>
      </c>
      <c r="H189" s="21"/>
      <c r="I189" s="19" t="str">
        <f>IF(VLOOKUP(A177,每天审查通过人数情况!A:M,12,FALSE)="","/",VLOOKUP(A177,每天审查通过人数情况!A:M,12,FALSE))</f>
        <v>/</v>
      </c>
    </row>
    <row r="190" ht="18" customHeight="1" spans="1:9">
      <c r="A190" s="19" t="s">
        <v>2392</v>
      </c>
      <c r="B190" s="22"/>
      <c r="C190" s="19">
        <v>2916</v>
      </c>
      <c r="D190" s="22"/>
      <c r="E190" s="19">
        <v>3741</v>
      </c>
      <c r="F190" s="22"/>
      <c r="G190" s="19">
        <v>3867</v>
      </c>
      <c r="H190" s="22"/>
      <c r="I190" s="19" t="str">
        <f>IF(VLOOKUP(A177,每天审查通过人数情况!A:M,13,FALSE)="","/",VLOOKUP(A177,每天审查通过人数情况!A:M,13,FALSE))</f>
        <v>/</v>
      </c>
    </row>
    <row r="191" ht="18" customHeight="1"/>
    <row r="192" ht="18" customHeight="1"/>
    <row r="193" ht="18" customHeight="1" spans="1:9">
      <c r="A193" s="12" t="s">
        <v>512</v>
      </c>
      <c r="B193" s="12"/>
      <c r="C193" s="12"/>
      <c r="D193" s="12"/>
      <c r="E193" s="12"/>
      <c r="F193" s="12"/>
      <c r="G193" s="12"/>
      <c r="H193" s="12"/>
      <c r="I193" s="12"/>
    </row>
    <row r="194" ht="18" customHeight="1" spans="1:9">
      <c r="A194" s="13" t="str">
        <f>"——2024国家公务员招录考试（"&amp;A193&amp;"岗位）审查通过人数对比——"</f>
        <v>——2024国家公务员招录考试（汕尾岗位）审查通过人数对比——</v>
      </c>
      <c r="B194" s="13"/>
      <c r="C194" s="13"/>
      <c r="D194" s="13"/>
      <c r="E194" s="13"/>
      <c r="F194" s="13"/>
      <c r="G194" s="13"/>
      <c r="H194" s="13"/>
      <c r="I194" s="13"/>
    </row>
    <row r="195" ht="18" customHeight="1" spans="1:9">
      <c r="A195" s="14" t="s">
        <v>2378</v>
      </c>
      <c r="B195" s="15" t="s">
        <v>2379</v>
      </c>
      <c r="C195" s="16"/>
      <c r="D195" s="15" t="s">
        <v>2380</v>
      </c>
      <c r="E195" s="16"/>
      <c r="F195" s="15" t="s">
        <v>2381</v>
      </c>
      <c r="G195" s="16"/>
      <c r="H195" s="15" t="s">
        <v>2382</v>
      </c>
      <c r="I195" s="16"/>
    </row>
    <row r="196" ht="18" customHeight="1" spans="1:9">
      <c r="A196" s="17"/>
      <c r="B196" s="18" t="s">
        <v>32</v>
      </c>
      <c r="C196" s="18" t="s">
        <v>34</v>
      </c>
      <c r="D196" s="18" t="s">
        <v>32</v>
      </c>
      <c r="E196" s="18" t="s">
        <v>34</v>
      </c>
      <c r="F196" s="18" t="s">
        <v>32</v>
      </c>
      <c r="G196" s="18" t="s">
        <v>34</v>
      </c>
      <c r="H196" s="18" t="s">
        <v>32</v>
      </c>
      <c r="I196" s="18" t="s">
        <v>34</v>
      </c>
    </row>
    <row r="197" ht="18" customHeight="1" spans="1:9">
      <c r="A197" s="19" t="s">
        <v>2383</v>
      </c>
      <c r="B197" s="20">
        <v>33</v>
      </c>
      <c r="C197" s="19">
        <v>0</v>
      </c>
      <c r="D197" s="20">
        <v>54</v>
      </c>
      <c r="E197" s="19">
        <v>44</v>
      </c>
      <c r="F197" s="20">
        <v>46</v>
      </c>
      <c r="G197" s="19">
        <v>6</v>
      </c>
      <c r="H197" s="20">
        <f>VLOOKUP(A193,国考报名统计!C:E,3,0)</f>
        <v>72</v>
      </c>
      <c r="I197" s="19">
        <f>IF(VLOOKUP(A193,每天审查通过人数情况!A:M,4,FALSE)="","/",VLOOKUP(A193,每天审查通过人数情况!A:M,4,FALSE))</f>
        <v>0</v>
      </c>
    </row>
    <row r="198" ht="18" customHeight="1" spans="1:9">
      <c r="A198" s="19" t="s">
        <v>2384</v>
      </c>
      <c r="B198" s="21"/>
      <c r="C198" s="19">
        <v>159</v>
      </c>
      <c r="D198" s="21"/>
      <c r="E198" s="19">
        <v>208</v>
      </c>
      <c r="F198" s="21"/>
      <c r="G198" s="19">
        <v>61</v>
      </c>
      <c r="H198" s="21"/>
      <c r="I198" s="19">
        <f>IF(VLOOKUP(A193,每天审查通过人数情况!A:M,5,FALSE)="","/",VLOOKUP(A193,每天审查通过人数情况!A:M,5,FALSE))</f>
        <v>54</v>
      </c>
    </row>
    <row r="199" ht="18" customHeight="1" spans="1:9">
      <c r="A199" s="19" t="s">
        <v>2385</v>
      </c>
      <c r="B199" s="21"/>
      <c r="C199" s="19">
        <v>312</v>
      </c>
      <c r="D199" s="21"/>
      <c r="E199" s="19">
        <v>369</v>
      </c>
      <c r="F199" s="21"/>
      <c r="G199" s="19">
        <v>203</v>
      </c>
      <c r="H199" s="21"/>
      <c r="I199" s="19">
        <f>IF(VLOOKUP(A193,每天审查通过人数情况!A:M,6,FALSE)="","/",VLOOKUP(A193,每天审查通过人数情况!A:M,6,FALSE))</f>
        <v>213</v>
      </c>
    </row>
    <row r="200" ht="18" customHeight="1" spans="1:9">
      <c r="A200" s="19" t="s">
        <v>2386</v>
      </c>
      <c r="B200" s="21"/>
      <c r="C200" s="19">
        <v>408</v>
      </c>
      <c r="D200" s="21"/>
      <c r="E200" s="19">
        <v>642</v>
      </c>
      <c r="F200" s="21"/>
      <c r="G200" s="19">
        <v>470</v>
      </c>
      <c r="H200" s="21"/>
      <c r="I200" s="19">
        <f>IF(VLOOKUP(A193,每天审查通过人数情况!A:M,7,FALSE)="","/",VLOOKUP(A193,每天审查通过人数情况!A:M,7,FALSE))</f>
        <v>515</v>
      </c>
    </row>
    <row r="201" ht="18" customHeight="1" spans="1:9">
      <c r="A201" s="19" t="s">
        <v>2387</v>
      </c>
      <c r="B201" s="21"/>
      <c r="C201" s="19">
        <v>645</v>
      </c>
      <c r="D201" s="21"/>
      <c r="E201" s="19">
        <v>1028</v>
      </c>
      <c r="F201" s="21"/>
      <c r="G201" s="19">
        <v>824</v>
      </c>
      <c r="H201" s="21"/>
      <c r="I201" s="19" t="str">
        <f>IF(VLOOKUP(A193,每天审查通过人数情况!A:M,8,FALSE)="","/",VLOOKUP(A193,每天审查通过人数情况!A:M,8,FALSE))</f>
        <v>/</v>
      </c>
    </row>
    <row r="202" ht="18" customHeight="1" spans="1:9">
      <c r="A202" s="19" t="s">
        <v>2388</v>
      </c>
      <c r="B202" s="21"/>
      <c r="C202" s="19">
        <v>913</v>
      </c>
      <c r="D202" s="21"/>
      <c r="E202" s="19">
        <v>1457</v>
      </c>
      <c r="F202" s="21"/>
      <c r="G202" s="19">
        <v>1209</v>
      </c>
      <c r="H202" s="21"/>
      <c r="I202" s="19" t="str">
        <f>IF(VLOOKUP(A193,每天审查通过人数情况!A:M,9,FALSE)="","/",VLOOKUP(A193,每天审查通过人数情况!A:M,9,FALSE))</f>
        <v>/</v>
      </c>
    </row>
    <row r="203" ht="18" customHeight="1" spans="1:9">
      <c r="A203" s="19" t="s">
        <v>2389</v>
      </c>
      <c r="B203" s="21"/>
      <c r="C203" s="19">
        <v>1339</v>
      </c>
      <c r="D203" s="21"/>
      <c r="E203" s="19">
        <v>1596</v>
      </c>
      <c r="F203" s="21"/>
      <c r="G203" s="19">
        <v>1504</v>
      </c>
      <c r="H203" s="21"/>
      <c r="I203" s="19" t="str">
        <f>IF(VLOOKUP(A193,每天审查通过人数情况!A:M,10,FALSE)="","/",VLOOKUP(A193,每天审查通过人数情况!A:M,10,FALSE))</f>
        <v>/</v>
      </c>
    </row>
    <row r="204" ht="18" customHeight="1" spans="1:9">
      <c r="A204" s="19" t="s">
        <v>2390</v>
      </c>
      <c r="B204" s="21"/>
      <c r="C204" s="19">
        <v>1956</v>
      </c>
      <c r="D204" s="21"/>
      <c r="E204" s="19">
        <v>2673</v>
      </c>
      <c r="F204" s="21"/>
      <c r="G204" s="19">
        <v>1932</v>
      </c>
      <c r="H204" s="21"/>
      <c r="I204" s="19" t="str">
        <f>IF(VLOOKUP(A193,每天审查通过人数情况!A:M,11,FALSE)="","/",VLOOKUP(A193,每天审查通过人数情况!A:M,11,FALSE))</f>
        <v>/</v>
      </c>
    </row>
    <row r="205" ht="18" customHeight="1" spans="1:9">
      <c r="A205" s="19" t="s">
        <v>2391</v>
      </c>
      <c r="B205" s="21"/>
      <c r="C205" s="19">
        <v>2705</v>
      </c>
      <c r="D205" s="21"/>
      <c r="E205" s="19">
        <v>3245</v>
      </c>
      <c r="F205" s="21"/>
      <c r="G205" s="19">
        <v>2496</v>
      </c>
      <c r="H205" s="21"/>
      <c r="I205" s="19" t="str">
        <f>IF(VLOOKUP(A193,每天审查通过人数情况!A:M,12,FALSE)="","/",VLOOKUP(A193,每天审查通过人数情况!A:M,12,FALSE))</f>
        <v>/</v>
      </c>
    </row>
    <row r="206" ht="18" customHeight="1" spans="1:9">
      <c r="A206" s="19" t="s">
        <v>2392</v>
      </c>
      <c r="B206" s="22"/>
      <c r="C206" s="19">
        <v>3609</v>
      </c>
      <c r="D206" s="22"/>
      <c r="E206" s="19">
        <v>4392</v>
      </c>
      <c r="F206" s="22"/>
      <c r="G206" s="19">
        <v>3556</v>
      </c>
      <c r="H206" s="22"/>
      <c r="I206" s="19" t="str">
        <f>IF(VLOOKUP(A193,每天审查通过人数情况!A:M,13,FALSE)="","/",VLOOKUP(A193,每天审查通过人数情况!A:M,13,FALSE))</f>
        <v>/</v>
      </c>
    </row>
    <row r="207" ht="18" customHeight="1"/>
    <row r="208" ht="18" customHeight="1"/>
    <row r="209" ht="18" customHeight="1" spans="1:9">
      <c r="A209" s="12" t="s">
        <v>162</v>
      </c>
      <c r="B209" s="12"/>
      <c r="C209" s="12"/>
      <c r="D209" s="12"/>
      <c r="E209" s="12"/>
      <c r="F209" s="12"/>
      <c r="G209" s="12"/>
      <c r="H209" s="12"/>
      <c r="I209" s="12"/>
    </row>
    <row r="210" ht="18" customHeight="1" spans="1:9">
      <c r="A210" s="13" t="str">
        <f>"——2024国家公务员招录考试（"&amp;A209&amp;"岗位）审查通过人数对比——"</f>
        <v>——2024国家公务员招录考试（云浮岗位）审查通过人数对比——</v>
      </c>
      <c r="B210" s="13"/>
      <c r="C210" s="13"/>
      <c r="D210" s="13"/>
      <c r="E210" s="13"/>
      <c r="F210" s="13"/>
      <c r="G210" s="13"/>
      <c r="H210" s="13"/>
      <c r="I210" s="13"/>
    </row>
    <row r="211" ht="18" customHeight="1" spans="1:9">
      <c r="A211" s="14" t="s">
        <v>2378</v>
      </c>
      <c r="B211" s="15" t="s">
        <v>2379</v>
      </c>
      <c r="C211" s="16"/>
      <c r="D211" s="15" t="s">
        <v>2380</v>
      </c>
      <c r="E211" s="16"/>
      <c r="F211" s="15" t="s">
        <v>2381</v>
      </c>
      <c r="G211" s="16"/>
      <c r="H211" s="15" t="s">
        <v>2382</v>
      </c>
      <c r="I211" s="16"/>
    </row>
    <row r="212" ht="18" customHeight="1" spans="1:9">
      <c r="A212" s="17"/>
      <c r="B212" s="18" t="s">
        <v>32</v>
      </c>
      <c r="C212" s="18" t="s">
        <v>34</v>
      </c>
      <c r="D212" s="18" t="s">
        <v>32</v>
      </c>
      <c r="E212" s="18" t="s">
        <v>34</v>
      </c>
      <c r="F212" s="18" t="s">
        <v>32</v>
      </c>
      <c r="G212" s="18" t="s">
        <v>34</v>
      </c>
      <c r="H212" s="18" t="s">
        <v>32</v>
      </c>
      <c r="I212" s="18" t="s">
        <v>34</v>
      </c>
    </row>
    <row r="213" ht="18" customHeight="1" spans="1:9">
      <c r="A213" s="19" t="s">
        <v>2383</v>
      </c>
      <c r="B213" s="20">
        <v>32</v>
      </c>
      <c r="C213" s="19">
        <v>14</v>
      </c>
      <c r="D213" s="20">
        <v>35</v>
      </c>
      <c r="E213" s="19">
        <v>5</v>
      </c>
      <c r="F213" s="20">
        <v>37</v>
      </c>
      <c r="G213" s="19">
        <v>15</v>
      </c>
      <c r="H213" s="20">
        <f>VLOOKUP(A209,国考报名统计!C:E,3,0)</f>
        <v>60</v>
      </c>
      <c r="I213" s="19">
        <f>IF(VLOOKUP(A209,每天审查通过人数情况!A:M,4,FALSE)="","/",VLOOKUP(A209,每天审查通过人数情况!A:M,4,FALSE))</f>
        <v>2</v>
      </c>
    </row>
    <row r="214" ht="18" customHeight="1" spans="1:9">
      <c r="A214" s="19" t="s">
        <v>2384</v>
      </c>
      <c r="B214" s="21"/>
      <c r="C214" s="19">
        <v>73</v>
      </c>
      <c r="D214" s="21"/>
      <c r="E214" s="19">
        <v>48</v>
      </c>
      <c r="F214" s="21"/>
      <c r="G214" s="19">
        <v>78</v>
      </c>
      <c r="H214" s="21"/>
      <c r="I214" s="19">
        <f>IF(VLOOKUP(A209,每天审查通过人数情况!A:M,5,FALSE)="","/",VLOOKUP(A209,每天审查通过人数情况!A:M,5,FALSE))</f>
        <v>52</v>
      </c>
    </row>
    <row r="215" ht="18" customHeight="1" spans="1:9">
      <c r="A215" s="19" t="s">
        <v>2385</v>
      </c>
      <c r="B215" s="21"/>
      <c r="C215" s="19">
        <v>157</v>
      </c>
      <c r="D215" s="21"/>
      <c r="E215" s="19">
        <v>197</v>
      </c>
      <c r="F215" s="21"/>
      <c r="G215" s="19">
        <v>329</v>
      </c>
      <c r="H215" s="21"/>
      <c r="I215" s="19">
        <f>IF(VLOOKUP(A209,每天审查通过人数情况!A:M,6,FALSE)="","/",VLOOKUP(A209,每天审查通过人数情况!A:M,6,FALSE))</f>
        <v>178</v>
      </c>
    </row>
    <row r="216" ht="18" customHeight="1" spans="1:9">
      <c r="A216" s="19" t="s">
        <v>2386</v>
      </c>
      <c r="B216" s="21"/>
      <c r="C216" s="19">
        <v>225</v>
      </c>
      <c r="D216" s="21"/>
      <c r="E216" s="19">
        <v>373</v>
      </c>
      <c r="F216" s="21"/>
      <c r="G216" s="19">
        <v>497</v>
      </c>
      <c r="H216" s="21"/>
      <c r="I216" s="19">
        <f>IF(VLOOKUP(A209,每天审查通过人数情况!A:M,7,FALSE)="","/",VLOOKUP(A209,每天审查通过人数情况!A:M,7,FALSE))</f>
        <v>319</v>
      </c>
    </row>
    <row r="217" ht="18" customHeight="1" spans="1:9">
      <c r="A217" s="19" t="s">
        <v>2387</v>
      </c>
      <c r="B217" s="21"/>
      <c r="C217" s="19">
        <v>331</v>
      </c>
      <c r="D217" s="21"/>
      <c r="E217" s="19">
        <v>662</v>
      </c>
      <c r="F217" s="21"/>
      <c r="G217" s="19">
        <v>690</v>
      </c>
      <c r="H217" s="21"/>
      <c r="I217" s="19" t="str">
        <f>IF(VLOOKUP(A209,每天审查通过人数情况!A:M,8,FALSE)="","/",VLOOKUP(A209,每天审查通过人数情况!A:M,8,FALSE))</f>
        <v>/</v>
      </c>
    </row>
    <row r="218" ht="18" customHeight="1" spans="1:9">
      <c r="A218" s="19" t="s">
        <v>2388</v>
      </c>
      <c r="B218" s="21"/>
      <c r="C218" s="19">
        <v>452</v>
      </c>
      <c r="D218" s="21"/>
      <c r="E218" s="19">
        <v>898</v>
      </c>
      <c r="F218" s="21"/>
      <c r="G218" s="19">
        <v>853</v>
      </c>
      <c r="H218" s="21"/>
      <c r="I218" s="19" t="str">
        <f>IF(VLOOKUP(A209,每天审查通过人数情况!A:M,9,FALSE)="","/",VLOOKUP(A209,每天审查通过人数情况!A:M,9,FALSE))</f>
        <v>/</v>
      </c>
    </row>
    <row r="219" ht="18" customHeight="1" spans="1:9">
      <c r="A219" s="19" t="s">
        <v>2389</v>
      </c>
      <c r="B219" s="21"/>
      <c r="C219" s="19">
        <v>677</v>
      </c>
      <c r="D219" s="21"/>
      <c r="E219" s="19">
        <v>997</v>
      </c>
      <c r="F219" s="21"/>
      <c r="G219" s="19">
        <v>1057</v>
      </c>
      <c r="H219" s="21"/>
      <c r="I219" s="19" t="str">
        <f>IF(VLOOKUP(A209,每天审查通过人数情况!A:M,10,FALSE)="","/",VLOOKUP(A209,每天审查通过人数情况!A:M,10,FALSE))</f>
        <v>/</v>
      </c>
    </row>
    <row r="220" ht="18" customHeight="1" spans="1:9">
      <c r="A220" s="19" t="s">
        <v>2390</v>
      </c>
      <c r="B220" s="21"/>
      <c r="C220" s="19">
        <v>930</v>
      </c>
      <c r="D220" s="21"/>
      <c r="E220" s="19">
        <v>1624</v>
      </c>
      <c r="F220" s="21"/>
      <c r="G220" s="19">
        <v>1332</v>
      </c>
      <c r="H220" s="21"/>
      <c r="I220" s="19" t="str">
        <f>IF(VLOOKUP(A209,每天审查通过人数情况!A:M,11,FALSE)="","/",VLOOKUP(A209,每天审查通过人数情况!A:M,11,FALSE))</f>
        <v>/</v>
      </c>
    </row>
    <row r="221" ht="18" customHeight="1" spans="1:9">
      <c r="A221" s="19" t="s">
        <v>2391</v>
      </c>
      <c r="B221" s="21"/>
      <c r="C221" s="19">
        <v>1213</v>
      </c>
      <c r="D221" s="21"/>
      <c r="E221" s="19">
        <v>2114</v>
      </c>
      <c r="F221" s="21"/>
      <c r="G221" s="19">
        <v>1899</v>
      </c>
      <c r="H221" s="21"/>
      <c r="I221" s="19" t="str">
        <f>IF(VLOOKUP(A209,每天审查通过人数情况!A:M,12,FALSE)="","/",VLOOKUP(A209,每天审查通过人数情况!A:M,12,FALSE))</f>
        <v>/</v>
      </c>
    </row>
    <row r="222" ht="18" customHeight="1" spans="1:9">
      <c r="A222" s="19" t="s">
        <v>2392</v>
      </c>
      <c r="B222" s="22"/>
      <c r="C222" s="19">
        <v>1600</v>
      </c>
      <c r="D222" s="22"/>
      <c r="E222" s="19">
        <v>2784</v>
      </c>
      <c r="F222" s="22"/>
      <c r="G222" s="19">
        <v>2703</v>
      </c>
      <c r="H222" s="22"/>
      <c r="I222" s="19" t="str">
        <f>IF(VLOOKUP(A209,每天审查通过人数情况!A:M,13,FALSE)="","/",VLOOKUP(A209,每天审查通过人数情况!A:M,13,FALSE))</f>
        <v>/</v>
      </c>
    </row>
    <row r="223" ht="18" customHeight="1"/>
    <row r="224" ht="18" customHeight="1"/>
    <row r="225" ht="18" customHeight="1" spans="1:9">
      <c r="A225" s="12" t="s">
        <v>171</v>
      </c>
      <c r="B225" s="12"/>
      <c r="C225" s="12"/>
      <c r="D225" s="12"/>
      <c r="E225" s="12"/>
      <c r="F225" s="12"/>
      <c r="G225" s="12"/>
      <c r="H225" s="12"/>
      <c r="I225" s="12"/>
    </row>
    <row r="226" ht="18" customHeight="1" spans="1:9">
      <c r="A226" s="13" t="str">
        <f>"——2024国家公务员招录考试（"&amp;A225&amp;"岗位）审查通过人数对比——"</f>
        <v>——2024国家公务员招录考试（茂名岗位）审查通过人数对比——</v>
      </c>
      <c r="B226" s="13"/>
      <c r="C226" s="13"/>
      <c r="D226" s="13"/>
      <c r="E226" s="13"/>
      <c r="F226" s="13"/>
      <c r="G226" s="13"/>
      <c r="H226" s="13"/>
      <c r="I226" s="13"/>
    </row>
    <row r="227" ht="18" customHeight="1" spans="1:9">
      <c r="A227" s="14" t="s">
        <v>2378</v>
      </c>
      <c r="B227" s="15" t="s">
        <v>2379</v>
      </c>
      <c r="C227" s="16"/>
      <c r="D227" s="15" t="s">
        <v>2380</v>
      </c>
      <c r="E227" s="16"/>
      <c r="F227" s="15" t="s">
        <v>2381</v>
      </c>
      <c r="G227" s="16"/>
      <c r="H227" s="15" t="s">
        <v>2382</v>
      </c>
      <c r="I227" s="16"/>
    </row>
    <row r="228" ht="18" customHeight="1" spans="1:9">
      <c r="A228" s="17"/>
      <c r="B228" s="18" t="s">
        <v>32</v>
      </c>
      <c r="C228" s="18" t="s">
        <v>34</v>
      </c>
      <c r="D228" s="18" t="s">
        <v>32</v>
      </c>
      <c r="E228" s="18" t="s">
        <v>34</v>
      </c>
      <c r="F228" s="18" t="s">
        <v>32</v>
      </c>
      <c r="G228" s="18" t="s">
        <v>34</v>
      </c>
      <c r="H228" s="18" t="s">
        <v>32</v>
      </c>
      <c r="I228" s="18" t="s">
        <v>34</v>
      </c>
    </row>
    <row r="229" ht="18" customHeight="1" spans="1:9">
      <c r="A229" s="19" t="s">
        <v>2383</v>
      </c>
      <c r="B229" s="20">
        <v>31</v>
      </c>
      <c r="C229" s="19">
        <v>0</v>
      </c>
      <c r="D229" s="20">
        <v>58</v>
      </c>
      <c r="E229" s="19">
        <v>35</v>
      </c>
      <c r="F229" s="20">
        <v>61</v>
      </c>
      <c r="G229" s="19">
        <v>1</v>
      </c>
      <c r="H229" s="20">
        <f>VLOOKUP(A225,国考报名统计!C:E,3,0)</f>
        <v>79</v>
      </c>
      <c r="I229" s="19">
        <f>IF(VLOOKUP(A225,每天审查通过人数情况!A:M,4,FALSE)="","/",VLOOKUP(A225,每天审查通过人数情况!A:M,4,FALSE))</f>
        <v>0</v>
      </c>
    </row>
    <row r="230" ht="18" customHeight="1" spans="1:9">
      <c r="A230" s="19" t="s">
        <v>2384</v>
      </c>
      <c r="B230" s="21"/>
      <c r="C230" s="19">
        <v>146</v>
      </c>
      <c r="D230" s="21"/>
      <c r="E230" s="19">
        <v>199</v>
      </c>
      <c r="F230" s="21"/>
      <c r="G230" s="19">
        <v>239</v>
      </c>
      <c r="H230" s="21"/>
      <c r="I230" s="19">
        <f>IF(VLOOKUP(A225,每天审查通过人数情况!A:M,5,FALSE)="","/",VLOOKUP(A225,每天审查通过人数情况!A:M,5,FALSE))</f>
        <v>68</v>
      </c>
    </row>
    <row r="231" ht="18" customHeight="1" spans="1:9">
      <c r="A231" s="19" t="s">
        <v>2385</v>
      </c>
      <c r="B231" s="21"/>
      <c r="C231" s="19">
        <v>238</v>
      </c>
      <c r="D231" s="21"/>
      <c r="E231" s="19">
        <v>378</v>
      </c>
      <c r="F231" s="21"/>
      <c r="G231" s="19">
        <v>478</v>
      </c>
      <c r="H231" s="21"/>
      <c r="I231" s="19">
        <f>IF(VLOOKUP(A225,每天审查通过人数情况!A:M,6,FALSE)="","/",VLOOKUP(A225,每天审查通过人数情况!A:M,6,FALSE))</f>
        <v>425</v>
      </c>
    </row>
    <row r="232" ht="18" customHeight="1" spans="1:9">
      <c r="A232" s="19" t="s">
        <v>2386</v>
      </c>
      <c r="B232" s="21"/>
      <c r="C232" s="19">
        <v>361</v>
      </c>
      <c r="D232" s="21"/>
      <c r="E232" s="19">
        <v>603</v>
      </c>
      <c r="F232" s="21"/>
      <c r="G232" s="19">
        <v>723</v>
      </c>
      <c r="H232" s="21"/>
      <c r="I232" s="19">
        <f>IF(VLOOKUP(A225,每天审查通过人数情况!A:M,7,FALSE)="","/",VLOOKUP(A225,每天审查通过人数情况!A:M,7,FALSE))</f>
        <v>753</v>
      </c>
    </row>
    <row r="233" ht="18" customHeight="1" spans="1:9">
      <c r="A233" s="19" t="s">
        <v>2387</v>
      </c>
      <c r="B233" s="21"/>
      <c r="C233" s="19">
        <v>560</v>
      </c>
      <c r="D233" s="21"/>
      <c r="E233" s="19">
        <v>1003</v>
      </c>
      <c r="F233" s="21"/>
      <c r="G233" s="19">
        <v>963</v>
      </c>
      <c r="H233" s="21"/>
      <c r="I233" s="19" t="str">
        <f>IF(VLOOKUP(A225,每天审查通过人数情况!A:M,8,FALSE)="","/",VLOOKUP(A225,每天审查通过人数情况!A:M,8,FALSE))</f>
        <v>/</v>
      </c>
    </row>
    <row r="234" ht="18" customHeight="1" spans="1:9">
      <c r="A234" s="19" t="s">
        <v>2388</v>
      </c>
      <c r="B234" s="21"/>
      <c r="C234" s="19">
        <v>812</v>
      </c>
      <c r="D234" s="21"/>
      <c r="E234" s="19">
        <v>1378</v>
      </c>
      <c r="F234" s="21"/>
      <c r="G234" s="19">
        <v>1212</v>
      </c>
      <c r="H234" s="21"/>
      <c r="I234" s="19" t="str">
        <f>IF(VLOOKUP(A225,每天审查通过人数情况!A:M,9,FALSE)="","/",VLOOKUP(A225,每天审查通过人数情况!A:M,9,FALSE))</f>
        <v>/</v>
      </c>
    </row>
    <row r="235" ht="18" customHeight="1" spans="1:9">
      <c r="A235" s="19" t="s">
        <v>2389</v>
      </c>
      <c r="B235" s="21"/>
      <c r="C235" s="19">
        <v>1080</v>
      </c>
      <c r="D235" s="21"/>
      <c r="E235" s="19">
        <v>1487</v>
      </c>
      <c r="F235" s="21"/>
      <c r="G235" s="19">
        <v>1522</v>
      </c>
      <c r="H235" s="21"/>
      <c r="I235" s="19" t="str">
        <f>IF(VLOOKUP(A225,每天审查通过人数情况!A:M,10,FALSE)="","/",VLOOKUP(A225,每天审查通过人数情况!A:M,10,FALSE))</f>
        <v>/</v>
      </c>
    </row>
    <row r="236" ht="18" customHeight="1" spans="1:9">
      <c r="A236" s="19" t="s">
        <v>2390</v>
      </c>
      <c r="B236" s="21"/>
      <c r="C236" s="19">
        <v>1455</v>
      </c>
      <c r="D236" s="21"/>
      <c r="E236" s="19">
        <v>2319</v>
      </c>
      <c r="F236" s="21"/>
      <c r="G236" s="19">
        <v>1891</v>
      </c>
      <c r="H236" s="21"/>
      <c r="I236" s="19" t="str">
        <f>IF(VLOOKUP(A225,每天审查通过人数情况!A:M,11,FALSE)="","/",VLOOKUP(A225,每天审查通过人数情况!A:M,11,FALSE))</f>
        <v>/</v>
      </c>
    </row>
    <row r="237" ht="18" customHeight="1" spans="1:9">
      <c r="A237" s="19" t="s">
        <v>2391</v>
      </c>
      <c r="B237" s="21"/>
      <c r="C237" s="19">
        <v>1909</v>
      </c>
      <c r="D237" s="21"/>
      <c r="E237" s="19">
        <v>2926</v>
      </c>
      <c r="F237" s="21"/>
      <c r="G237" s="19">
        <v>2401</v>
      </c>
      <c r="H237" s="21"/>
      <c r="I237" s="19" t="str">
        <f>IF(VLOOKUP(A225,每天审查通过人数情况!A:M,12,FALSE)="","/",VLOOKUP(A225,每天审查通过人数情况!A:M,12,FALSE))</f>
        <v>/</v>
      </c>
    </row>
    <row r="238" ht="18" customHeight="1" spans="1:9">
      <c r="A238" s="19" t="s">
        <v>2392</v>
      </c>
      <c r="B238" s="22"/>
      <c r="C238" s="19">
        <v>2441</v>
      </c>
      <c r="D238" s="22"/>
      <c r="E238" s="19">
        <v>3908</v>
      </c>
      <c r="F238" s="22"/>
      <c r="G238" s="19">
        <v>3204</v>
      </c>
      <c r="H238" s="22"/>
      <c r="I238" s="19" t="str">
        <f>IF(VLOOKUP(A225,每天审查通过人数情况!A:M,13,FALSE)="","/",VLOOKUP(A225,每天审查通过人数情况!A:M,13,FALSE))</f>
        <v>/</v>
      </c>
    </row>
    <row r="239" ht="18" customHeight="1"/>
    <row r="240" ht="18" customHeight="1"/>
    <row r="241" ht="18" customHeight="1" spans="1:9">
      <c r="A241" s="12" t="s">
        <v>167</v>
      </c>
      <c r="B241" s="12"/>
      <c r="C241" s="12"/>
      <c r="D241" s="12"/>
      <c r="E241" s="12"/>
      <c r="F241" s="12"/>
      <c r="G241" s="12"/>
      <c r="H241" s="12"/>
      <c r="I241" s="12"/>
    </row>
    <row r="242" ht="18" customHeight="1" spans="1:9">
      <c r="A242" s="13" t="str">
        <f>"——2024国家公务员招录考试（"&amp;A241&amp;"岗位）审查通过人数对比——"</f>
        <v>——2024国家公务员招录考试（阳江岗位）审查通过人数对比——</v>
      </c>
      <c r="B242" s="13"/>
      <c r="C242" s="13"/>
      <c r="D242" s="13"/>
      <c r="E242" s="13"/>
      <c r="F242" s="13"/>
      <c r="G242" s="13"/>
      <c r="H242" s="13"/>
      <c r="I242" s="13"/>
    </row>
    <row r="243" ht="18" customHeight="1" spans="1:9">
      <c r="A243" s="14" t="s">
        <v>2378</v>
      </c>
      <c r="B243" s="15" t="s">
        <v>2379</v>
      </c>
      <c r="C243" s="16"/>
      <c r="D243" s="15" t="s">
        <v>2380</v>
      </c>
      <c r="E243" s="16"/>
      <c r="F243" s="15" t="s">
        <v>2381</v>
      </c>
      <c r="G243" s="16"/>
      <c r="H243" s="15" t="s">
        <v>2382</v>
      </c>
      <c r="I243" s="16"/>
    </row>
    <row r="244" ht="18" customHeight="1" spans="1:9">
      <c r="A244" s="17"/>
      <c r="B244" s="18" t="s">
        <v>32</v>
      </c>
      <c r="C244" s="18" t="s">
        <v>34</v>
      </c>
      <c r="D244" s="18" t="s">
        <v>32</v>
      </c>
      <c r="E244" s="18" t="s">
        <v>34</v>
      </c>
      <c r="F244" s="18" t="s">
        <v>32</v>
      </c>
      <c r="G244" s="18" t="s">
        <v>34</v>
      </c>
      <c r="H244" s="18" t="s">
        <v>32</v>
      </c>
      <c r="I244" s="18" t="s">
        <v>34</v>
      </c>
    </row>
    <row r="245" ht="18" customHeight="1" spans="1:9">
      <c r="A245" s="19" t="s">
        <v>2383</v>
      </c>
      <c r="B245" s="20">
        <v>28</v>
      </c>
      <c r="C245" s="19">
        <v>16</v>
      </c>
      <c r="D245" s="20">
        <v>38</v>
      </c>
      <c r="E245" s="19">
        <v>17</v>
      </c>
      <c r="F245" s="20">
        <v>35</v>
      </c>
      <c r="G245" s="19">
        <v>4</v>
      </c>
      <c r="H245" s="20">
        <f>VLOOKUP(A241,国考报名统计!C:E,3,0)</f>
        <v>59</v>
      </c>
      <c r="I245" s="19">
        <f>IF(VLOOKUP(A241,每天审查通过人数情况!A:M,4,FALSE)="","/",VLOOKUP(A241,每天审查通过人数情况!A:M,4,FALSE))</f>
        <v>0</v>
      </c>
    </row>
    <row r="246" ht="18" customHeight="1" spans="1:9">
      <c r="A246" s="19" t="s">
        <v>2384</v>
      </c>
      <c r="B246" s="21"/>
      <c r="C246" s="19">
        <v>215</v>
      </c>
      <c r="D246" s="21"/>
      <c r="E246" s="19">
        <v>105</v>
      </c>
      <c r="F246" s="21"/>
      <c r="G246" s="19">
        <v>59</v>
      </c>
      <c r="H246" s="21"/>
      <c r="I246" s="19">
        <f>IF(VLOOKUP(A241,每天审查通过人数情况!A:M,5,FALSE)="","/",VLOOKUP(A241,每天审查通过人数情况!A:M,5,FALSE))</f>
        <v>123</v>
      </c>
    </row>
    <row r="247" ht="18" customHeight="1" spans="1:9">
      <c r="A247" s="19" t="s">
        <v>2385</v>
      </c>
      <c r="B247" s="21"/>
      <c r="C247" s="19">
        <v>437</v>
      </c>
      <c r="D247" s="21"/>
      <c r="E247" s="19">
        <v>443</v>
      </c>
      <c r="F247" s="21"/>
      <c r="G247" s="19">
        <v>289</v>
      </c>
      <c r="H247" s="21"/>
      <c r="I247" s="19">
        <f>IF(VLOOKUP(A241,每天审查通过人数情况!A:M,6,FALSE)="","/",VLOOKUP(A241,每天审查通过人数情况!A:M,6,FALSE))</f>
        <v>378</v>
      </c>
    </row>
    <row r="248" ht="18" customHeight="1" spans="1:9">
      <c r="A248" s="19" t="s">
        <v>2386</v>
      </c>
      <c r="B248" s="21"/>
      <c r="C248" s="19">
        <v>615</v>
      </c>
      <c r="D248" s="21"/>
      <c r="E248" s="19">
        <v>835</v>
      </c>
      <c r="F248" s="21"/>
      <c r="G248" s="19">
        <v>499</v>
      </c>
      <c r="H248" s="21"/>
      <c r="I248" s="19">
        <f>IF(VLOOKUP(A241,每天审查通过人数情况!A:M,7,FALSE)="","/",VLOOKUP(A241,每天审查通过人数情况!A:M,7,FALSE))</f>
        <v>661</v>
      </c>
    </row>
    <row r="249" ht="18" customHeight="1" spans="1:9">
      <c r="A249" s="19" t="s">
        <v>2387</v>
      </c>
      <c r="B249" s="21"/>
      <c r="C249" s="19">
        <v>804</v>
      </c>
      <c r="D249" s="21"/>
      <c r="E249" s="19">
        <v>1320</v>
      </c>
      <c r="F249" s="21"/>
      <c r="G249" s="19">
        <v>685</v>
      </c>
      <c r="H249" s="21"/>
      <c r="I249" s="19" t="str">
        <f>IF(VLOOKUP(A241,每天审查通过人数情况!A:M,8,FALSE)="","/",VLOOKUP(A241,每天审查通过人数情况!A:M,8,FALSE))</f>
        <v>/</v>
      </c>
    </row>
    <row r="250" ht="18" customHeight="1" spans="1:9">
      <c r="A250" s="19" t="s">
        <v>2388</v>
      </c>
      <c r="B250" s="21"/>
      <c r="C250" s="19">
        <v>1122</v>
      </c>
      <c r="D250" s="21"/>
      <c r="E250" s="19">
        <v>1671</v>
      </c>
      <c r="F250" s="21"/>
      <c r="G250" s="19">
        <v>866</v>
      </c>
      <c r="H250" s="21"/>
      <c r="I250" s="19" t="str">
        <f>IF(VLOOKUP(A241,每天审查通过人数情况!A:M,9,FALSE)="","/",VLOOKUP(A241,每天审查通过人数情况!A:M,9,FALSE))</f>
        <v>/</v>
      </c>
    </row>
    <row r="251" ht="18" customHeight="1" spans="1:9">
      <c r="A251" s="19" t="s">
        <v>2389</v>
      </c>
      <c r="B251" s="21"/>
      <c r="C251" s="19">
        <v>1480</v>
      </c>
      <c r="D251" s="21"/>
      <c r="E251" s="19">
        <v>1939</v>
      </c>
      <c r="F251" s="21"/>
      <c r="G251" s="19">
        <v>1016</v>
      </c>
      <c r="H251" s="21"/>
      <c r="I251" s="19" t="str">
        <f>IF(VLOOKUP(A241,每天审查通过人数情况!A:M,10,FALSE)="","/",VLOOKUP(A241,每天审查通过人数情况!A:M,10,FALSE))</f>
        <v>/</v>
      </c>
    </row>
    <row r="252" ht="18" customHeight="1" spans="1:9">
      <c r="A252" s="19" t="s">
        <v>2390</v>
      </c>
      <c r="B252" s="21"/>
      <c r="C252" s="19">
        <v>1879</v>
      </c>
      <c r="D252" s="21"/>
      <c r="E252" s="19">
        <v>2843</v>
      </c>
      <c r="F252" s="21"/>
      <c r="G252" s="19">
        <v>1293</v>
      </c>
      <c r="H252" s="21"/>
      <c r="I252" s="19" t="str">
        <f>IF(VLOOKUP(A241,每天审查通过人数情况!A:M,11,FALSE)="","/",VLOOKUP(A241,每天审查通过人数情况!A:M,11,FALSE))</f>
        <v>/</v>
      </c>
    </row>
    <row r="253" ht="18" customHeight="1" spans="1:9">
      <c r="A253" s="19" t="s">
        <v>2391</v>
      </c>
      <c r="B253" s="21"/>
      <c r="C253" s="19">
        <v>2349</v>
      </c>
      <c r="D253" s="21"/>
      <c r="E253" s="19">
        <v>3576</v>
      </c>
      <c r="F253" s="21"/>
      <c r="G253" s="19">
        <v>1713</v>
      </c>
      <c r="H253" s="21"/>
      <c r="I253" s="19" t="str">
        <f>IF(VLOOKUP(A241,每天审查通过人数情况!A:M,12,FALSE)="","/",VLOOKUP(A241,每天审查通过人数情况!A:M,12,FALSE))</f>
        <v>/</v>
      </c>
    </row>
    <row r="254" ht="18" customHeight="1" spans="1:9">
      <c r="A254" s="19" t="s">
        <v>2392</v>
      </c>
      <c r="B254" s="22"/>
      <c r="C254" s="19">
        <v>2969</v>
      </c>
      <c r="D254" s="22"/>
      <c r="E254" s="19">
        <v>4276</v>
      </c>
      <c r="F254" s="22"/>
      <c r="G254" s="19">
        <v>2441</v>
      </c>
      <c r="H254" s="22"/>
      <c r="I254" s="19" t="str">
        <f>IF(VLOOKUP(A241,每天审查通过人数情况!A:M,13,FALSE)="","/",VLOOKUP(A241,每天审查通过人数情况!A:M,13,FALSE))</f>
        <v>/</v>
      </c>
    </row>
    <row r="255" ht="18" customHeight="1"/>
    <row r="256" ht="18" customHeight="1"/>
    <row r="257" ht="18" customHeight="1" spans="1:9">
      <c r="A257" s="12" t="s">
        <v>104</v>
      </c>
      <c r="B257" s="12"/>
      <c r="C257" s="12"/>
      <c r="D257" s="12"/>
      <c r="E257" s="12"/>
      <c r="F257" s="12"/>
      <c r="G257" s="12"/>
      <c r="H257" s="12"/>
      <c r="I257" s="12"/>
    </row>
    <row r="258" ht="18" customHeight="1" spans="1:9">
      <c r="A258" s="13" t="str">
        <f>"——2024国家公务员招录考试（"&amp;A257&amp;"岗位）审查通过人数对比——"</f>
        <v>——2024国家公务员招录考试（韶关岗位）审查通过人数对比——</v>
      </c>
      <c r="B258" s="13"/>
      <c r="C258" s="13"/>
      <c r="D258" s="13"/>
      <c r="E258" s="13"/>
      <c r="F258" s="13"/>
      <c r="G258" s="13"/>
      <c r="H258" s="13"/>
      <c r="I258" s="13"/>
    </row>
    <row r="259" ht="18" customHeight="1" spans="1:9">
      <c r="A259" s="14" t="s">
        <v>2378</v>
      </c>
      <c r="B259" s="15" t="s">
        <v>2379</v>
      </c>
      <c r="C259" s="16"/>
      <c r="D259" s="15" t="s">
        <v>2380</v>
      </c>
      <c r="E259" s="16"/>
      <c r="F259" s="15" t="s">
        <v>2381</v>
      </c>
      <c r="G259" s="16"/>
      <c r="H259" s="15" t="s">
        <v>2382</v>
      </c>
      <c r="I259" s="16"/>
    </row>
    <row r="260" ht="18" customHeight="1" spans="1:9">
      <c r="A260" s="17"/>
      <c r="B260" s="18" t="s">
        <v>32</v>
      </c>
      <c r="C260" s="18" t="s">
        <v>34</v>
      </c>
      <c r="D260" s="18" t="s">
        <v>32</v>
      </c>
      <c r="E260" s="18" t="s">
        <v>34</v>
      </c>
      <c r="F260" s="18" t="s">
        <v>32</v>
      </c>
      <c r="G260" s="18" t="s">
        <v>34</v>
      </c>
      <c r="H260" s="18" t="s">
        <v>32</v>
      </c>
      <c r="I260" s="18" t="s">
        <v>34</v>
      </c>
    </row>
    <row r="261" ht="18" customHeight="1" spans="1:9">
      <c r="A261" s="19" t="s">
        <v>2383</v>
      </c>
      <c r="B261" s="20">
        <v>26</v>
      </c>
      <c r="C261" s="19">
        <v>0</v>
      </c>
      <c r="D261" s="20">
        <v>38</v>
      </c>
      <c r="E261" s="19">
        <v>13</v>
      </c>
      <c r="F261" s="20">
        <v>48</v>
      </c>
      <c r="G261" s="19">
        <v>10</v>
      </c>
      <c r="H261" s="20">
        <f>VLOOKUP(A257,国考报名统计!C:E,3,0)</f>
        <v>102</v>
      </c>
      <c r="I261" s="19">
        <f>IF(VLOOKUP(A257,每天审查通过人数情况!A:M,4,FALSE)="","/",VLOOKUP(A257,每天审查通过人数情况!A:M,4,FALSE))</f>
        <v>6</v>
      </c>
    </row>
    <row r="262" ht="18" customHeight="1" spans="1:9">
      <c r="A262" s="19" t="s">
        <v>2384</v>
      </c>
      <c r="B262" s="21"/>
      <c r="C262" s="19">
        <v>49</v>
      </c>
      <c r="D262" s="21"/>
      <c r="E262" s="19">
        <v>50</v>
      </c>
      <c r="F262" s="21"/>
      <c r="G262" s="19">
        <v>55</v>
      </c>
      <c r="H262" s="21"/>
      <c r="I262" s="19">
        <f>IF(VLOOKUP(A257,每天审查通过人数情况!A:M,5,FALSE)="","/",VLOOKUP(A257,每天审查通过人数情况!A:M,5,FALSE))</f>
        <v>71</v>
      </c>
    </row>
    <row r="263" ht="18" customHeight="1" spans="1:9">
      <c r="A263" s="19" t="s">
        <v>2385</v>
      </c>
      <c r="B263" s="21"/>
      <c r="C263" s="19">
        <v>119</v>
      </c>
      <c r="D263" s="21"/>
      <c r="E263" s="19">
        <v>116</v>
      </c>
      <c r="F263" s="21"/>
      <c r="G263" s="19">
        <v>256</v>
      </c>
      <c r="H263" s="21"/>
      <c r="I263" s="19">
        <f>IF(VLOOKUP(A257,每天审查通过人数情况!A:M,6,FALSE)="","/",VLOOKUP(A257,每天审查通过人数情况!A:M,6,FALSE))</f>
        <v>272</v>
      </c>
    </row>
    <row r="264" ht="18" customHeight="1" spans="1:9">
      <c r="A264" s="19" t="s">
        <v>2386</v>
      </c>
      <c r="B264" s="21"/>
      <c r="C264" s="19">
        <v>173</v>
      </c>
      <c r="D264" s="21"/>
      <c r="E264" s="19">
        <v>197</v>
      </c>
      <c r="F264" s="21"/>
      <c r="G264" s="19">
        <v>385</v>
      </c>
      <c r="H264" s="21"/>
      <c r="I264" s="19">
        <f>IF(VLOOKUP(A257,每天审查通过人数情况!A:M,7,FALSE)="","/",VLOOKUP(A257,每天审查通过人数情况!A:M,7,FALSE))</f>
        <v>563</v>
      </c>
    </row>
    <row r="265" ht="18" customHeight="1" spans="1:9">
      <c r="A265" s="19" t="s">
        <v>2387</v>
      </c>
      <c r="B265" s="21"/>
      <c r="C265" s="19">
        <v>278</v>
      </c>
      <c r="D265" s="21"/>
      <c r="E265" s="19">
        <v>304</v>
      </c>
      <c r="F265" s="21"/>
      <c r="G265" s="19">
        <v>538</v>
      </c>
      <c r="H265" s="21"/>
      <c r="I265" s="19" t="str">
        <f>IF(VLOOKUP(A257,每天审查通过人数情况!A:M,8,FALSE)="","/",VLOOKUP(A257,每天审查通过人数情况!A:M,8,FALSE))</f>
        <v>/</v>
      </c>
    </row>
    <row r="266" ht="18" customHeight="1" spans="1:9">
      <c r="A266" s="19" t="s">
        <v>2388</v>
      </c>
      <c r="B266" s="21"/>
      <c r="C266" s="19">
        <v>403</v>
      </c>
      <c r="D266" s="21"/>
      <c r="E266" s="19">
        <v>458</v>
      </c>
      <c r="F266" s="21"/>
      <c r="G266" s="19">
        <v>692</v>
      </c>
      <c r="H266" s="21"/>
      <c r="I266" s="19" t="str">
        <f>IF(VLOOKUP(A257,每天审查通过人数情况!A:M,9,FALSE)="","/",VLOOKUP(A257,每天审查通过人数情况!A:M,9,FALSE))</f>
        <v>/</v>
      </c>
    </row>
    <row r="267" ht="18" customHeight="1" spans="1:9">
      <c r="A267" s="19" t="s">
        <v>2389</v>
      </c>
      <c r="B267" s="21"/>
      <c r="C267" s="19">
        <v>579</v>
      </c>
      <c r="D267" s="21"/>
      <c r="E267" s="19">
        <v>478</v>
      </c>
      <c r="F267" s="21"/>
      <c r="G267" s="19">
        <v>867</v>
      </c>
      <c r="H267" s="21"/>
      <c r="I267" s="19" t="str">
        <f>IF(VLOOKUP(A257,每天审查通过人数情况!A:M,10,FALSE)="","/",VLOOKUP(A257,每天审查通过人数情况!A:M,10,FALSE))</f>
        <v>/</v>
      </c>
    </row>
    <row r="268" ht="18" customHeight="1" spans="1:9">
      <c r="A268" s="19" t="s">
        <v>2390</v>
      </c>
      <c r="B268" s="21"/>
      <c r="C268" s="19">
        <v>789</v>
      </c>
      <c r="D268" s="21"/>
      <c r="E268" s="19">
        <v>778</v>
      </c>
      <c r="F268" s="21"/>
      <c r="G268" s="19">
        <v>1134</v>
      </c>
      <c r="H268" s="21"/>
      <c r="I268" s="19" t="str">
        <f>IF(VLOOKUP(A257,每天审查通过人数情况!A:M,11,FALSE)="","/",VLOOKUP(A257,每天审查通过人数情况!A:M,11,FALSE))</f>
        <v>/</v>
      </c>
    </row>
    <row r="269" ht="18" customHeight="1" spans="1:9">
      <c r="A269" s="19" t="s">
        <v>2391</v>
      </c>
      <c r="B269" s="21"/>
      <c r="C269" s="19">
        <v>895</v>
      </c>
      <c r="D269" s="21"/>
      <c r="E269" s="19">
        <v>972</v>
      </c>
      <c r="F269" s="21"/>
      <c r="G269" s="19">
        <v>1504</v>
      </c>
      <c r="H269" s="21"/>
      <c r="I269" s="19" t="str">
        <f>IF(VLOOKUP(A257,每天审查通过人数情况!A:M,12,FALSE)="","/",VLOOKUP(A257,每天审查通过人数情况!A:M,12,FALSE))</f>
        <v>/</v>
      </c>
    </row>
    <row r="270" ht="18" customHeight="1" spans="1:9">
      <c r="A270" s="19" t="s">
        <v>2392</v>
      </c>
      <c r="B270" s="22"/>
      <c r="C270" s="19">
        <v>1191</v>
      </c>
      <c r="D270" s="22"/>
      <c r="E270" s="19">
        <v>1310</v>
      </c>
      <c r="F270" s="22"/>
      <c r="G270" s="19">
        <v>1979</v>
      </c>
      <c r="H270" s="22"/>
      <c r="I270" s="19" t="str">
        <f>IF(VLOOKUP(A257,每天审查通过人数情况!A:M,13,FALSE)="","/",VLOOKUP(A257,每天审查通过人数情况!A:M,13,FALSE))</f>
        <v>/</v>
      </c>
    </row>
    <row r="271" ht="18" customHeight="1"/>
    <row r="272" ht="18" customHeight="1"/>
    <row r="273" ht="18" customHeight="1" spans="1:9">
      <c r="A273" s="12" t="s">
        <v>148</v>
      </c>
      <c r="B273" s="12"/>
      <c r="C273" s="12"/>
      <c r="D273" s="12"/>
      <c r="E273" s="12"/>
      <c r="F273" s="12"/>
      <c r="G273" s="12"/>
      <c r="H273" s="12"/>
      <c r="I273" s="12"/>
    </row>
    <row r="274" ht="18" customHeight="1" spans="1:9">
      <c r="A274" s="13" t="str">
        <f>"——2024国家公务员招录考试（"&amp;A273&amp;"岗位）审查通过人数对比——"</f>
        <v>——2024国家公务员招录考试（潮州岗位）审查通过人数对比——</v>
      </c>
      <c r="B274" s="13"/>
      <c r="C274" s="13"/>
      <c r="D274" s="13"/>
      <c r="E274" s="13"/>
      <c r="F274" s="13"/>
      <c r="G274" s="13"/>
      <c r="H274" s="13"/>
      <c r="I274" s="13"/>
    </row>
    <row r="275" ht="18" customHeight="1" spans="1:9">
      <c r="A275" s="14" t="s">
        <v>2378</v>
      </c>
      <c r="B275" s="15" t="s">
        <v>2379</v>
      </c>
      <c r="C275" s="16"/>
      <c r="D275" s="15" t="s">
        <v>2380</v>
      </c>
      <c r="E275" s="16"/>
      <c r="F275" s="15" t="s">
        <v>2381</v>
      </c>
      <c r="G275" s="16"/>
      <c r="H275" s="15" t="s">
        <v>2382</v>
      </c>
      <c r="I275" s="16"/>
    </row>
    <row r="276" ht="18" customHeight="1" spans="1:9">
      <c r="A276" s="17"/>
      <c r="B276" s="18" t="s">
        <v>32</v>
      </c>
      <c r="C276" s="18" t="s">
        <v>34</v>
      </c>
      <c r="D276" s="18" t="s">
        <v>32</v>
      </c>
      <c r="E276" s="18" t="s">
        <v>34</v>
      </c>
      <c r="F276" s="18" t="s">
        <v>32</v>
      </c>
      <c r="G276" s="18" t="s">
        <v>34</v>
      </c>
      <c r="H276" s="18" t="s">
        <v>32</v>
      </c>
      <c r="I276" s="18" t="s">
        <v>34</v>
      </c>
    </row>
    <row r="277" ht="18" customHeight="1" spans="1:9">
      <c r="A277" s="19" t="s">
        <v>2383</v>
      </c>
      <c r="B277" s="20">
        <v>25</v>
      </c>
      <c r="C277" s="19">
        <v>8</v>
      </c>
      <c r="D277" s="20">
        <v>37</v>
      </c>
      <c r="E277" s="19">
        <v>5</v>
      </c>
      <c r="F277" s="20">
        <v>42</v>
      </c>
      <c r="G277" s="19">
        <v>0</v>
      </c>
      <c r="H277" s="20">
        <f>VLOOKUP(A273,国考报名统计!C:E,3,0)</f>
        <v>51</v>
      </c>
      <c r="I277" s="19">
        <f>IF(VLOOKUP(A273,每天审查通过人数情况!A:M,4,FALSE)="","/",VLOOKUP(A273,每天审查通过人数情况!A:M,4,FALSE))</f>
        <v>0</v>
      </c>
    </row>
    <row r="278" ht="18" customHeight="1" spans="1:9">
      <c r="A278" s="19" t="s">
        <v>2384</v>
      </c>
      <c r="B278" s="21"/>
      <c r="C278" s="19">
        <v>73</v>
      </c>
      <c r="D278" s="21"/>
      <c r="E278" s="19">
        <v>52</v>
      </c>
      <c r="F278" s="21"/>
      <c r="G278" s="19">
        <v>59</v>
      </c>
      <c r="H278" s="21"/>
      <c r="I278" s="19">
        <f>IF(VLOOKUP(A273,每天审查通过人数情况!A:M,5,FALSE)="","/",VLOOKUP(A273,每天审查通过人数情况!A:M,5,FALSE))</f>
        <v>117</v>
      </c>
    </row>
    <row r="279" ht="18" customHeight="1" spans="1:9">
      <c r="A279" s="19" t="s">
        <v>2385</v>
      </c>
      <c r="B279" s="21"/>
      <c r="C279" s="19">
        <v>158</v>
      </c>
      <c r="D279" s="21"/>
      <c r="E279" s="19">
        <v>228</v>
      </c>
      <c r="F279" s="21"/>
      <c r="G279" s="19">
        <v>696</v>
      </c>
      <c r="H279" s="21"/>
      <c r="I279" s="19">
        <f>IF(VLOOKUP(A273,每天审查通过人数情况!A:M,6,FALSE)="","/",VLOOKUP(A273,每天审查通过人数情况!A:M,6,FALSE))</f>
        <v>365</v>
      </c>
    </row>
    <row r="280" ht="18" customHeight="1" spans="1:9">
      <c r="A280" s="19" t="s">
        <v>2386</v>
      </c>
      <c r="B280" s="21"/>
      <c r="C280" s="19">
        <v>234</v>
      </c>
      <c r="D280" s="21"/>
      <c r="E280" s="19">
        <v>427</v>
      </c>
      <c r="F280" s="21"/>
      <c r="G280" s="19">
        <v>1331</v>
      </c>
      <c r="H280" s="21"/>
      <c r="I280" s="19">
        <f>IF(VLOOKUP(A273,每天审查通过人数情况!A:M,7,FALSE)="","/",VLOOKUP(A273,每天审查通过人数情况!A:M,7,FALSE))</f>
        <v>637</v>
      </c>
    </row>
    <row r="281" ht="18" customHeight="1" spans="1:9">
      <c r="A281" s="19" t="s">
        <v>2387</v>
      </c>
      <c r="B281" s="21"/>
      <c r="C281" s="19">
        <v>322</v>
      </c>
      <c r="D281" s="21"/>
      <c r="E281" s="19">
        <v>597</v>
      </c>
      <c r="F281" s="21"/>
      <c r="G281" s="19">
        <v>1738</v>
      </c>
      <c r="H281" s="21"/>
      <c r="I281" s="19" t="str">
        <f>IF(VLOOKUP(A273,每天审查通过人数情况!A:M,8,FALSE)="","/",VLOOKUP(A273,每天审查通过人数情况!A:M,8,FALSE))</f>
        <v>/</v>
      </c>
    </row>
    <row r="282" ht="18" customHeight="1" spans="1:9">
      <c r="A282" s="19" t="s">
        <v>2388</v>
      </c>
      <c r="B282" s="21"/>
      <c r="C282" s="19">
        <v>502</v>
      </c>
      <c r="D282" s="21"/>
      <c r="E282" s="19">
        <v>827</v>
      </c>
      <c r="F282" s="21"/>
      <c r="G282" s="19">
        <v>2162</v>
      </c>
      <c r="H282" s="21"/>
      <c r="I282" s="19" t="str">
        <f>IF(VLOOKUP(A273,每天审查通过人数情况!A:M,9,FALSE)="","/",VLOOKUP(A273,每天审查通过人数情况!A:M,9,FALSE))</f>
        <v>/</v>
      </c>
    </row>
    <row r="283" ht="18" customHeight="1" spans="1:9">
      <c r="A283" s="19" t="s">
        <v>2389</v>
      </c>
      <c r="B283" s="21"/>
      <c r="C283" s="19">
        <v>703</v>
      </c>
      <c r="D283" s="21"/>
      <c r="E283" s="19">
        <v>1012</v>
      </c>
      <c r="F283" s="21"/>
      <c r="G283" s="19">
        <v>2701</v>
      </c>
      <c r="H283" s="21"/>
      <c r="I283" s="19" t="str">
        <f>IF(VLOOKUP(A273,每天审查通过人数情况!A:M,10,FALSE)="","/",VLOOKUP(A273,每天审查通过人数情况!A:M,10,FALSE))</f>
        <v>/</v>
      </c>
    </row>
    <row r="284" ht="18" customHeight="1" spans="1:9">
      <c r="A284" s="19" t="s">
        <v>2390</v>
      </c>
      <c r="B284" s="21"/>
      <c r="C284" s="19">
        <v>1023</v>
      </c>
      <c r="D284" s="21"/>
      <c r="E284" s="19">
        <v>1549</v>
      </c>
      <c r="F284" s="21"/>
      <c r="G284" s="19">
        <v>3285</v>
      </c>
      <c r="H284" s="21"/>
      <c r="I284" s="19" t="str">
        <f>IF(VLOOKUP(A273,每天审查通过人数情况!A:M,11,FALSE)="","/",VLOOKUP(A273,每天审查通过人数情况!A:M,11,FALSE))</f>
        <v>/</v>
      </c>
    </row>
    <row r="285" ht="18" customHeight="1" spans="1:9">
      <c r="A285" s="19" t="s">
        <v>2391</v>
      </c>
      <c r="B285" s="21"/>
      <c r="C285" s="19">
        <v>1328</v>
      </c>
      <c r="D285" s="21"/>
      <c r="E285" s="19">
        <v>1990</v>
      </c>
      <c r="F285" s="21"/>
      <c r="G285" s="19">
        <v>3840</v>
      </c>
      <c r="H285" s="21"/>
      <c r="I285" s="19" t="str">
        <f>IF(VLOOKUP(A273,每天审查通过人数情况!A:M,12,FALSE)="","/",VLOOKUP(A273,每天审查通过人数情况!A:M,12,FALSE))</f>
        <v>/</v>
      </c>
    </row>
    <row r="286" ht="18" customHeight="1" spans="1:9">
      <c r="A286" s="19" t="s">
        <v>2392</v>
      </c>
      <c r="B286" s="22"/>
      <c r="C286" s="19">
        <v>1568</v>
      </c>
      <c r="D286" s="22"/>
      <c r="E286" s="19">
        <v>2446</v>
      </c>
      <c r="F286" s="22"/>
      <c r="G286" s="19">
        <v>4270</v>
      </c>
      <c r="H286" s="22"/>
      <c r="I286" s="19" t="str">
        <f>IF(VLOOKUP(A273,每天审查通过人数情况!A:M,13,FALSE)="","/",VLOOKUP(A273,每天审查通过人数情况!A:M,13,FALSE))</f>
        <v>/</v>
      </c>
    </row>
    <row r="287" ht="18" customHeight="1"/>
    <row r="288" ht="18" customHeight="1"/>
    <row r="289" ht="18" customHeight="1" spans="1:9">
      <c r="A289" s="12" t="s">
        <v>152</v>
      </c>
      <c r="B289" s="12"/>
      <c r="C289" s="12"/>
      <c r="D289" s="12"/>
      <c r="E289" s="12"/>
      <c r="F289" s="12"/>
      <c r="G289" s="12"/>
      <c r="H289" s="12"/>
      <c r="I289" s="12"/>
    </row>
    <row r="290" ht="18" customHeight="1" spans="1:9">
      <c r="A290" s="13" t="str">
        <f>"——2024国家公务员招录考试（"&amp;A289&amp;"岗位）审查通过人数对比——"</f>
        <v>——2024国家公务员招录考试（河源岗位）审查通过人数对比——</v>
      </c>
      <c r="B290" s="13"/>
      <c r="C290" s="13"/>
      <c r="D290" s="13"/>
      <c r="E290" s="13"/>
      <c r="F290" s="13"/>
      <c r="G290" s="13"/>
      <c r="H290" s="13"/>
      <c r="I290" s="13"/>
    </row>
    <row r="291" ht="18" customHeight="1" spans="1:9">
      <c r="A291" s="14" t="s">
        <v>2378</v>
      </c>
      <c r="B291" s="15" t="s">
        <v>2379</v>
      </c>
      <c r="C291" s="16"/>
      <c r="D291" s="15" t="s">
        <v>2380</v>
      </c>
      <c r="E291" s="16"/>
      <c r="F291" s="15" t="s">
        <v>2381</v>
      </c>
      <c r="G291" s="16"/>
      <c r="H291" s="15" t="s">
        <v>2382</v>
      </c>
      <c r="I291" s="16"/>
    </row>
    <row r="292" ht="18" customHeight="1" spans="1:9">
      <c r="A292" s="17"/>
      <c r="B292" s="18" t="s">
        <v>32</v>
      </c>
      <c r="C292" s="18" t="s">
        <v>34</v>
      </c>
      <c r="D292" s="18" t="s">
        <v>32</v>
      </c>
      <c r="E292" s="18" t="s">
        <v>34</v>
      </c>
      <c r="F292" s="18" t="s">
        <v>32</v>
      </c>
      <c r="G292" s="18" t="s">
        <v>34</v>
      </c>
      <c r="H292" s="18" t="s">
        <v>32</v>
      </c>
      <c r="I292" s="18" t="s">
        <v>34</v>
      </c>
    </row>
    <row r="293" ht="18" customHeight="1" spans="1:9">
      <c r="A293" s="19" t="s">
        <v>2383</v>
      </c>
      <c r="B293" s="20">
        <v>24</v>
      </c>
      <c r="C293" s="19">
        <v>21</v>
      </c>
      <c r="D293" s="20">
        <v>37</v>
      </c>
      <c r="E293" s="19">
        <v>7</v>
      </c>
      <c r="F293" s="20">
        <v>39</v>
      </c>
      <c r="G293" s="19">
        <v>0</v>
      </c>
      <c r="H293" s="20">
        <f>VLOOKUP(A289,国考报名统计!C:E,3,0)</f>
        <v>79</v>
      </c>
      <c r="I293" s="19">
        <f>IF(VLOOKUP(A289,每天审查通过人数情况!A:M,4,FALSE)="","/",VLOOKUP(A289,每天审查通过人数情况!A:M,4,FALSE))</f>
        <v>12</v>
      </c>
    </row>
    <row r="294" ht="18" customHeight="1" spans="1:9">
      <c r="A294" s="19" t="s">
        <v>2384</v>
      </c>
      <c r="B294" s="21"/>
      <c r="C294" s="19">
        <v>115</v>
      </c>
      <c r="D294" s="21"/>
      <c r="E294" s="19">
        <v>103</v>
      </c>
      <c r="F294" s="21"/>
      <c r="G294" s="19">
        <v>26</v>
      </c>
      <c r="H294" s="21"/>
      <c r="I294" s="19">
        <f>IF(VLOOKUP(A289,每天审查通过人数情况!A:M,5,FALSE)="","/",VLOOKUP(A289,每天审查通过人数情况!A:M,5,FALSE))</f>
        <v>242</v>
      </c>
    </row>
    <row r="295" ht="18" customHeight="1" spans="1:9">
      <c r="A295" s="19" t="s">
        <v>2385</v>
      </c>
      <c r="B295" s="21"/>
      <c r="C295" s="19">
        <v>190</v>
      </c>
      <c r="D295" s="21"/>
      <c r="E295" s="19">
        <v>207</v>
      </c>
      <c r="F295" s="21"/>
      <c r="G295" s="19">
        <v>192</v>
      </c>
      <c r="H295" s="21"/>
      <c r="I295" s="19">
        <f>IF(VLOOKUP(A289,每天审查通过人数情况!A:M,6,FALSE)="","/",VLOOKUP(A289,每天审查通过人数情况!A:M,6,FALSE))</f>
        <v>621</v>
      </c>
    </row>
    <row r="296" ht="18" customHeight="1" spans="1:9">
      <c r="A296" s="19" t="s">
        <v>2386</v>
      </c>
      <c r="B296" s="21"/>
      <c r="C296" s="19">
        <v>258</v>
      </c>
      <c r="D296" s="21"/>
      <c r="E296" s="19">
        <v>345</v>
      </c>
      <c r="F296" s="21"/>
      <c r="G296" s="19">
        <v>515</v>
      </c>
      <c r="H296" s="21"/>
      <c r="I296" s="19">
        <f>IF(VLOOKUP(A289,每天审查通过人数情况!A:M,7,FALSE)="","/",VLOOKUP(A289,每天审查通过人数情况!A:M,7,FALSE))</f>
        <v>1097</v>
      </c>
    </row>
    <row r="297" ht="18" customHeight="1" spans="1:9">
      <c r="A297" s="19" t="s">
        <v>2387</v>
      </c>
      <c r="B297" s="21"/>
      <c r="C297" s="19">
        <v>363</v>
      </c>
      <c r="D297" s="21"/>
      <c r="E297" s="19">
        <v>518</v>
      </c>
      <c r="F297" s="21"/>
      <c r="G297" s="19">
        <v>773</v>
      </c>
      <c r="H297" s="21"/>
      <c r="I297" s="19" t="str">
        <f>IF(VLOOKUP(A289,每天审查通过人数情况!A:M,8,FALSE)="","/",VLOOKUP(A289,每天审查通过人数情况!A:M,8,FALSE))</f>
        <v>/</v>
      </c>
    </row>
    <row r="298" ht="18" customHeight="1" spans="1:9">
      <c r="A298" s="19" t="s">
        <v>2388</v>
      </c>
      <c r="B298" s="21"/>
      <c r="C298" s="19">
        <v>513</v>
      </c>
      <c r="D298" s="21"/>
      <c r="E298" s="19">
        <v>748</v>
      </c>
      <c r="F298" s="21"/>
      <c r="G298" s="19">
        <v>1041</v>
      </c>
      <c r="H298" s="21"/>
      <c r="I298" s="19" t="str">
        <f>IF(VLOOKUP(A289,每天审查通过人数情况!A:M,9,FALSE)="","/",VLOOKUP(A289,每天审查通过人数情况!A:M,9,FALSE))</f>
        <v>/</v>
      </c>
    </row>
    <row r="299" ht="18" customHeight="1" spans="1:9">
      <c r="A299" s="19" t="s">
        <v>2389</v>
      </c>
      <c r="B299" s="21"/>
      <c r="C299" s="19">
        <v>709</v>
      </c>
      <c r="D299" s="21"/>
      <c r="E299" s="19">
        <v>886</v>
      </c>
      <c r="F299" s="21"/>
      <c r="G299" s="19">
        <v>1354</v>
      </c>
      <c r="H299" s="21"/>
      <c r="I299" s="19" t="str">
        <f>IF(VLOOKUP(A289,每天审查通过人数情况!A:M,10,FALSE)="","/",VLOOKUP(A289,每天审查通过人数情况!A:M,10,FALSE))</f>
        <v>/</v>
      </c>
    </row>
    <row r="300" ht="18" customHeight="1" spans="1:9">
      <c r="A300" s="19" t="s">
        <v>2390</v>
      </c>
      <c r="B300" s="21"/>
      <c r="C300" s="19">
        <v>956</v>
      </c>
      <c r="D300" s="21"/>
      <c r="E300" s="19">
        <v>1364</v>
      </c>
      <c r="F300" s="21"/>
      <c r="G300" s="19">
        <v>1786</v>
      </c>
      <c r="H300" s="21"/>
      <c r="I300" s="19" t="str">
        <f>IF(VLOOKUP(A289,每天审查通过人数情况!A:M,11,FALSE)="","/",VLOOKUP(A289,每天审查通过人数情况!A:M,11,FALSE))</f>
        <v>/</v>
      </c>
    </row>
    <row r="301" ht="18" customHeight="1" spans="1:9">
      <c r="A301" s="19" t="s">
        <v>2391</v>
      </c>
      <c r="B301" s="21"/>
      <c r="C301" s="19">
        <v>1280</v>
      </c>
      <c r="D301" s="21"/>
      <c r="E301" s="19">
        <v>1698</v>
      </c>
      <c r="F301" s="21"/>
      <c r="G301" s="19">
        <v>2438</v>
      </c>
      <c r="H301" s="21"/>
      <c r="I301" s="19" t="str">
        <f>IF(VLOOKUP(A289,每天审查通过人数情况!A:M,12,FALSE)="","/",VLOOKUP(A289,每天审查通过人数情况!A:M,12,FALSE))</f>
        <v>/</v>
      </c>
    </row>
    <row r="302" ht="18" customHeight="1" spans="1:9">
      <c r="A302" s="19" t="s">
        <v>2392</v>
      </c>
      <c r="B302" s="22"/>
      <c r="C302" s="19">
        <v>1521</v>
      </c>
      <c r="D302" s="22"/>
      <c r="E302" s="19">
        <v>2089</v>
      </c>
      <c r="F302" s="22"/>
      <c r="G302" s="19">
        <v>2984</v>
      </c>
      <c r="H302" s="22"/>
      <c r="I302" s="19" t="str">
        <f>IF(VLOOKUP(A289,每天审查通过人数情况!A:M,13,FALSE)="","/",VLOOKUP(A289,每天审查通过人数情况!A:M,13,FALSE))</f>
        <v>/</v>
      </c>
    </row>
    <row r="303" ht="18" customHeight="1"/>
    <row r="304" ht="18" customHeight="1"/>
    <row r="305" ht="18" customHeight="1" spans="1:9">
      <c r="A305" s="12" t="s">
        <v>155</v>
      </c>
      <c r="B305" s="12"/>
      <c r="C305" s="12"/>
      <c r="D305" s="12"/>
      <c r="E305" s="12"/>
      <c r="F305" s="12"/>
      <c r="G305" s="12"/>
      <c r="H305" s="12"/>
      <c r="I305" s="12"/>
    </row>
    <row r="306" ht="18" customHeight="1" spans="1:9">
      <c r="A306" s="13" t="str">
        <f>"——2024国家公务员招录考试（"&amp;A305&amp;"岗位）审查通过人数对比——"</f>
        <v>——2024国家公务员招录考试（揭阳岗位）审查通过人数对比——</v>
      </c>
      <c r="B306" s="13"/>
      <c r="C306" s="13"/>
      <c r="D306" s="13"/>
      <c r="E306" s="13"/>
      <c r="F306" s="13"/>
      <c r="G306" s="13"/>
      <c r="H306" s="13"/>
      <c r="I306" s="13"/>
    </row>
    <row r="307" ht="18" customHeight="1" spans="1:9">
      <c r="A307" s="14" t="s">
        <v>2378</v>
      </c>
      <c r="B307" s="15" t="s">
        <v>2379</v>
      </c>
      <c r="C307" s="16"/>
      <c r="D307" s="15" t="s">
        <v>2380</v>
      </c>
      <c r="E307" s="16"/>
      <c r="F307" s="15" t="s">
        <v>2381</v>
      </c>
      <c r="G307" s="16"/>
      <c r="H307" s="15" t="s">
        <v>2382</v>
      </c>
      <c r="I307" s="16"/>
    </row>
    <row r="308" ht="18" customHeight="1" spans="1:9">
      <c r="A308" s="17"/>
      <c r="B308" s="18" t="s">
        <v>32</v>
      </c>
      <c r="C308" s="18" t="s">
        <v>34</v>
      </c>
      <c r="D308" s="18" t="s">
        <v>32</v>
      </c>
      <c r="E308" s="18" t="s">
        <v>34</v>
      </c>
      <c r="F308" s="18" t="s">
        <v>32</v>
      </c>
      <c r="G308" s="18" t="s">
        <v>34</v>
      </c>
      <c r="H308" s="18" t="s">
        <v>32</v>
      </c>
      <c r="I308" s="18" t="s">
        <v>34</v>
      </c>
    </row>
    <row r="309" ht="18" customHeight="1" spans="1:9">
      <c r="A309" s="19" t="s">
        <v>2383</v>
      </c>
      <c r="B309" s="20">
        <v>24</v>
      </c>
      <c r="C309" s="19">
        <v>0</v>
      </c>
      <c r="D309" s="20">
        <v>51</v>
      </c>
      <c r="E309" s="19">
        <v>6</v>
      </c>
      <c r="F309" s="20">
        <v>44</v>
      </c>
      <c r="G309" s="19">
        <v>1</v>
      </c>
      <c r="H309" s="20">
        <f>VLOOKUP(A305,国考报名统计!C:E,3,0)</f>
        <v>59</v>
      </c>
      <c r="I309" s="19">
        <f>IF(VLOOKUP(A305,每天审查通过人数情况!A:M,4,FALSE)="","/",VLOOKUP(A305,每天审查通过人数情况!A:M,4,FALSE))</f>
        <v>5</v>
      </c>
    </row>
    <row r="310" ht="18" customHeight="1" spans="1:9">
      <c r="A310" s="19" t="s">
        <v>2384</v>
      </c>
      <c r="B310" s="21"/>
      <c r="C310" s="19">
        <v>304</v>
      </c>
      <c r="D310" s="21"/>
      <c r="E310" s="19">
        <v>94</v>
      </c>
      <c r="F310" s="21"/>
      <c r="G310" s="19">
        <v>95</v>
      </c>
      <c r="H310" s="21"/>
      <c r="I310" s="19">
        <f>IF(VLOOKUP(A305,每天审查通过人数情况!A:M,5,FALSE)="","/",VLOOKUP(A305,每天审查通过人数情况!A:M,5,FALSE))</f>
        <v>146</v>
      </c>
    </row>
    <row r="311" ht="18" customHeight="1" spans="1:9">
      <c r="A311" s="19" t="s">
        <v>2385</v>
      </c>
      <c r="B311" s="21"/>
      <c r="C311" s="19">
        <v>584</v>
      </c>
      <c r="D311" s="21"/>
      <c r="E311" s="19">
        <v>293</v>
      </c>
      <c r="F311" s="21"/>
      <c r="G311" s="19">
        <v>463</v>
      </c>
      <c r="H311" s="21"/>
      <c r="I311" s="19">
        <f>IF(VLOOKUP(A305,每天审查通过人数情况!A:M,6,FALSE)="","/",VLOOKUP(A305,每天审查通过人数情况!A:M,6,FALSE))</f>
        <v>350</v>
      </c>
    </row>
    <row r="312" ht="18" customHeight="1" spans="1:9">
      <c r="A312" s="19" t="s">
        <v>2386</v>
      </c>
      <c r="B312" s="21"/>
      <c r="C312" s="19">
        <v>797</v>
      </c>
      <c r="D312" s="21"/>
      <c r="E312" s="19">
        <v>512</v>
      </c>
      <c r="F312" s="21"/>
      <c r="G312" s="19">
        <v>845</v>
      </c>
      <c r="H312" s="21"/>
      <c r="I312" s="19">
        <f>IF(VLOOKUP(A305,每天审查通过人数情况!A:M,7,FALSE)="","/",VLOOKUP(A305,每天审查通过人数情况!A:M,7,FALSE))</f>
        <v>579</v>
      </c>
    </row>
    <row r="313" ht="18" customHeight="1" spans="1:9">
      <c r="A313" s="19" t="s">
        <v>2387</v>
      </c>
      <c r="B313" s="21"/>
      <c r="C313" s="19">
        <v>1078</v>
      </c>
      <c r="D313" s="21"/>
      <c r="E313" s="19">
        <v>817</v>
      </c>
      <c r="F313" s="21"/>
      <c r="G313" s="19">
        <v>1231</v>
      </c>
      <c r="H313" s="21"/>
      <c r="I313" s="19" t="str">
        <f>IF(VLOOKUP(A305,每天审查通过人数情况!A:M,8,FALSE)="","/",VLOOKUP(A305,每天审查通过人数情况!A:M,8,FALSE))</f>
        <v>/</v>
      </c>
    </row>
    <row r="314" ht="18" customHeight="1" spans="1:9">
      <c r="A314" s="19" t="s">
        <v>2388</v>
      </c>
      <c r="B314" s="21"/>
      <c r="C314" s="19">
        <v>1442</v>
      </c>
      <c r="D314" s="21"/>
      <c r="E314" s="19">
        <v>1156</v>
      </c>
      <c r="F314" s="21"/>
      <c r="G314" s="19">
        <v>1556</v>
      </c>
      <c r="H314" s="21"/>
      <c r="I314" s="19" t="str">
        <f>IF(VLOOKUP(A305,每天审查通过人数情况!A:M,9,FALSE)="","/",VLOOKUP(A305,每天审查通过人数情况!A:M,9,FALSE))</f>
        <v>/</v>
      </c>
    </row>
    <row r="315" ht="18" customHeight="1" spans="1:9">
      <c r="A315" s="19" t="s">
        <v>2389</v>
      </c>
      <c r="B315" s="21"/>
      <c r="C315" s="19">
        <v>1936</v>
      </c>
      <c r="D315" s="21"/>
      <c r="E315" s="19">
        <v>1277</v>
      </c>
      <c r="F315" s="21"/>
      <c r="G315" s="19">
        <v>2006</v>
      </c>
      <c r="H315" s="21"/>
      <c r="I315" s="19" t="str">
        <f>IF(VLOOKUP(A305,每天审查通过人数情况!A:M,10,FALSE)="","/",VLOOKUP(A305,每天审查通过人数情况!A:M,10,FALSE))</f>
        <v>/</v>
      </c>
    </row>
    <row r="316" ht="18" customHeight="1" spans="1:9">
      <c r="A316" s="19" t="s">
        <v>2390</v>
      </c>
      <c r="B316" s="21"/>
      <c r="C316" s="19">
        <v>2515</v>
      </c>
      <c r="D316" s="21"/>
      <c r="E316" s="19">
        <v>1960</v>
      </c>
      <c r="F316" s="21"/>
      <c r="G316" s="19">
        <v>2435</v>
      </c>
      <c r="H316" s="21"/>
      <c r="I316" s="19" t="str">
        <f>IF(VLOOKUP(A305,每天审查通过人数情况!A:M,11,FALSE)="","/",VLOOKUP(A305,每天审查通过人数情况!A:M,11,FALSE))</f>
        <v>/</v>
      </c>
    </row>
    <row r="317" ht="18" customHeight="1" spans="1:9">
      <c r="A317" s="19" t="s">
        <v>2391</v>
      </c>
      <c r="B317" s="21"/>
      <c r="C317" s="19">
        <v>3092</v>
      </c>
      <c r="D317" s="21"/>
      <c r="E317" s="19">
        <v>2490</v>
      </c>
      <c r="F317" s="21"/>
      <c r="G317" s="19">
        <v>3161</v>
      </c>
      <c r="H317" s="21"/>
      <c r="I317" s="19" t="str">
        <f>IF(VLOOKUP(A305,每天审查通过人数情况!A:M,12,FALSE)="","/",VLOOKUP(A305,每天审查通过人数情况!A:M,12,FALSE))</f>
        <v>/</v>
      </c>
    </row>
    <row r="318" ht="18" customHeight="1" spans="1:9">
      <c r="A318" s="19" t="s">
        <v>2392</v>
      </c>
      <c r="B318" s="22"/>
      <c r="C318" s="19">
        <v>3742</v>
      </c>
      <c r="D318" s="22"/>
      <c r="E318" s="19">
        <v>3200</v>
      </c>
      <c r="F318" s="22"/>
      <c r="G318" s="19">
        <v>4287</v>
      </c>
      <c r="H318" s="22"/>
      <c r="I318" s="19" t="str">
        <f>IF(VLOOKUP(A305,每天审查通过人数情况!A:M,13,FALSE)="","/",VLOOKUP(A305,每天审查通过人数情况!A:M,13,FALSE))</f>
        <v>/</v>
      </c>
    </row>
    <row r="319" ht="18" customHeight="1"/>
    <row r="320" ht="18" customHeight="1"/>
    <row r="321" ht="18" customHeight="1" spans="1:9">
      <c r="A321" s="12" t="s">
        <v>158</v>
      </c>
      <c r="B321" s="12"/>
      <c r="C321" s="12"/>
      <c r="D321" s="12"/>
      <c r="E321" s="12"/>
      <c r="F321" s="12"/>
      <c r="G321" s="12"/>
      <c r="H321" s="12"/>
      <c r="I321" s="12"/>
    </row>
    <row r="322" ht="18" customHeight="1" spans="1:9">
      <c r="A322" s="13" t="str">
        <f>"——2024国家公务员招录考试（"&amp;A321&amp;"岗位）审查通过人数对比——"</f>
        <v>——2024国家公务员招录考试（梅州岗位）审查通过人数对比——</v>
      </c>
      <c r="B322" s="13"/>
      <c r="C322" s="13"/>
      <c r="D322" s="13"/>
      <c r="E322" s="13"/>
      <c r="F322" s="13"/>
      <c r="G322" s="13"/>
      <c r="H322" s="13"/>
      <c r="I322" s="13"/>
    </row>
    <row r="323" ht="18" customHeight="1" spans="1:9">
      <c r="A323" s="14" t="s">
        <v>2378</v>
      </c>
      <c r="B323" s="15" t="s">
        <v>2379</v>
      </c>
      <c r="C323" s="16"/>
      <c r="D323" s="15" t="s">
        <v>2380</v>
      </c>
      <c r="E323" s="16"/>
      <c r="F323" s="15" t="s">
        <v>2381</v>
      </c>
      <c r="G323" s="16"/>
      <c r="H323" s="15" t="s">
        <v>2382</v>
      </c>
      <c r="I323" s="16"/>
    </row>
    <row r="324" ht="18" customHeight="1" spans="1:9">
      <c r="A324" s="17"/>
      <c r="B324" s="18" t="s">
        <v>32</v>
      </c>
      <c r="C324" s="18" t="s">
        <v>34</v>
      </c>
      <c r="D324" s="18" t="s">
        <v>32</v>
      </c>
      <c r="E324" s="18" t="s">
        <v>34</v>
      </c>
      <c r="F324" s="18" t="s">
        <v>32</v>
      </c>
      <c r="G324" s="18" t="s">
        <v>34</v>
      </c>
      <c r="H324" s="18" t="s">
        <v>32</v>
      </c>
      <c r="I324" s="18" t="s">
        <v>34</v>
      </c>
    </row>
    <row r="325" ht="18" customHeight="1" spans="1:9">
      <c r="A325" s="19" t="s">
        <v>2383</v>
      </c>
      <c r="B325" s="20">
        <v>23</v>
      </c>
      <c r="C325" s="19">
        <v>3</v>
      </c>
      <c r="D325" s="20">
        <v>27</v>
      </c>
      <c r="E325" s="19">
        <v>1</v>
      </c>
      <c r="F325" s="20">
        <v>33</v>
      </c>
      <c r="G325" s="19">
        <v>2</v>
      </c>
      <c r="H325" s="20">
        <f>VLOOKUP(A321,国考报名统计!C:E,3,0)</f>
        <v>84</v>
      </c>
      <c r="I325" s="19">
        <f>IF(VLOOKUP(A321,每天审查通过人数情况!A:M,4,FALSE)="","/",VLOOKUP(A321,每天审查通过人数情况!A:M,4,FALSE))</f>
        <v>0</v>
      </c>
    </row>
    <row r="326" ht="18" customHeight="1" spans="1:9">
      <c r="A326" s="19" t="s">
        <v>2384</v>
      </c>
      <c r="B326" s="21"/>
      <c r="C326" s="19">
        <v>191</v>
      </c>
      <c r="D326" s="21"/>
      <c r="E326" s="19">
        <v>132</v>
      </c>
      <c r="F326" s="21"/>
      <c r="G326" s="19">
        <v>69</v>
      </c>
      <c r="H326" s="21"/>
      <c r="I326" s="19">
        <f>IF(VLOOKUP(A321,每天审查通过人数情况!A:M,5,FALSE)="","/",VLOOKUP(A321,每天审查通过人数情况!A:M,5,FALSE))</f>
        <v>101</v>
      </c>
    </row>
    <row r="327" ht="18" customHeight="1" spans="1:9">
      <c r="A327" s="19" t="s">
        <v>2385</v>
      </c>
      <c r="B327" s="21"/>
      <c r="C327" s="19">
        <v>299</v>
      </c>
      <c r="D327" s="21"/>
      <c r="E327" s="19">
        <v>426</v>
      </c>
      <c r="F327" s="21"/>
      <c r="G327" s="19">
        <v>136</v>
      </c>
      <c r="H327" s="21"/>
      <c r="I327" s="19">
        <f>IF(VLOOKUP(A321,每天审查通过人数情况!A:M,6,FALSE)="","/",VLOOKUP(A321,每天审查通过人数情况!A:M,6,FALSE))</f>
        <v>417</v>
      </c>
    </row>
    <row r="328" ht="18" customHeight="1" spans="1:9">
      <c r="A328" s="19" t="s">
        <v>2386</v>
      </c>
      <c r="B328" s="21"/>
      <c r="C328" s="19">
        <v>442</v>
      </c>
      <c r="D328" s="21"/>
      <c r="E328" s="19">
        <v>782</v>
      </c>
      <c r="F328" s="21"/>
      <c r="G328" s="19">
        <v>363</v>
      </c>
      <c r="H328" s="21"/>
      <c r="I328" s="19">
        <f>IF(VLOOKUP(A321,每天审查通过人数情况!A:M,7,FALSE)="","/",VLOOKUP(A321,每天审查通过人数情况!A:M,7,FALSE))</f>
        <v>947</v>
      </c>
    </row>
    <row r="329" ht="18" customHeight="1" spans="1:9">
      <c r="A329" s="19" t="s">
        <v>2387</v>
      </c>
      <c r="B329" s="21"/>
      <c r="C329" s="19">
        <v>590</v>
      </c>
      <c r="D329" s="21"/>
      <c r="E329" s="19">
        <v>1161</v>
      </c>
      <c r="F329" s="21"/>
      <c r="G329" s="19">
        <v>658</v>
      </c>
      <c r="H329" s="21"/>
      <c r="I329" s="19" t="str">
        <f>IF(VLOOKUP(A321,每天审查通过人数情况!A:M,8,FALSE)="","/",VLOOKUP(A321,每天审查通过人数情况!A:M,8,FALSE))</f>
        <v>/</v>
      </c>
    </row>
    <row r="330" ht="18" customHeight="1" spans="1:9">
      <c r="A330" s="19" t="s">
        <v>2388</v>
      </c>
      <c r="B330" s="21"/>
      <c r="C330" s="19">
        <v>780</v>
      </c>
      <c r="D330" s="21"/>
      <c r="E330" s="19">
        <v>1552</v>
      </c>
      <c r="F330" s="21"/>
      <c r="G330" s="19">
        <v>881</v>
      </c>
      <c r="H330" s="21"/>
      <c r="I330" s="19" t="str">
        <f>IF(VLOOKUP(A321,每天审查通过人数情况!A:M,9,FALSE)="","/",VLOOKUP(A321,每天审查通过人数情况!A:M,9,FALSE))</f>
        <v>/</v>
      </c>
    </row>
    <row r="331" ht="18" customHeight="1" spans="1:9">
      <c r="A331" s="19" t="s">
        <v>2389</v>
      </c>
      <c r="B331" s="21"/>
      <c r="C331" s="19">
        <v>961</v>
      </c>
      <c r="D331" s="21"/>
      <c r="E331" s="19">
        <v>1706</v>
      </c>
      <c r="F331" s="21"/>
      <c r="G331" s="19">
        <v>1135</v>
      </c>
      <c r="H331" s="21"/>
      <c r="I331" s="19" t="str">
        <f>IF(VLOOKUP(A321,每天审查通过人数情况!A:M,10,FALSE)="","/",VLOOKUP(A321,每天审查通过人数情况!A:M,10,FALSE))</f>
        <v>/</v>
      </c>
    </row>
    <row r="332" ht="18" customHeight="1" spans="1:9">
      <c r="A332" s="19" t="s">
        <v>2390</v>
      </c>
      <c r="B332" s="21"/>
      <c r="C332" s="19">
        <v>1293</v>
      </c>
      <c r="D332" s="21"/>
      <c r="E332" s="19">
        <v>2364</v>
      </c>
      <c r="F332" s="21"/>
      <c r="G332" s="19">
        <v>1463</v>
      </c>
      <c r="H332" s="21"/>
      <c r="I332" s="19" t="str">
        <f>IF(VLOOKUP(A321,每天审查通过人数情况!A:M,11,FALSE)="","/",VLOOKUP(A321,每天审查通过人数情况!A:M,11,FALSE))</f>
        <v>/</v>
      </c>
    </row>
    <row r="333" ht="18" customHeight="1" spans="1:9">
      <c r="A333" s="19" t="s">
        <v>2391</v>
      </c>
      <c r="B333" s="21"/>
      <c r="C333" s="19">
        <v>1628</v>
      </c>
      <c r="D333" s="21"/>
      <c r="E333" s="19">
        <v>2892</v>
      </c>
      <c r="F333" s="21"/>
      <c r="G333" s="19">
        <v>1890</v>
      </c>
      <c r="H333" s="21"/>
      <c r="I333" s="19" t="str">
        <f>IF(VLOOKUP(A321,每天审查通过人数情况!A:M,12,FALSE)="","/",VLOOKUP(A321,每天审查通过人数情况!A:M,12,FALSE))</f>
        <v>/</v>
      </c>
    </row>
    <row r="334" ht="18" customHeight="1" spans="1:9">
      <c r="A334" s="19" t="s">
        <v>2392</v>
      </c>
      <c r="B334" s="22"/>
      <c r="C334" s="19">
        <v>2037</v>
      </c>
      <c r="D334" s="22"/>
      <c r="E334" s="19">
        <v>3555</v>
      </c>
      <c r="F334" s="22"/>
      <c r="G334" s="19">
        <v>2596</v>
      </c>
      <c r="H334" s="22"/>
      <c r="I334" s="19" t="str">
        <f>IF(VLOOKUP(A321,每天审查通过人数情况!A:M,13,FALSE)="","/",VLOOKUP(A321,每天审查通过人数情况!A:M,13,FALSE))</f>
        <v>/</v>
      </c>
    </row>
    <row r="335" ht="18" customHeight="1"/>
    <row r="336" ht="19.25" customHeight="1"/>
  </sheetData>
  <sheetProtection autoFilter="0"/>
  <mergeCells count="210">
    <mergeCell ref="A2:I2"/>
    <mergeCell ref="B3:C3"/>
    <mergeCell ref="D3:E3"/>
    <mergeCell ref="F3:G3"/>
    <mergeCell ref="H3:I3"/>
    <mergeCell ref="A18:I18"/>
    <mergeCell ref="B19:C19"/>
    <mergeCell ref="D19:E19"/>
    <mergeCell ref="F19:G19"/>
    <mergeCell ref="H19:I19"/>
    <mergeCell ref="A34:I34"/>
    <mergeCell ref="B35:C35"/>
    <mergeCell ref="D35:E35"/>
    <mergeCell ref="F35:G35"/>
    <mergeCell ref="H35:I35"/>
    <mergeCell ref="A50:I50"/>
    <mergeCell ref="B51:C51"/>
    <mergeCell ref="D51:E51"/>
    <mergeCell ref="F51:G51"/>
    <mergeCell ref="H51:I51"/>
    <mergeCell ref="A66:I66"/>
    <mergeCell ref="B67:C67"/>
    <mergeCell ref="D67:E67"/>
    <mergeCell ref="F67:G67"/>
    <mergeCell ref="H67:I67"/>
    <mergeCell ref="A82:I82"/>
    <mergeCell ref="B83:C83"/>
    <mergeCell ref="D83:E83"/>
    <mergeCell ref="F83:G83"/>
    <mergeCell ref="H83:I83"/>
    <mergeCell ref="A98:I98"/>
    <mergeCell ref="B99:C99"/>
    <mergeCell ref="D99:E99"/>
    <mergeCell ref="F99:G99"/>
    <mergeCell ref="H99:I99"/>
    <mergeCell ref="A114:I114"/>
    <mergeCell ref="B115:C115"/>
    <mergeCell ref="D115:E115"/>
    <mergeCell ref="F115:G115"/>
    <mergeCell ref="H115:I115"/>
    <mergeCell ref="A130:I130"/>
    <mergeCell ref="B131:C131"/>
    <mergeCell ref="D131:E131"/>
    <mergeCell ref="F131:G131"/>
    <mergeCell ref="H131:I131"/>
    <mergeCell ref="A146:I146"/>
    <mergeCell ref="B147:C147"/>
    <mergeCell ref="D147:E147"/>
    <mergeCell ref="F147:G147"/>
    <mergeCell ref="H147:I147"/>
    <mergeCell ref="A162:I162"/>
    <mergeCell ref="B163:C163"/>
    <mergeCell ref="D163:E163"/>
    <mergeCell ref="F163:G163"/>
    <mergeCell ref="H163:I163"/>
    <mergeCell ref="A178:I178"/>
    <mergeCell ref="B179:C179"/>
    <mergeCell ref="D179:E179"/>
    <mergeCell ref="F179:G179"/>
    <mergeCell ref="H179:I179"/>
    <mergeCell ref="A194:I194"/>
    <mergeCell ref="B195:C195"/>
    <mergeCell ref="D195:E195"/>
    <mergeCell ref="F195:G195"/>
    <mergeCell ref="H195:I195"/>
    <mergeCell ref="A210:I210"/>
    <mergeCell ref="B211:C211"/>
    <mergeCell ref="D211:E211"/>
    <mergeCell ref="F211:G211"/>
    <mergeCell ref="H211:I211"/>
    <mergeCell ref="A226:I226"/>
    <mergeCell ref="B227:C227"/>
    <mergeCell ref="D227:E227"/>
    <mergeCell ref="F227:G227"/>
    <mergeCell ref="H227:I227"/>
    <mergeCell ref="A242:I242"/>
    <mergeCell ref="B243:C243"/>
    <mergeCell ref="D243:E243"/>
    <mergeCell ref="F243:G243"/>
    <mergeCell ref="H243:I243"/>
    <mergeCell ref="A258:I258"/>
    <mergeCell ref="B259:C259"/>
    <mergeCell ref="D259:E259"/>
    <mergeCell ref="F259:G259"/>
    <mergeCell ref="H259:I259"/>
    <mergeCell ref="A274:I274"/>
    <mergeCell ref="B275:C275"/>
    <mergeCell ref="D275:E275"/>
    <mergeCell ref="F275:G275"/>
    <mergeCell ref="H275:I275"/>
    <mergeCell ref="A290:I290"/>
    <mergeCell ref="B291:C291"/>
    <mergeCell ref="D291:E291"/>
    <mergeCell ref="F291:G291"/>
    <mergeCell ref="H291:I291"/>
    <mergeCell ref="A306:I306"/>
    <mergeCell ref="B307:C307"/>
    <mergeCell ref="D307:E307"/>
    <mergeCell ref="F307:G307"/>
    <mergeCell ref="H307:I307"/>
    <mergeCell ref="A322:I322"/>
    <mergeCell ref="B323:C323"/>
    <mergeCell ref="D323:E323"/>
    <mergeCell ref="F323:G323"/>
    <mergeCell ref="H323:I323"/>
    <mergeCell ref="A3:A4"/>
    <mergeCell ref="A19:A20"/>
    <mergeCell ref="A35:A36"/>
    <mergeCell ref="A51:A52"/>
    <mergeCell ref="A67:A68"/>
    <mergeCell ref="A83:A84"/>
    <mergeCell ref="A99:A100"/>
    <mergeCell ref="A115:A116"/>
    <mergeCell ref="A131:A132"/>
    <mergeCell ref="A147:A148"/>
    <mergeCell ref="A163:A164"/>
    <mergeCell ref="A179:A180"/>
    <mergeCell ref="A195:A196"/>
    <mergeCell ref="A211:A212"/>
    <mergeCell ref="A227:A228"/>
    <mergeCell ref="A243:A244"/>
    <mergeCell ref="A259:A260"/>
    <mergeCell ref="A275:A276"/>
    <mergeCell ref="A291:A292"/>
    <mergeCell ref="A307:A308"/>
    <mergeCell ref="A323:A324"/>
    <mergeCell ref="B5:B14"/>
    <mergeCell ref="B21:B30"/>
    <mergeCell ref="B37:B46"/>
    <mergeCell ref="B53:B62"/>
    <mergeCell ref="B69:B78"/>
    <mergeCell ref="B85:B94"/>
    <mergeCell ref="B101:B110"/>
    <mergeCell ref="B117:B126"/>
    <mergeCell ref="B133:B142"/>
    <mergeCell ref="B149:B158"/>
    <mergeCell ref="B165:B174"/>
    <mergeCell ref="B181:B190"/>
    <mergeCell ref="B197:B206"/>
    <mergeCell ref="B213:B222"/>
    <mergeCell ref="B229:B238"/>
    <mergeCell ref="B245:B254"/>
    <mergeCell ref="B261:B270"/>
    <mergeCell ref="B277:B286"/>
    <mergeCell ref="B293:B302"/>
    <mergeCell ref="B309:B318"/>
    <mergeCell ref="B325:B334"/>
    <mergeCell ref="D5:D14"/>
    <mergeCell ref="D21:D30"/>
    <mergeCell ref="D37:D46"/>
    <mergeCell ref="D53:D62"/>
    <mergeCell ref="D69:D78"/>
    <mergeCell ref="D85:D94"/>
    <mergeCell ref="D101:D110"/>
    <mergeCell ref="D117:D126"/>
    <mergeCell ref="D133:D142"/>
    <mergeCell ref="D149:D158"/>
    <mergeCell ref="D165:D174"/>
    <mergeCell ref="D181:D190"/>
    <mergeCell ref="D197:D206"/>
    <mergeCell ref="D213:D222"/>
    <mergeCell ref="D229:D238"/>
    <mergeCell ref="D245:D254"/>
    <mergeCell ref="D261:D270"/>
    <mergeCell ref="D277:D286"/>
    <mergeCell ref="D293:D302"/>
    <mergeCell ref="D309:D318"/>
    <mergeCell ref="D325:D334"/>
    <mergeCell ref="F5:F14"/>
    <mergeCell ref="F21:F30"/>
    <mergeCell ref="F37:F46"/>
    <mergeCell ref="F53:F62"/>
    <mergeCell ref="F69:F78"/>
    <mergeCell ref="F85:F94"/>
    <mergeCell ref="F101:F110"/>
    <mergeCell ref="F117:F126"/>
    <mergeCell ref="F133:F142"/>
    <mergeCell ref="F149:F158"/>
    <mergeCell ref="F165:F174"/>
    <mergeCell ref="F181:F190"/>
    <mergeCell ref="F197:F206"/>
    <mergeCell ref="F213:F222"/>
    <mergeCell ref="F229:F238"/>
    <mergeCell ref="F245:F254"/>
    <mergeCell ref="F261:F270"/>
    <mergeCell ref="F277:F286"/>
    <mergeCell ref="F293:F302"/>
    <mergeCell ref="F309:F318"/>
    <mergeCell ref="F325:F334"/>
    <mergeCell ref="H5:H14"/>
    <mergeCell ref="H21:H30"/>
    <mergeCell ref="H37:H46"/>
    <mergeCell ref="H53:H62"/>
    <mergeCell ref="H69:H78"/>
    <mergeCell ref="H85:H94"/>
    <mergeCell ref="H101:H110"/>
    <mergeCell ref="H117:H126"/>
    <mergeCell ref="H133:H142"/>
    <mergeCell ref="H149:H158"/>
    <mergeCell ref="H165:H174"/>
    <mergeCell ref="H181:H190"/>
    <mergeCell ref="H197:H206"/>
    <mergeCell ref="H213:H222"/>
    <mergeCell ref="H229:H238"/>
    <mergeCell ref="H245:H254"/>
    <mergeCell ref="H261:H270"/>
    <mergeCell ref="H277:H286"/>
    <mergeCell ref="H293:H302"/>
    <mergeCell ref="H309:H318"/>
    <mergeCell ref="H325:H334"/>
  </mergeCells>
  <pageMargins left="0.7" right="0.7" top="0.75" bottom="0.75" header="0.3" footer="0.3"/>
  <pageSetup paperSize="9" orientation="portrait"/>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
  <sheetViews>
    <sheetView zoomScale="85" zoomScaleNormal="85" topLeftCell="A2" workbookViewId="0">
      <selection activeCell="G4" sqref="G4:G25"/>
    </sheetView>
  </sheetViews>
  <sheetFormatPr defaultColWidth="9" defaultRowHeight="15"/>
  <cols>
    <col min="1" max="13" width="8.79646017699115" style="1" customWidth="1"/>
    <col min="14" max="16384" width="9" style="1"/>
  </cols>
  <sheetData>
    <row r="1" ht="39.35" spans="1:13">
      <c r="A1" s="2" t="s">
        <v>2402</v>
      </c>
      <c r="B1" s="3"/>
      <c r="C1" s="3"/>
      <c r="D1" s="3"/>
      <c r="E1" s="3"/>
      <c r="F1" s="3"/>
      <c r="G1" s="3"/>
      <c r="H1" s="3"/>
      <c r="I1" s="3"/>
      <c r="J1" s="3"/>
      <c r="K1" s="3"/>
      <c r="L1" s="3"/>
      <c r="M1" s="9"/>
    </row>
    <row r="2" ht="15.75" spans="1:13">
      <c r="A2" s="4" t="s">
        <v>19</v>
      </c>
      <c r="B2" s="4" t="s">
        <v>2374</v>
      </c>
      <c r="C2" s="4" t="s">
        <v>32</v>
      </c>
      <c r="D2" s="4" t="s">
        <v>34</v>
      </c>
      <c r="E2" s="4"/>
      <c r="F2" s="4"/>
      <c r="G2" s="4"/>
      <c r="H2" s="4"/>
      <c r="I2" s="4"/>
      <c r="J2" s="4"/>
      <c r="K2" s="4"/>
      <c r="L2" s="4"/>
      <c r="M2" s="4"/>
    </row>
    <row r="3" ht="15.75" spans="1:13">
      <c r="A3" s="4"/>
      <c r="B3" s="4"/>
      <c r="C3" s="4"/>
      <c r="D3" s="4" t="s">
        <v>2383</v>
      </c>
      <c r="E3" s="4" t="s">
        <v>2384</v>
      </c>
      <c r="F3" s="4" t="s">
        <v>2385</v>
      </c>
      <c r="G3" s="4" t="s">
        <v>2386</v>
      </c>
      <c r="H3" s="4" t="s">
        <v>2387</v>
      </c>
      <c r="I3" s="4" t="s">
        <v>2388</v>
      </c>
      <c r="J3" s="4" t="s">
        <v>2389</v>
      </c>
      <c r="K3" s="4" t="s">
        <v>2390</v>
      </c>
      <c r="L3" s="4" t="s">
        <v>2391</v>
      </c>
      <c r="M3" s="4" t="s">
        <v>2392</v>
      </c>
    </row>
    <row r="4" ht="15.75" spans="1:13">
      <c r="A4" s="5" t="s">
        <v>52</v>
      </c>
      <c r="B4" s="6">
        <v>252</v>
      </c>
      <c r="C4" s="6">
        <v>587</v>
      </c>
      <c r="D4" s="7">
        <v>42</v>
      </c>
      <c r="E4" s="7">
        <v>1150</v>
      </c>
      <c r="F4" s="7">
        <v>3605</v>
      </c>
      <c r="G4" s="8">
        <v>6434</v>
      </c>
      <c r="H4" s="7"/>
      <c r="I4" s="8"/>
      <c r="J4" s="7"/>
      <c r="K4" s="7"/>
      <c r="L4" s="7"/>
      <c r="M4" s="7"/>
    </row>
    <row r="5" ht="15.75" spans="1:13">
      <c r="A5" s="5" t="s">
        <v>76</v>
      </c>
      <c r="B5" s="6">
        <v>238</v>
      </c>
      <c r="C5" s="6">
        <v>739</v>
      </c>
      <c r="D5" s="7">
        <v>153</v>
      </c>
      <c r="E5" s="7">
        <v>1194</v>
      </c>
      <c r="F5" s="7">
        <v>3241</v>
      </c>
      <c r="G5" s="8">
        <v>5761</v>
      </c>
      <c r="H5" s="7"/>
      <c r="I5" s="8"/>
      <c r="J5" s="7"/>
      <c r="K5" s="7"/>
      <c r="L5" s="7"/>
      <c r="M5" s="7"/>
    </row>
    <row r="6" ht="15.75" spans="1:13">
      <c r="A6" s="5" t="s">
        <v>106</v>
      </c>
      <c r="B6" s="6">
        <v>84</v>
      </c>
      <c r="C6" s="6">
        <v>288</v>
      </c>
      <c r="D6" s="7">
        <v>3</v>
      </c>
      <c r="E6" s="7">
        <v>375</v>
      </c>
      <c r="F6" s="5">
        <v>1179</v>
      </c>
      <c r="G6" s="8">
        <v>2623</v>
      </c>
      <c r="H6" s="5"/>
      <c r="I6" s="8"/>
      <c r="J6" s="5"/>
      <c r="K6" s="7"/>
      <c r="L6" s="5"/>
      <c r="M6" s="5"/>
    </row>
    <row r="7" ht="15.75" spans="1:13">
      <c r="A7" s="5" t="s">
        <v>495</v>
      </c>
      <c r="B7" s="6">
        <v>44</v>
      </c>
      <c r="C7" s="6">
        <v>118</v>
      </c>
      <c r="D7" s="7">
        <v>1</v>
      </c>
      <c r="E7" s="7">
        <v>111</v>
      </c>
      <c r="F7" s="7">
        <v>518</v>
      </c>
      <c r="G7" s="8">
        <v>971</v>
      </c>
      <c r="H7" s="7"/>
      <c r="I7" s="8"/>
      <c r="J7" s="7"/>
      <c r="K7" s="7"/>
      <c r="L7" s="7"/>
      <c r="M7" s="7"/>
    </row>
    <row r="8" ht="15.75" spans="1:13">
      <c r="A8" s="5" t="s">
        <v>136</v>
      </c>
      <c r="B8" s="6">
        <v>53</v>
      </c>
      <c r="C8" s="6">
        <v>130</v>
      </c>
      <c r="D8" s="7">
        <v>0</v>
      </c>
      <c r="E8" s="7">
        <v>76</v>
      </c>
      <c r="F8" s="5">
        <v>535</v>
      </c>
      <c r="G8" s="8">
        <v>1081</v>
      </c>
      <c r="H8" s="5"/>
      <c r="I8" s="8"/>
      <c r="J8" s="5"/>
      <c r="K8" s="7"/>
      <c r="L8" s="5"/>
      <c r="M8" s="5"/>
    </row>
    <row r="9" ht="15.75" spans="1:13">
      <c r="A9" s="5" t="s">
        <v>115</v>
      </c>
      <c r="B9" s="6">
        <v>60</v>
      </c>
      <c r="C9" s="6">
        <v>157</v>
      </c>
      <c r="D9" s="7">
        <v>4</v>
      </c>
      <c r="E9" s="7">
        <v>119</v>
      </c>
      <c r="F9" s="5">
        <v>1026</v>
      </c>
      <c r="G9" s="8">
        <v>1954</v>
      </c>
      <c r="H9" s="5"/>
      <c r="I9" s="8"/>
      <c r="J9" s="5"/>
      <c r="K9" s="7"/>
      <c r="L9" s="5"/>
      <c r="M9" s="5"/>
    </row>
    <row r="10" ht="15.75" spans="1:13">
      <c r="A10" s="5" t="s">
        <v>124</v>
      </c>
      <c r="B10" s="6">
        <v>29</v>
      </c>
      <c r="C10" s="6">
        <v>109</v>
      </c>
      <c r="D10" s="7">
        <v>0</v>
      </c>
      <c r="E10" s="7">
        <v>125</v>
      </c>
      <c r="F10" s="5">
        <v>422</v>
      </c>
      <c r="G10" s="8">
        <v>846</v>
      </c>
      <c r="H10" s="5"/>
      <c r="I10" s="8"/>
      <c r="J10" s="5"/>
      <c r="K10" s="7"/>
      <c r="L10" s="5"/>
      <c r="M10" s="5"/>
    </row>
    <row r="11" ht="15.75" spans="1:13">
      <c r="A11" s="5" t="s">
        <v>164</v>
      </c>
      <c r="B11" s="6">
        <v>58</v>
      </c>
      <c r="C11" s="6">
        <v>117</v>
      </c>
      <c r="D11" s="7">
        <v>0</v>
      </c>
      <c r="E11" s="7">
        <v>136</v>
      </c>
      <c r="F11" s="5">
        <v>489</v>
      </c>
      <c r="G11" s="8">
        <v>1015</v>
      </c>
      <c r="H11" s="5"/>
      <c r="I11" s="8"/>
      <c r="J11" s="5"/>
      <c r="K11" s="7"/>
      <c r="L11" s="5"/>
      <c r="M11" s="5"/>
    </row>
    <row r="12" ht="15.75" spans="1:13">
      <c r="A12" s="5" t="s">
        <v>131</v>
      </c>
      <c r="B12" s="6">
        <v>61</v>
      </c>
      <c r="C12" s="6">
        <v>126</v>
      </c>
      <c r="D12" s="7">
        <v>0</v>
      </c>
      <c r="E12" s="7">
        <v>128</v>
      </c>
      <c r="F12" s="5">
        <v>451</v>
      </c>
      <c r="G12" s="8">
        <v>909</v>
      </c>
      <c r="H12" s="5"/>
      <c r="I12" s="8"/>
      <c r="J12" s="5"/>
      <c r="K12" s="7"/>
      <c r="L12" s="5"/>
      <c r="M12" s="5"/>
    </row>
    <row r="13" ht="15.75" spans="1:13">
      <c r="A13" s="5" t="s">
        <v>178</v>
      </c>
      <c r="B13" s="6">
        <v>45</v>
      </c>
      <c r="C13" s="6">
        <v>86</v>
      </c>
      <c r="D13" s="7">
        <v>7</v>
      </c>
      <c r="E13" s="7">
        <v>91</v>
      </c>
      <c r="F13" s="5">
        <v>569</v>
      </c>
      <c r="G13" s="8">
        <v>1059</v>
      </c>
      <c r="H13" s="5"/>
      <c r="I13" s="8"/>
      <c r="J13" s="5"/>
      <c r="K13" s="7"/>
      <c r="L13" s="5"/>
      <c r="M13" s="5"/>
    </row>
    <row r="14" ht="15.75" spans="1:13">
      <c r="A14" s="5" t="s">
        <v>331</v>
      </c>
      <c r="B14" s="6">
        <v>62</v>
      </c>
      <c r="C14" s="6">
        <v>135</v>
      </c>
      <c r="D14" s="7">
        <v>0</v>
      </c>
      <c r="E14" s="7">
        <v>138</v>
      </c>
      <c r="F14" s="5">
        <v>500</v>
      </c>
      <c r="G14" s="8">
        <v>941</v>
      </c>
      <c r="H14" s="5"/>
      <c r="I14" s="8"/>
      <c r="J14" s="5"/>
      <c r="K14" s="7"/>
      <c r="L14" s="5"/>
      <c r="M14" s="5"/>
    </row>
    <row r="15" ht="15.75" spans="1:13">
      <c r="A15" s="5" t="s">
        <v>102</v>
      </c>
      <c r="B15" s="6">
        <v>48</v>
      </c>
      <c r="C15" s="6">
        <v>88</v>
      </c>
      <c r="D15" s="7">
        <v>4</v>
      </c>
      <c r="E15" s="7">
        <v>90</v>
      </c>
      <c r="F15" s="5">
        <v>323</v>
      </c>
      <c r="G15" s="8">
        <v>623</v>
      </c>
      <c r="H15" s="5"/>
      <c r="I15" s="8"/>
      <c r="J15" s="5"/>
      <c r="K15" s="7"/>
      <c r="L15" s="5"/>
      <c r="M15" s="5"/>
    </row>
    <row r="16" ht="15.75" spans="1:13">
      <c r="A16" s="5" t="s">
        <v>512</v>
      </c>
      <c r="B16" s="6">
        <v>29</v>
      </c>
      <c r="C16" s="6">
        <v>72</v>
      </c>
      <c r="D16" s="7">
        <v>0</v>
      </c>
      <c r="E16" s="7">
        <v>54</v>
      </c>
      <c r="F16" s="5">
        <v>213</v>
      </c>
      <c r="G16" s="8">
        <v>515</v>
      </c>
      <c r="H16" s="5"/>
      <c r="I16" s="8"/>
      <c r="J16" s="5"/>
      <c r="K16" s="7"/>
      <c r="L16" s="5"/>
      <c r="M16" s="5"/>
    </row>
    <row r="17" ht="15.75" spans="1:13">
      <c r="A17" s="5" t="s">
        <v>162</v>
      </c>
      <c r="B17" s="6">
        <v>34</v>
      </c>
      <c r="C17" s="6">
        <v>60</v>
      </c>
      <c r="D17" s="7">
        <v>2</v>
      </c>
      <c r="E17" s="7">
        <v>52</v>
      </c>
      <c r="F17" s="5">
        <v>178</v>
      </c>
      <c r="G17" s="8">
        <v>319</v>
      </c>
      <c r="H17" s="5"/>
      <c r="I17" s="8"/>
      <c r="J17" s="5"/>
      <c r="K17" s="7"/>
      <c r="L17" s="5"/>
      <c r="M17" s="5"/>
    </row>
    <row r="18" ht="15.75" spans="1:13">
      <c r="A18" s="5" t="s">
        <v>171</v>
      </c>
      <c r="B18" s="6">
        <v>33</v>
      </c>
      <c r="C18" s="6">
        <v>79</v>
      </c>
      <c r="D18" s="7">
        <v>0</v>
      </c>
      <c r="E18" s="7">
        <v>68</v>
      </c>
      <c r="F18" s="5">
        <v>425</v>
      </c>
      <c r="G18" s="8">
        <v>753</v>
      </c>
      <c r="H18" s="5"/>
      <c r="I18" s="8"/>
      <c r="J18" s="5"/>
      <c r="K18" s="7"/>
      <c r="L18" s="5"/>
      <c r="M18" s="5"/>
    </row>
    <row r="19" ht="15.75" spans="1:13">
      <c r="A19" s="5" t="s">
        <v>167</v>
      </c>
      <c r="B19" s="6">
        <v>37</v>
      </c>
      <c r="C19" s="6">
        <v>59</v>
      </c>
      <c r="D19" s="7">
        <v>0</v>
      </c>
      <c r="E19" s="7">
        <v>123</v>
      </c>
      <c r="F19" s="5">
        <v>378</v>
      </c>
      <c r="G19" s="8">
        <v>661</v>
      </c>
      <c r="H19" s="5"/>
      <c r="I19" s="8"/>
      <c r="J19" s="5"/>
      <c r="K19" s="7"/>
      <c r="L19" s="5"/>
      <c r="M19" s="5"/>
    </row>
    <row r="20" ht="15.75" spans="1:13">
      <c r="A20" s="5" t="s">
        <v>104</v>
      </c>
      <c r="B20" s="6">
        <v>41</v>
      </c>
      <c r="C20" s="6">
        <v>102</v>
      </c>
      <c r="D20" s="7">
        <v>6</v>
      </c>
      <c r="E20" s="7">
        <v>71</v>
      </c>
      <c r="F20" s="5">
        <v>272</v>
      </c>
      <c r="G20" s="8">
        <v>563</v>
      </c>
      <c r="H20" s="5"/>
      <c r="I20" s="8"/>
      <c r="J20" s="5"/>
      <c r="K20" s="7"/>
      <c r="L20" s="5"/>
      <c r="M20" s="5"/>
    </row>
    <row r="21" ht="15.75" spans="1:13">
      <c r="A21" s="5" t="s">
        <v>148</v>
      </c>
      <c r="B21" s="6">
        <v>23</v>
      </c>
      <c r="C21" s="6">
        <v>51</v>
      </c>
      <c r="D21" s="7">
        <v>0</v>
      </c>
      <c r="E21" s="7">
        <v>117</v>
      </c>
      <c r="F21" s="5">
        <v>365</v>
      </c>
      <c r="G21" s="8">
        <v>637</v>
      </c>
      <c r="H21" s="5"/>
      <c r="I21" s="8"/>
      <c r="J21" s="5"/>
      <c r="K21" s="7"/>
      <c r="L21" s="5"/>
      <c r="M21" s="5"/>
    </row>
    <row r="22" ht="15.75" spans="1:13">
      <c r="A22" s="5" t="s">
        <v>152</v>
      </c>
      <c r="B22" s="6">
        <v>29</v>
      </c>
      <c r="C22" s="6">
        <v>79</v>
      </c>
      <c r="D22" s="7">
        <v>12</v>
      </c>
      <c r="E22" s="7">
        <v>242</v>
      </c>
      <c r="F22" s="5">
        <v>621</v>
      </c>
      <c r="G22" s="8">
        <v>1097</v>
      </c>
      <c r="H22" s="5"/>
      <c r="I22" s="8"/>
      <c r="J22" s="5"/>
      <c r="K22" s="7"/>
      <c r="L22" s="5"/>
      <c r="M22" s="5"/>
    </row>
    <row r="23" ht="15.75" spans="1:13">
      <c r="A23" s="5" t="s">
        <v>155</v>
      </c>
      <c r="B23" s="6">
        <v>31</v>
      </c>
      <c r="C23" s="6">
        <v>59</v>
      </c>
      <c r="D23" s="7">
        <v>5</v>
      </c>
      <c r="E23" s="7">
        <v>146</v>
      </c>
      <c r="F23" s="5">
        <v>350</v>
      </c>
      <c r="G23" s="8">
        <v>579</v>
      </c>
      <c r="H23" s="5"/>
      <c r="I23" s="8"/>
      <c r="J23" s="5"/>
      <c r="K23" s="7"/>
      <c r="L23" s="5"/>
      <c r="M23" s="5"/>
    </row>
    <row r="24" ht="15.75" spans="1:13">
      <c r="A24" s="5" t="s">
        <v>158</v>
      </c>
      <c r="B24" s="6">
        <v>36</v>
      </c>
      <c r="C24" s="6">
        <v>84</v>
      </c>
      <c r="D24" s="7">
        <v>0</v>
      </c>
      <c r="E24" s="7">
        <v>101</v>
      </c>
      <c r="F24" s="5">
        <v>417</v>
      </c>
      <c r="G24" s="8">
        <v>947</v>
      </c>
      <c r="H24" s="5"/>
      <c r="I24" s="8"/>
      <c r="J24" s="5"/>
      <c r="K24" s="7"/>
      <c r="L24" s="5"/>
      <c r="M24" s="5"/>
    </row>
    <row r="25" ht="15.75" spans="1:13">
      <c r="A25" s="5" t="s">
        <v>2376</v>
      </c>
      <c r="B25" s="6">
        <v>1327</v>
      </c>
      <c r="C25" s="6">
        <v>3325</v>
      </c>
      <c r="D25" s="7">
        <v>239</v>
      </c>
      <c r="E25" s="7">
        <v>4707</v>
      </c>
      <c r="F25" s="5">
        <v>16077</v>
      </c>
      <c r="G25" s="8">
        <v>30288</v>
      </c>
      <c r="H25" s="5"/>
      <c r="I25" s="8"/>
      <c r="J25" s="5"/>
      <c r="K25" s="7"/>
      <c r="L25" s="5"/>
      <c r="M25" s="5"/>
    </row>
  </sheetData>
  <sheetProtection autoFilter="0"/>
  <mergeCells count="5">
    <mergeCell ref="A1:M1"/>
    <mergeCell ref="D2:M2"/>
    <mergeCell ref="A2:A3"/>
    <mergeCell ref="B2:B3"/>
    <mergeCell ref="C2:C3"/>
  </mergeCells>
  <pageMargins left="0.7" right="0.7" top="0.75" bottom="0.75" header="0.3" footer="0.3"/>
  <pageSetup paperSize="9" orientation="portrait"/>
  <headerFooter/>
  <drawing r:id="rId1"/>
  <picture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各岗位报名人数</vt:lpstr>
      <vt:lpstr>国考报名统计</vt:lpstr>
      <vt:lpstr>数据情况</vt:lpstr>
      <vt:lpstr>热门报名及无人报名岗位</vt:lpstr>
      <vt:lpstr>各城市同期对比</vt:lpstr>
      <vt:lpstr>每天审查通过人数情况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Ridi&amp;Alan</cp:lastModifiedBy>
  <dcterms:created xsi:type="dcterms:W3CDTF">2015-06-05T18:19:00Z</dcterms:created>
  <dcterms:modified xsi:type="dcterms:W3CDTF">2023-10-18T10:21:13Z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16C1A71BD9C7446BAF15185F3C71E383</vt:lpwstr>
  </property>
</Properties>
</file>