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9675" activeTab="0"/>
  </bookViews>
  <sheets>
    <sheet name="资格复审结果" sheetId="1" r:id="rId1"/>
  </sheets>
  <definedNames/>
  <calcPr fullCalcOnLoad="1"/>
</workbook>
</file>

<file path=xl/sharedStrings.xml><?xml version="1.0" encoding="utf-8"?>
<sst xmlns="http://schemas.openxmlformats.org/spreadsheetml/2006/main" count="181" uniqueCount="25">
  <si>
    <t>序号</t>
  </si>
  <si>
    <t>报考号</t>
  </si>
  <si>
    <t>报考岗位</t>
  </si>
  <si>
    <t>姓名</t>
  </si>
  <si>
    <t>复审结果</t>
  </si>
  <si>
    <t>0101_内科副主任医师</t>
  </si>
  <si>
    <t>合格</t>
  </si>
  <si>
    <t>0102_内科主治医师</t>
  </si>
  <si>
    <t>0103_外科主任医师</t>
  </si>
  <si>
    <t>0104_外科副主任医师</t>
  </si>
  <si>
    <t>放弃</t>
  </si>
  <si>
    <t>0105_外科主治医师</t>
  </si>
  <si>
    <t>0106_儿科副主任医师</t>
  </si>
  <si>
    <t>0107_儿科主治医师</t>
  </si>
  <si>
    <t>0108_医学影像副主任医师</t>
  </si>
  <si>
    <t>0109_医学影像主治医师</t>
  </si>
  <si>
    <t>0110_麻醉科主任医师</t>
  </si>
  <si>
    <t>0111_麻醉科副主任医师</t>
  </si>
  <si>
    <t>0112_口腔科主治医师</t>
  </si>
  <si>
    <t>0113_主管检验师</t>
  </si>
  <si>
    <t>0114_检验师（急需紧缺岗位）</t>
  </si>
  <si>
    <t>0115_主管护师</t>
  </si>
  <si>
    <t>0116_护师（急需紧缺岗位）</t>
  </si>
  <si>
    <t>附件：1</t>
  </si>
  <si>
    <t>洋浦经济开发区医院2023年考核招聘编内工作人员资格复审结果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</si>
</sst>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">
      <selection activeCell="B8" sqref="B8"/>
    </sheetView>
  </sheetViews>
  <sheetFormatPr defaultColWidth="9.140625" defaultRowHeight="34.5" customHeight="1"/>
  <cols>
    <col min="1" max="1" width="9.00390625" style="2" customWidth="1"/>
    <col min="2" max="2" width="27.140625" style="3" customWidth="1"/>
    <col min="3" max="3" width="28.8515625" style="3" customWidth="1"/>
    <col min="4" max="4" width="8.8515625" style="3" customWidth="1"/>
    <col min="5" max="5" width="11.00390625" style="2" customWidth="1"/>
    <col min="6" max="16384" width="9.00390625" style="2" customWidth="1"/>
  </cols>
  <sheetData>
    <row r="1" ht="30" customHeight="1">
      <c r="A1" s="2" t="s">
        <v>23</v>
      </c>
    </row>
    <row r="2" spans="1:5" s="1" customFormat="1" ht="58.5" customHeight="1">
      <c r="A2" s="9" t="s">
        <v>24</v>
      </c>
      <c r="B2" s="9"/>
      <c r="C2" s="9"/>
      <c r="D2" s="9"/>
      <c r="E2" s="9"/>
    </row>
    <row r="3" spans="1:5" s="1" customFormat="1" ht="34.5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ht="34.5" customHeight="1">
      <c r="A4" s="7">
        <v>1</v>
      </c>
      <c r="B4" s="8" t="str">
        <f>"568920230912090356115207"</f>
        <v>568920230912090356115207</v>
      </c>
      <c r="C4" s="8" t="s">
        <v>5</v>
      </c>
      <c r="D4" s="8" t="str">
        <f>"欧阳治华"</f>
        <v>欧阳治华</v>
      </c>
      <c r="E4" s="7" t="s">
        <v>6</v>
      </c>
    </row>
    <row r="5" spans="1:5" ht="34.5" customHeight="1">
      <c r="A5" s="7">
        <v>2</v>
      </c>
      <c r="B5" s="8" t="str">
        <f>"568920230917214812125457"</f>
        <v>568920230917214812125457</v>
      </c>
      <c r="C5" s="8" t="s">
        <v>5</v>
      </c>
      <c r="D5" s="8" t="str">
        <f>"严国华"</f>
        <v>严国华</v>
      </c>
      <c r="E5" s="7" t="s">
        <v>6</v>
      </c>
    </row>
    <row r="6" spans="1:5" ht="34.5" customHeight="1">
      <c r="A6" s="7">
        <v>3</v>
      </c>
      <c r="B6" s="8" t="str">
        <f>"568920230912204455115336"</f>
        <v>568920230912204455115336</v>
      </c>
      <c r="C6" s="8" t="s">
        <v>7</v>
      </c>
      <c r="D6" s="8" t="str">
        <f>"张华"</f>
        <v>张华</v>
      </c>
      <c r="E6" s="7" t="s">
        <v>6</v>
      </c>
    </row>
    <row r="7" spans="1:5" ht="34.5" customHeight="1">
      <c r="A7" s="7">
        <v>4</v>
      </c>
      <c r="B7" s="8" t="str">
        <f>"568920230913005023115341"</f>
        <v>568920230913005023115341</v>
      </c>
      <c r="C7" s="8" t="s">
        <v>7</v>
      </c>
      <c r="D7" s="8" t="str">
        <f>"周成明"</f>
        <v>周成明</v>
      </c>
      <c r="E7" s="7" t="s">
        <v>6</v>
      </c>
    </row>
    <row r="8" spans="1:5" ht="34.5" customHeight="1">
      <c r="A8" s="7">
        <v>5</v>
      </c>
      <c r="B8" s="8" t="str">
        <f>"568920230913211805118948"</f>
        <v>568920230913211805118948</v>
      </c>
      <c r="C8" s="8" t="s">
        <v>7</v>
      </c>
      <c r="D8" s="8" t="str">
        <f>"赵文玲"</f>
        <v>赵文玲</v>
      </c>
      <c r="E8" s="7" t="s">
        <v>6</v>
      </c>
    </row>
    <row r="9" spans="1:5" ht="34.5" customHeight="1">
      <c r="A9" s="7">
        <v>6</v>
      </c>
      <c r="B9" s="8" t="str">
        <f>"568920230915141737122685"</f>
        <v>568920230915141737122685</v>
      </c>
      <c r="C9" s="8" t="s">
        <v>7</v>
      </c>
      <c r="D9" s="8" t="str">
        <f>"羊学武"</f>
        <v>羊学武</v>
      </c>
      <c r="E9" s="7" t="s">
        <v>6</v>
      </c>
    </row>
    <row r="10" spans="1:5" ht="34.5" customHeight="1">
      <c r="A10" s="7">
        <v>7</v>
      </c>
      <c r="B10" s="8" t="str">
        <f>"568920230915141338122678"</f>
        <v>568920230915141338122678</v>
      </c>
      <c r="C10" s="8" t="s">
        <v>7</v>
      </c>
      <c r="D10" s="8" t="str">
        <f>"韩星"</f>
        <v>韩星</v>
      </c>
      <c r="E10" s="7" t="s">
        <v>6</v>
      </c>
    </row>
    <row r="11" spans="1:5" ht="34.5" customHeight="1">
      <c r="A11" s="7">
        <v>8</v>
      </c>
      <c r="B11" s="8" t="str">
        <f>"568920230917222702125544"</f>
        <v>568920230917222702125544</v>
      </c>
      <c r="C11" s="8" t="s">
        <v>7</v>
      </c>
      <c r="D11" s="8" t="str">
        <f>"杨丽娜"</f>
        <v>杨丽娜</v>
      </c>
      <c r="E11" s="7" t="s">
        <v>6</v>
      </c>
    </row>
    <row r="12" spans="1:5" ht="34.5" customHeight="1">
      <c r="A12" s="7">
        <v>9</v>
      </c>
      <c r="B12" s="8" t="str">
        <f>"568920230918112004126310"</f>
        <v>568920230918112004126310</v>
      </c>
      <c r="C12" s="8" t="s">
        <v>7</v>
      </c>
      <c r="D12" s="8" t="str">
        <f>"徐立君"</f>
        <v>徐立君</v>
      </c>
      <c r="E12" s="7" t="s">
        <v>6</v>
      </c>
    </row>
    <row r="13" spans="1:5" ht="34.5" customHeight="1">
      <c r="A13" s="7">
        <v>10</v>
      </c>
      <c r="B13" s="8" t="str">
        <f>"568920230918130318126550"</f>
        <v>568920230918130318126550</v>
      </c>
      <c r="C13" s="8" t="s">
        <v>7</v>
      </c>
      <c r="D13" s="8" t="str">
        <f>"羊为成"</f>
        <v>羊为成</v>
      </c>
      <c r="E13" s="7" t="s">
        <v>6</v>
      </c>
    </row>
    <row r="14" spans="1:5" ht="34.5" customHeight="1">
      <c r="A14" s="7">
        <v>11</v>
      </c>
      <c r="B14" s="8" t="str">
        <f>"568920230912124616115270"</f>
        <v>568920230912124616115270</v>
      </c>
      <c r="C14" s="8" t="s">
        <v>8</v>
      </c>
      <c r="D14" s="8" t="str">
        <f>"王占山"</f>
        <v>王占山</v>
      </c>
      <c r="E14" s="7" t="s">
        <v>6</v>
      </c>
    </row>
    <row r="15" spans="1:5" ht="34.5" customHeight="1">
      <c r="A15" s="7">
        <v>12</v>
      </c>
      <c r="B15" s="8" t="str">
        <f>"568920230912191905115329"</f>
        <v>568920230912191905115329</v>
      </c>
      <c r="C15" s="8" t="s">
        <v>9</v>
      </c>
      <c r="D15" s="8" t="str">
        <f>"孙爱国"</f>
        <v>孙爱国</v>
      </c>
      <c r="E15" s="7" t="s">
        <v>6</v>
      </c>
    </row>
    <row r="16" spans="1:5" ht="34.5" customHeight="1">
      <c r="A16" s="7">
        <v>13</v>
      </c>
      <c r="B16" s="8" t="str">
        <f>"568920230913145759117550"</f>
        <v>568920230913145759117550</v>
      </c>
      <c r="C16" s="8" t="s">
        <v>9</v>
      </c>
      <c r="D16" s="8" t="str">
        <f>"张继东"</f>
        <v>张继东</v>
      </c>
      <c r="E16" s="7" t="s">
        <v>6</v>
      </c>
    </row>
    <row r="17" spans="1:5" ht="34.5" customHeight="1">
      <c r="A17" s="7">
        <v>14</v>
      </c>
      <c r="B17" s="8" t="str">
        <f>"568920230913200941118717"</f>
        <v>568920230913200941118717</v>
      </c>
      <c r="C17" s="8" t="s">
        <v>9</v>
      </c>
      <c r="D17" s="8" t="str">
        <f>"邹德会"</f>
        <v>邹德会</v>
      </c>
      <c r="E17" s="4" t="s">
        <v>10</v>
      </c>
    </row>
    <row r="18" spans="1:5" ht="34.5" customHeight="1">
      <c r="A18" s="7">
        <v>15</v>
      </c>
      <c r="B18" s="8" t="str">
        <f>"568920230917225022125590"</f>
        <v>568920230917225022125590</v>
      </c>
      <c r="C18" s="8" t="s">
        <v>11</v>
      </c>
      <c r="D18" s="8" t="str">
        <f>"刘磊"</f>
        <v>刘磊</v>
      </c>
      <c r="E18" s="7" t="s">
        <v>6</v>
      </c>
    </row>
    <row r="19" spans="1:5" ht="34.5" customHeight="1">
      <c r="A19" s="7">
        <v>16</v>
      </c>
      <c r="B19" s="8" t="str">
        <f>"568920230914095651119858"</f>
        <v>568920230914095651119858</v>
      </c>
      <c r="C19" s="8" t="s">
        <v>12</v>
      </c>
      <c r="D19" s="8" t="str">
        <f>"淡灵霞"</f>
        <v>淡灵霞</v>
      </c>
      <c r="E19" s="7" t="s">
        <v>6</v>
      </c>
    </row>
    <row r="20" spans="1:5" ht="34.5" customHeight="1">
      <c r="A20" s="7">
        <v>17</v>
      </c>
      <c r="B20" s="8" t="str">
        <f>"568920230914185856121233"</f>
        <v>568920230914185856121233</v>
      </c>
      <c r="C20" s="8" t="s">
        <v>12</v>
      </c>
      <c r="D20" s="8" t="str">
        <f>"徐洁"</f>
        <v>徐洁</v>
      </c>
      <c r="E20" s="7" t="s">
        <v>6</v>
      </c>
    </row>
    <row r="21" spans="1:5" ht="34.5" customHeight="1">
      <c r="A21" s="7">
        <v>18</v>
      </c>
      <c r="B21" s="8" t="str">
        <f>"568920230914181905121171"</f>
        <v>568920230914181905121171</v>
      </c>
      <c r="C21" s="8" t="s">
        <v>13</v>
      </c>
      <c r="D21" s="8" t="str">
        <f>"蒙绪海"</f>
        <v>蒙绪海</v>
      </c>
      <c r="E21" s="7" t="s">
        <v>6</v>
      </c>
    </row>
    <row r="22" spans="1:5" ht="34.5" customHeight="1">
      <c r="A22" s="7">
        <v>19</v>
      </c>
      <c r="B22" s="8" t="str">
        <f>"568920230915103512122326"</f>
        <v>568920230915103512122326</v>
      </c>
      <c r="C22" s="8" t="s">
        <v>13</v>
      </c>
      <c r="D22" s="8" t="str">
        <f>"骞金侠"</f>
        <v>骞金侠</v>
      </c>
      <c r="E22" s="7" t="s">
        <v>6</v>
      </c>
    </row>
    <row r="23" spans="1:5" ht="34.5" customHeight="1">
      <c r="A23" s="7">
        <v>20</v>
      </c>
      <c r="B23" s="8" t="str">
        <f>"568920230913162650118039"</f>
        <v>568920230913162650118039</v>
      </c>
      <c r="C23" s="8" t="s">
        <v>14</v>
      </c>
      <c r="D23" s="8" t="str">
        <f>"魏秀芝"</f>
        <v>魏秀芝</v>
      </c>
      <c r="E23" s="7" t="s">
        <v>6</v>
      </c>
    </row>
    <row r="24" spans="1:5" ht="34.5" customHeight="1">
      <c r="A24" s="7">
        <v>21</v>
      </c>
      <c r="B24" s="8" t="str">
        <f>"568920230913143831117455"</f>
        <v>568920230913143831117455</v>
      </c>
      <c r="C24" s="8" t="s">
        <v>15</v>
      </c>
      <c r="D24" s="8" t="str">
        <f>"刘洁"</f>
        <v>刘洁</v>
      </c>
      <c r="E24" s="7" t="s">
        <v>6</v>
      </c>
    </row>
    <row r="25" spans="1:5" ht="34.5" customHeight="1">
      <c r="A25" s="7">
        <v>22</v>
      </c>
      <c r="B25" s="8" t="str">
        <f>"568920230913162328118022"</f>
        <v>568920230913162328118022</v>
      </c>
      <c r="C25" s="8" t="s">
        <v>15</v>
      </c>
      <c r="D25" s="8" t="str">
        <f>"文明"</f>
        <v>文明</v>
      </c>
      <c r="E25" s="7" t="s">
        <v>6</v>
      </c>
    </row>
    <row r="26" spans="1:5" ht="34.5" customHeight="1">
      <c r="A26" s="7">
        <v>23</v>
      </c>
      <c r="B26" s="8" t="str">
        <f>"568920230914102829119985"</f>
        <v>568920230914102829119985</v>
      </c>
      <c r="C26" s="8" t="s">
        <v>16</v>
      </c>
      <c r="D26" s="8" t="str">
        <f>"李继斌"</f>
        <v>李继斌</v>
      </c>
      <c r="E26" s="7" t="s">
        <v>6</v>
      </c>
    </row>
    <row r="27" spans="1:5" ht="34.5" customHeight="1">
      <c r="A27" s="7">
        <v>24</v>
      </c>
      <c r="B27" s="8" t="str">
        <f>"568920230913072909115344"</f>
        <v>568920230913072909115344</v>
      </c>
      <c r="C27" s="8" t="s">
        <v>17</v>
      </c>
      <c r="D27" s="8" t="str">
        <f>"于瑞华"</f>
        <v>于瑞华</v>
      </c>
      <c r="E27" s="7" t="s">
        <v>6</v>
      </c>
    </row>
    <row r="28" spans="1:5" ht="34.5" customHeight="1">
      <c r="A28" s="7">
        <v>25</v>
      </c>
      <c r="B28" s="8" t="str">
        <f>"568920230912130955115273"</f>
        <v>568920230912130955115273</v>
      </c>
      <c r="C28" s="8" t="s">
        <v>18</v>
      </c>
      <c r="D28" s="8" t="str">
        <f>"刘晶"</f>
        <v>刘晶</v>
      </c>
      <c r="E28" s="7" t="s">
        <v>6</v>
      </c>
    </row>
    <row r="29" spans="1:5" ht="34.5" customHeight="1">
      <c r="A29" s="7">
        <v>26</v>
      </c>
      <c r="B29" s="8" t="str">
        <f>"568920230912193517115331"</f>
        <v>568920230912193517115331</v>
      </c>
      <c r="C29" s="8" t="s">
        <v>19</v>
      </c>
      <c r="D29" s="8" t="str">
        <f>"吴娟"</f>
        <v>吴娟</v>
      </c>
      <c r="E29" s="7" t="s">
        <v>6</v>
      </c>
    </row>
    <row r="30" spans="1:5" ht="34.5" customHeight="1">
      <c r="A30" s="7">
        <v>27</v>
      </c>
      <c r="B30" s="8" t="str">
        <f>"568920230913103633116372"</f>
        <v>568920230913103633116372</v>
      </c>
      <c r="C30" s="8" t="s">
        <v>19</v>
      </c>
      <c r="D30" s="8" t="str">
        <f>"肖志敏"</f>
        <v>肖志敏</v>
      </c>
      <c r="E30" s="7" t="s">
        <v>6</v>
      </c>
    </row>
    <row r="31" spans="1:5" ht="34.5" customHeight="1">
      <c r="A31" s="7">
        <v>28</v>
      </c>
      <c r="B31" s="8" t="str">
        <f>"568920230914014435119459"</f>
        <v>568920230914014435119459</v>
      </c>
      <c r="C31" s="8" t="s">
        <v>19</v>
      </c>
      <c r="D31" s="8" t="str">
        <f>"陈泽华"</f>
        <v>陈泽华</v>
      </c>
      <c r="E31" s="7" t="s">
        <v>6</v>
      </c>
    </row>
    <row r="32" spans="1:5" ht="34.5" customHeight="1">
      <c r="A32" s="7">
        <v>29</v>
      </c>
      <c r="B32" s="8" t="str">
        <f>"568920230915140056122660"</f>
        <v>568920230915140056122660</v>
      </c>
      <c r="C32" s="8" t="s">
        <v>19</v>
      </c>
      <c r="D32" s="8" t="str">
        <f>"赵福兵"</f>
        <v>赵福兵</v>
      </c>
      <c r="E32" s="7" t="s">
        <v>6</v>
      </c>
    </row>
    <row r="33" spans="1:5" ht="34.5" customHeight="1">
      <c r="A33" s="7">
        <v>30</v>
      </c>
      <c r="B33" s="8" t="str">
        <f>"568920230917155412124996"</f>
        <v>568920230917155412124996</v>
      </c>
      <c r="C33" s="8" t="s">
        <v>19</v>
      </c>
      <c r="D33" s="8" t="str">
        <f>"牛仁武"</f>
        <v>牛仁武</v>
      </c>
      <c r="E33" s="7" t="s">
        <v>6</v>
      </c>
    </row>
    <row r="34" spans="1:5" ht="34.5" customHeight="1">
      <c r="A34" s="7">
        <v>31</v>
      </c>
      <c r="B34" s="8" t="str">
        <f>"568920230920095359129619"</f>
        <v>568920230920095359129619</v>
      </c>
      <c r="C34" s="8" t="s">
        <v>19</v>
      </c>
      <c r="D34" s="8" t="str">
        <f>"吉训敏"</f>
        <v>吉训敏</v>
      </c>
      <c r="E34" s="4" t="s">
        <v>10</v>
      </c>
    </row>
    <row r="35" spans="1:5" ht="34.5" customHeight="1">
      <c r="A35" s="7">
        <v>32</v>
      </c>
      <c r="B35" s="8" t="str">
        <f>"568920230912230826115340"</f>
        <v>568920230912230826115340</v>
      </c>
      <c r="C35" s="8" t="s">
        <v>20</v>
      </c>
      <c r="D35" s="8" t="str">
        <f>"黄佳敏"</f>
        <v>黄佳敏</v>
      </c>
      <c r="E35" s="7" t="s">
        <v>6</v>
      </c>
    </row>
    <row r="36" spans="1:5" ht="34.5" customHeight="1">
      <c r="A36" s="7">
        <v>33</v>
      </c>
      <c r="B36" s="8" t="str">
        <f>"568920230914103534120013"</f>
        <v>568920230914103534120013</v>
      </c>
      <c r="C36" s="8" t="s">
        <v>20</v>
      </c>
      <c r="D36" s="8" t="str">
        <f>"詹其多"</f>
        <v>詹其多</v>
      </c>
      <c r="E36" s="7" t="s">
        <v>6</v>
      </c>
    </row>
    <row r="37" spans="1:5" ht="34.5" customHeight="1">
      <c r="A37" s="7">
        <v>34</v>
      </c>
      <c r="B37" s="8" t="str">
        <f>"568920230914101925119954"</f>
        <v>568920230914101925119954</v>
      </c>
      <c r="C37" s="8" t="s">
        <v>20</v>
      </c>
      <c r="D37" s="8" t="str">
        <f>"孙中佩"</f>
        <v>孙中佩</v>
      </c>
      <c r="E37" s="7" t="s">
        <v>6</v>
      </c>
    </row>
    <row r="38" spans="1:5" ht="34.5" customHeight="1">
      <c r="A38" s="7">
        <v>35</v>
      </c>
      <c r="B38" s="8" t="str">
        <f>"568920230914170537120992"</f>
        <v>568920230914170537120992</v>
      </c>
      <c r="C38" s="8" t="s">
        <v>20</v>
      </c>
      <c r="D38" s="8" t="str">
        <f>"陈晓珍"</f>
        <v>陈晓珍</v>
      </c>
      <c r="E38" s="7" t="s">
        <v>6</v>
      </c>
    </row>
    <row r="39" spans="1:5" ht="34.5" customHeight="1">
      <c r="A39" s="7">
        <v>36</v>
      </c>
      <c r="B39" s="8" t="str">
        <f>"568920230915120653122522"</f>
        <v>568920230915120653122522</v>
      </c>
      <c r="C39" s="8" t="s">
        <v>20</v>
      </c>
      <c r="D39" s="8" t="str">
        <f>"陈平治"</f>
        <v>陈平治</v>
      </c>
      <c r="E39" s="7" t="s">
        <v>6</v>
      </c>
    </row>
    <row r="40" spans="1:5" ht="34.5" customHeight="1">
      <c r="A40" s="7">
        <v>37</v>
      </c>
      <c r="B40" s="8" t="str">
        <f>"568920230915134849122651"</f>
        <v>568920230915134849122651</v>
      </c>
      <c r="C40" s="8" t="s">
        <v>20</v>
      </c>
      <c r="D40" s="8" t="str">
        <f>"薛桂娜"</f>
        <v>薛桂娜</v>
      </c>
      <c r="E40" s="7" t="s">
        <v>6</v>
      </c>
    </row>
    <row r="41" spans="1:5" ht="34.5" customHeight="1">
      <c r="A41" s="7">
        <v>38</v>
      </c>
      <c r="B41" s="8" t="str">
        <f>"568920230915190615123224"</f>
        <v>568920230915190615123224</v>
      </c>
      <c r="C41" s="8" t="s">
        <v>20</v>
      </c>
      <c r="D41" s="8" t="str">
        <f>"林有李"</f>
        <v>林有李</v>
      </c>
      <c r="E41" s="7" t="s">
        <v>6</v>
      </c>
    </row>
    <row r="42" spans="1:5" ht="34.5" customHeight="1">
      <c r="A42" s="7">
        <v>39</v>
      </c>
      <c r="B42" s="8" t="str">
        <f>"568920230917121558124768"</f>
        <v>568920230917121558124768</v>
      </c>
      <c r="C42" s="8" t="s">
        <v>20</v>
      </c>
      <c r="D42" s="8" t="str">
        <f>"王明雅"</f>
        <v>王明雅</v>
      </c>
      <c r="E42" s="7" t="s">
        <v>6</v>
      </c>
    </row>
    <row r="43" spans="1:5" ht="34.5" customHeight="1">
      <c r="A43" s="7">
        <v>40</v>
      </c>
      <c r="B43" s="8" t="str">
        <f>"568920230915233826123541"</f>
        <v>568920230915233826123541</v>
      </c>
      <c r="C43" s="8" t="s">
        <v>20</v>
      </c>
      <c r="D43" s="8" t="str">
        <f>"张利科"</f>
        <v>张利科</v>
      </c>
      <c r="E43" s="7" t="s">
        <v>6</v>
      </c>
    </row>
    <row r="44" spans="1:5" ht="34.5" customHeight="1">
      <c r="A44" s="7">
        <v>41</v>
      </c>
      <c r="B44" s="8" t="str">
        <f>"568920230918132215126583"</f>
        <v>568920230918132215126583</v>
      </c>
      <c r="C44" s="8" t="s">
        <v>20</v>
      </c>
      <c r="D44" s="8" t="str">
        <f>"羊玉桂"</f>
        <v>羊玉桂</v>
      </c>
      <c r="E44" s="7" t="s">
        <v>6</v>
      </c>
    </row>
    <row r="45" spans="1:5" ht="34.5" customHeight="1">
      <c r="A45" s="7">
        <v>42</v>
      </c>
      <c r="B45" s="8" t="str">
        <f>"568920230915212024123377"</f>
        <v>568920230915212024123377</v>
      </c>
      <c r="C45" s="8" t="s">
        <v>20</v>
      </c>
      <c r="D45" s="8" t="str">
        <f>"吴婉桃"</f>
        <v>吴婉桃</v>
      </c>
      <c r="E45" s="4" t="s">
        <v>10</v>
      </c>
    </row>
    <row r="46" spans="1:5" ht="34.5" customHeight="1">
      <c r="A46" s="7">
        <v>43</v>
      </c>
      <c r="B46" s="8" t="str">
        <f>"568920230919231715129609"</f>
        <v>568920230919231715129609</v>
      </c>
      <c r="C46" s="8" t="s">
        <v>20</v>
      </c>
      <c r="D46" s="8" t="str">
        <f>"文姓韵"</f>
        <v>文姓韵</v>
      </c>
      <c r="E46" s="4" t="s">
        <v>10</v>
      </c>
    </row>
    <row r="47" spans="1:5" ht="34.5" customHeight="1">
      <c r="A47" s="7">
        <v>44</v>
      </c>
      <c r="B47" s="8" t="str">
        <f>"568920230919233059129610"</f>
        <v>568920230919233059129610</v>
      </c>
      <c r="C47" s="8" t="s">
        <v>20</v>
      </c>
      <c r="D47" s="8" t="str">
        <f>"符发兴"</f>
        <v>符发兴</v>
      </c>
      <c r="E47" s="4" t="s">
        <v>10</v>
      </c>
    </row>
    <row r="48" spans="1:5" ht="34.5" customHeight="1">
      <c r="A48" s="7">
        <v>45</v>
      </c>
      <c r="B48" s="8" t="str">
        <f>"568920230917095806124628"</f>
        <v>568920230917095806124628</v>
      </c>
      <c r="C48" s="8" t="s">
        <v>20</v>
      </c>
      <c r="D48" s="8" t="str">
        <f>"李凯露"</f>
        <v>李凯露</v>
      </c>
      <c r="E48" s="7" t="s">
        <v>6</v>
      </c>
    </row>
    <row r="49" spans="1:5" ht="34.5" customHeight="1">
      <c r="A49" s="7">
        <v>46</v>
      </c>
      <c r="B49" s="8" t="str">
        <f>"568920230912092006115217"</f>
        <v>568920230912092006115217</v>
      </c>
      <c r="C49" s="8" t="s">
        <v>21</v>
      </c>
      <c r="D49" s="8" t="str">
        <f>"陈晨"</f>
        <v>陈晨</v>
      </c>
      <c r="E49" s="7" t="s">
        <v>6</v>
      </c>
    </row>
    <row r="50" spans="1:5" ht="34.5" customHeight="1">
      <c r="A50" s="7">
        <v>47</v>
      </c>
      <c r="B50" s="8" t="str">
        <f>"568920230912101029115232"</f>
        <v>568920230912101029115232</v>
      </c>
      <c r="C50" s="8" t="s">
        <v>21</v>
      </c>
      <c r="D50" s="8" t="str">
        <f>"林建爱"</f>
        <v>林建爱</v>
      </c>
      <c r="E50" s="7" t="s">
        <v>6</v>
      </c>
    </row>
    <row r="51" spans="1:5" ht="34.5" customHeight="1">
      <c r="A51" s="7">
        <v>48</v>
      </c>
      <c r="B51" s="8" t="str">
        <f>"568920230912112702115255"</f>
        <v>568920230912112702115255</v>
      </c>
      <c r="C51" s="8" t="s">
        <v>21</v>
      </c>
      <c r="D51" s="8" t="str">
        <f>"汪莹"</f>
        <v>汪莹</v>
      </c>
      <c r="E51" s="7" t="s">
        <v>6</v>
      </c>
    </row>
    <row r="52" spans="1:5" ht="34.5" customHeight="1">
      <c r="A52" s="7">
        <v>49</v>
      </c>
      <c r="B52" s="8" t="str">
        <f>"568920230912192513115330"</f>
        <v>568920230912192513115330</v>
      </c>
      <c r="C52" s="8" t="s">
        <v>21</v>
      </c>
      <c r="D52" s="8" t="str">
        <f>"祝玉玲"</f>
        <v>祝玉玲</v>
      </c>
      <c r="E52" s="4" t="s">
        <v>10</v>
      </c>
    </row>
    <row r="53" spans="1:5" ht="34.5" customHeight="1">
      <c r="A53" s="7">
        <v>50</v>
      </c>
      <c r="B53" s="8" t="str">
        <f>"568920230912101906115240"</f>
        <v>568920230912101906115240</v>
      </c>
      <c r="C53" s="8" t="s">
        <v>21</v>
      </c>
      <c r="D53" s="8" t="str">
        <f>"陈卓"</f>
        <v>陈卓</v>
      </c>
      <c r="E53" s="4" t="s">
        <v>10</v>
      </c>
    </row>
    <row r="54" spans="1:5" ht="34.5" customHeight="1">
      <c r="A54" s="7">
        <v>51</v>
      </c>
      <c r="B54" s="8" t="str">
        <f>"568920230912092903115221"</f>
        <v>568920230912092903115221</v>
      </c>
      <c r="C54" s="8" t="s">
        <v>21</v>
      </c>
      <c r="D54" s="8" t="str">
        <f>"唐香云"</f>
        <v>唐香云</v>
      </c>
      <c r="E54" s="7" t="s">
        <v>6</v>
      </c>
    </row>
    <row r="55" spans="1:5" ht="34.5" customHeight="1">
      <c r="A55" s="7">
        <v>52</v>
      </c>
      <c r="B55" s="8" t="str">
        <f>"568920230913102847116294"</f>
        <v>568920230913102847116294</v>
      </c>
      <c r="C55" s="8" t="s">
        <v>21</v>
      </c>
      <c r="D55" s="8" t="str">
        <f>"符美丽"</f>
        <v>符美丽</v>
      </c>
      <c r="E55" s="7" t="s">
        <v>6</v>
      </c>
    </row>
    <row r="56" spans="1:5" ht="34.5" customHeight="1">
      <c r="A56" s="7">
        <v>53</v>
      </c>
      <c r="B56" s="8" t="str">
        <f>"568920230912170636115320"</f>
        <v>568920230912170636115320</v>
      </c>
      <c r="C56" s="8" t="s">
        <v>21</v>
      </c>
      <c r="D56" s="8" t="str">
        <f>"郑海英"</f>
        <v>郑海英</v>
      </c>
      <c r="E56" s="7" t="s">
        <v>6</v>
      </c>
    </row>
    <row r="57" spans="1:5" ht="34.5" customHeight="1">
      <c r="A57" s="7">
        <v>54</v>
      </c>
      <c r="B57" s="8" t="str">
        <f>"568920230913145000117503"</f>
        <v>568920230913145000117503</v>
      </c>
      <c r="C57" s="8" t="s">
        <v>21</v>
      </c>
      <c r="D57" s="8" t="str">
        <f>"杨雅欣"</f>
        <v>杨雅欣</v>
      </c>
      <c r="E57" s="7" t="s">
        <v>6</v>
      </c>
    </row>
    <row r="58" spans="1:5" ht="34.5" customHeight="1">
      <c r="A58" s="7">
        <v>55</v>
      </c>
      <c r="B58" s="8" t="str">
        <f>"568920230914085117119588"</f>
        <v>568920230914085117119588</v>
      </c>
      <c r="C58" s="8" t="s">
        <v>21</v>
      </c>
      <c r="D58" s="8" t="str">
        <f>"陈彩玲"</f>
        <v>陈彩玲</v>
      </c>
      <c r="E58" s="7" t="s">
        <v>6</v>
      </c>
    </row>
    <row r="59" spans="1:5" ht="34.5" customHeight="1">
      <c r="A59" s="7">
        <v>56</v>
      </c>
      <c r="B59" s="8" t="str">
        <f>"568920230915101623122255"</f>
        <v>568920230915101623122255</v>
      </c>
      <c r="C59" s="8" t="s">
        <v>21</v>
      </c>
      <c r="D59" s="8" t="str">
        <f>"刘慧婷"</f>
        <v>刘慧婷</v>
      </c>
      <c r="E59" s="7" t="s">
        <v>6</v>
      </c>
    </row>
    <row r="60" spans="1:5" ht="34.5" customHeight="1">
      <c r="A60" s="7">
        <v>57</v>
      </c>
      <c r="B60" s="8" t="str">
        <f>"568920230914134251120473"</f>
        <v>568920230914134251120473</v>
      </c>
      <c r="C60" s="8" t="s">
        <v>21</v>
      </c>
      <c r="D60" s="8" t="str">
        <f>"殷远秀"</f>
        <v>殷远秀</v>
      </c>
      <c r="E60" s="7" t="s">
        <v>6</v>
      </c>
    </row>
    <row r="61" spans="1:5" ht="34.5" customHeight="1">
      <c r="A61" s="7">
        <v>58</v>
      </c>
      <c r="B61" s="8" t="str">
        <f>"568920230913204550118834"</f>
        <v>568920230913204550118834</v>
      </c>
      <c r="C61" s="8" t="s">
        <v>21</v>
      </c>
      <c r="D61" s="8" t="str">
        <f>"王骊"</f>
        <v>王骊</v>
      </c>
      <c r="E61" s="7" t="s">
        <v>6</v>
      </c>
    </row>
    <row r="62" spans="1:5" ht="34.5" customHeight="1">
      <c r="A62" s="7">
        <v>59</v>
      </c>
      <c r="B62" s="8" t="str">
        <f>"568920230915081139121990"</f>
        <v>568920230915081139121990</v>
      </c>
      <c r="C62" s="8" t="s">
        <v>21</v>
      </c>
      <c r="D62" s="8" t="str">
        <f>"邢仙"</f>
        <v>邢仙</v>
      </c>
      <c r="E62" s="7" t="s">
        <v>6</v>
      </c>
    </row>
    <row r="63" spans="1:5" ht="34.5" customHeight="1">
      <c r="A63" s="7">
        <v>60</v>
      </c>
      <c r="B63" s="8" t="str">
        <f>"568920230912090417115208"</f>
        <v>568920230912090417115208</v>
      </c>
      <c r="C63" s="8" t="s">
        <v>21</v>
      </c>
      <c r="D63" s="8" t="str">
        <f>"冼国媛"</f>
        <v>冼国媛</v>
      </c>
      <c r="E63" s="7" t="s">
        <v>6</v>
      </c>
    </row>
    <row r="64" spans="1:5" ht="34.5" customHeight="1">
      <c r="A64" s="7">
        <v>61</v>
      </c>
      <c r="B64" s="8" t="str">
        <f>"568920230916194230124263"</f>
        <v>568920230916194230124263</v>
      </c>
      <c r="C64" s="8" t="s">
        <v>21</v>
      </c>
      <c r="D64" s="8" t="str">
        <f>"刘超"</f>
        <v>刘超</v>
      </c>
      <c r="E64" s="7" t="s">
        <v>6</v>
      </c>
    </row>
    <row r="65" spans="1:5" ht="34.5" customHeight="1">
      <c r="A65" s="7">
        <v>62</v>
      </c>
      <c r="B65" s="8" t="str">
        <f>"568920230914184744121218"</f>
        <v>568920230914184744121218</v>
      </c>
      <c r="C65" s="8" t="s">
        <v>21</v>
      </c>
      <c r="D65" s="8" t="str">
        <f>"余春梅"</f>
        <v>余春梅</v>
      </c>
      <c r="E65" s="4" t="s">
        <v>10</v>
      </c>
    </row>
    <row r="66" spans="1:5" ht="34.5" customHeight="1">
      <c r="A66" s="7">
        <v>63</v>
      </c>
      <c r="B66" s="8" t="str">
        <f>"568920230914110917120141"</f>
        <v>568920230914110917120141</v>
      </c>
      <c r="C66" s="8" t="s">
        <v>21</v>
      </c>
      <c r="D66" s="8" t="str">
        <f>"羊焕彩"</f>
        <v>羊焕彩</v>
      </c>
      <c r="E66" s="7" t="s">
        <v>6</v>
      </c>
    </row>
    <row r="67" spans="1:5" ht="34.5" customHeight="1">
      <c r="A67" s="7">
        <v>64</v>
      </c>
      <c r="B67" s="8" t="str">
        <f>"568920230918153458126859"</f>
        <v>568920230918153458126859</v>
      </c>
      <c r="C67" s="8" t="s">
        <v>21</v>
      </c>
      <c r="D67" s="8" t="str">
        <f>"叶慧丽"</f>
        <v>叶慧丽</v>
      </c>
      <c r="E67" s="7" t="s">
        <v>6</v>
      </c>
    </row>
    <row r="68" spans="1:5" ht="34.5" customHeight="1">
      <c r="A68" s="7">
        <v>65</v>
      </c>
      <c r="B68" s="8" t="str">
        <f>"568920230916110710123778"</f>
        <v>568920230916110710123778</v>
      </c>
      <c r="C68" s="8" t="s">
        <v>21</v>
      </c>
      <c r="D68" s="8" t="str">
        <f>"周婕"</f>
        <v>周婕</v>
      </c>
      <c r="E68" s="7" t="s">
        <v>6</v>
      </c>
    </row>
    <row r="69" spans="1:5" ht="34.5" customHeight="1">
      <c r="A69" s="7">
        <v>66</v>
      </c>
      <c r="B69" s="8" t="str">
        <f>"568920230918172452127195"</f>
        <v>568920230918172452127195</v>
      </c>
      <c r="C69" s="8" t="s">
        <v>21</v>
      </c>
      <c r="D69" s="8" t="str">
        <f>"田爽"</f>
        <v>田爽</v>
      </c>
      <c r="E69" s="4" t="s">
        <v>10</v>
      </c>
    </row>
    <row r="70" spans="1:5" ht="34.5" customHeight="1">
      <c r="A70" s="7">
        <v>67</v>
      </c>
      <c r="B70" s="8" t="str">
        <f>"568920230918204846127687"</f>
        <v>568920230918204846127687</v>
      </c>
      <c r="C70" s="8" t="s">
        <v>21</v>
      </c>
      <c r="D70" s="8" t="str">
        <f>"陈英联"</f>
        <v>陈英联</v>
      </c>
      <c r="E70" s="7" t="s">
        <v>6</v>
      </c>
    </row>
    <row r="71" spans="1:5" ht="34.5" customHeight="1">
      <c r="A71" s="7">
        <v>68</v>
      </c>
      <c r="B71" s="8" t="str">
        <f>"568920230919190312129603"</f>
        <v>568920230919190312129603</v>
      </c>
      <c r="C71" s="8" t="s">
        <v>21</v>
      </c>
      <c r="D71" s="8" t="str">
        <f>"冯品玲"</f>
        <v>冯品玲</v>
      </c>
      <c r="E71" s="4" t="s">
        <v>10</v>
      </c>
    </row>
    <row r="72" spans="1:5" ht="34.5" customHeight="1">
      <c r="A72" s="7">
        <v>69</v>
      </c>
      <c r="B72" s="8" t="str">
        <f>"568920230912105340115249"</f>
        <v>568920230912105340115249</v>
      </c>
      <c r="C72" s="8" t="s">
        <v>22</v>
      </c>
      <c r="D72" s="8" t="str">
        <f>"洪美花"</f>
        <v>洪美花</v>
      </c>
      <c r="E72" s="7" t="s">
        <v>6</v>
      </c>
    </row>
    <row r="73" spans="1:5" ht="34.5" customHeight="1">
      <c r="A73" s="7">
        <v>70</v>
      </c>
      <c r="B73" s="8" t="str">
        <f>"568920230912163433115318"</f>
        <v>568920230912163433115318</v>
      </c>
      <c r="C73" s="8" t="s">
        <v>22</v>
      </c>
      <c r="D73" s="8" t="str">
        <f>"王方霞"</f>
        <v>王方霞</v>
      </c>
      <c r="E73" s="7" t="s">
        <v>6</v>
      </c>
    </row>
    <row r="74" spans="1:5" ht="34.5" customHeight="1">
      <c r="A74" s="7">
        <v>71</v>
      </c>
      <c r="B74" s="8" t="str">
        <f>"568920230912180631115323"</f>
        <v>568920230912180631115323</v>
      </c>
      <c r="C74" s="8" t="s">
        <v>22</v>
      </c>
      <c r="D74" s="8" t="str">
        <f>"符秋菊"</f>
        <v>符秋菊</v>
      </c>
      <c r="E74" s="7" t="s">
        <v>6</v>
      </c>
    </row>
    <row r="75" spans="1:5" ht="34.5" customHeight="1">
      <c r="A75" s="7">
        <v>72</v>
      </c>
      <c r="B75" s="8" t="str">
        <f>"568920230913173330118315"</f>
        <v>568920230913173330118315</v>
      </c>
      <c r="C75" s="8" t="s">
        <v>22</v>
      </c>
      <c r="D75" s="8" t="str">
        <f>"薛俊英"</f>
        <v>薛俊英</v>
      </c>
      <c r="E75" s="7" t="s">
        <v>6</v>
      </c>
    </row>
    <row r="76" spans="1:5" ht="34.5" customHeight="1">
      <c r="A76" s="7">
        <v>73</v>
      </c>
      <c r="B76" s="8" t="str">
        <f>"568920230913194546118655"</f>
        <v>568920230913194546118655</v>
      </c>
      <c r="C76" s="8" t="s">
        <v>22</v>
      </c>
      <c r="D76" s="8" t="str">
        <f>"羊连艳"</f>
        <v>羊连艳</v>
      </c>
      <c r="E76" s="7" t="s">
        <v>6</v>
      </c>
    </row>
    <row r="77" spans="1:5" ht="34.5" customHeight="1">
      <c r="A77" s="7">
        <v>74</v>
      </c>
      <c r="B77" s="8" t="str">
        <f>"568920230912182613115325"</f>
        <v>568920230912182613115325</v>
      </c>
      <c r="C77" s="8" t="s">
        <v>22</v>
      </c>
      <c r="D77" s="8" t="str">
        <f>"陈夏"</f>
        <v>陈夏</v>
      </c>
      <c r="E77" s="4" t="s">
        <v>10</v>
      </c>
    </row>
    <row r="78" spans="1:5" ht="34.5" customHeight="1">
      <c r="A78" s="7">
        <v>75</v>
      </c>
      <c r="B78" s="8" t="str">
        <f>"568920230914093219119742"</f>
        <v>568920230914093219119742</v>
      </c>
      <c r="C78" s="8" t="s">
        <v>22</v>
      </c>
      <c r="D78" s="8" t="str">
        <f>"羊玉香"</f>
        <v>羊玉香</v>
      </c>
      <c r="E78" s="7" t="s">
        <v>6</v>
      </c>
    </row>
    <row r="79" spans="1:5" ht="34.5" customHeight="1">
      <c r="A79" s="7">
        <v>76</v>
      </c>
      <c r="B79" s="8" t="str">
        <f>"568920230912100054115228"</f>
        <v>568920230912100054115228</v>
      </c>
      <c r="C79" s="8" t="s">
        <v>22</v>
      </c>
      <c r="D79" s="8" t="str">
        <f>"符华梅"</f>
        <v>符华梅</v>
      </c>
      <c r="E79" s="7" t="s">
        <v>6</v>
      </c>
    </row>
    <row r="80" spans="1:5" ht="34.5" customHeight="1">
      <c r="A80" s="7">
        <v>77</v>
      </c>
      <c r="B80" s="8" t="str">
        <f>"568920230914172958121054"</f>
        <v>568920230914172958121054</v>
      </c>
      <c r="C80" s="8" t="s">
        <v>22</v>
      </c>
      <c r="D80" s="8" t="str">
        <f>"陈如花"</f>
        <v>陈如花</v>
      </c>
      <c r="E80" s="7" t="s">
        <v>6</v>
      </c>
    </row>
    <row r="81" spans="1:5" ht="34.5" customHeight="1">
      <c r="A81" s="7">
        <v>78</v>
      </c>
      <c r="B81" s="8" t="str">
        <f>"568920230913220039119109"</f>
        <v>568920230913220039119109</v>
      </c>
      <c r="C81" s="8" t="s">
        <v>22</v>
      </c>
      <c r="D81" s="8" t="str">
        <f>"符苏贞"</f>
        <v>符苏贞</v>
      </c>
      <c r="E81" s="7" t="s">
        <v>6</v>
      </c>
    </row>
    <row r="82" spans="1:5" ht="34.5" customHeight="1">
      <c r="A82" s="7">
        <v>79</v>
      </c>
      <c r="B82" s="8" t="str">
        <f>"568920230914110017120100"</f>
        <v>568920230914110017120100</v>
      </c>
      <c r="C82" s="8" t="s">
        <v>22</v>
      </c>
      <c r="D82" s="8" t="str">
        <f>"李微玉"</f>
        <v>李微玉</v>
      </c>
      <c r="E82" s="7" t="s">
        <v>6</v>
      </c>
    </row>
    <row r="83" spans="1:5" ht="34.5" customHeight="1">
      <c r="A83" s="7">
        <v>80</v>
      </c>
      <c r="B83" s="8" t="str">
        <f>"568920230914142856120530"</f>
        <v>568920230914142856120530</v>
      </c>
      <c r="C83" s="8" t="s">
        <v>22</v>
      </c>
      <c r="D83" s="8" t="str">
        <f>"羊丽妃"</f>
        <v>羊丽妃</v>
      </c>
      <c r="E83" s="7" t="s">
        <v>6</v>
      </c>
    </row>
    <row r="84" spans="1:5" ht="34.5" customHeight="1">
      <c r="A84" s="7">
        <v>81</v>
      </c>
      <c r="B84" s="8" t="str">
        <f>"568920230915181735123185"</f>
        <v>568920230915181735123185</v>
      </c>
      <c r="C84" s="8" t="s">
        <v>22</v>
      </c>
      <c r="D84" s="8" t="str">
        <f>"郑精燕"</f>
        <v>郑精燕</v>
      </c>
      <c r="E84" s="7" t="s">
        <v>6</v>
      </c>
    </row>
    <row r="85" spans="1:5" ht="34.5" customHeight="1">
      <c r="A85" s="7">
        <v>82</v>
      </c>
      <c r="B85" s="8" t="str">
        <f>"568920230916073314123605"</f>
        <v>568920230916073314123605</v>
      </c>
      <c r="C85" s="8" t="s">
        <v>22</v>
      </c>
      <c r="D85" s="8" t="str">
        <f>"李茂川"</f>
        <v>李茂川</v>
      </c>
      <c r="E85" s="7" t="s">
        <v>6</v>
      </c>
    </row>
    <row r="86" spans="1:5" ht="34.5" customHeight="1">
      <c r="A86" s="7">
        <v>83</v>
      </c>
      <c r="B86" s="8" t="str">
        <f>"568920230916124737123884"</f>
        <v>568920230916124737123884</v>
      </c>
      <c r="C86" s="8" t="s">
        <v>22</v>
      </c>
      <c r="D86" s="8" t="str">
        <f>"曾兆双"</f>
        <v>曾兆双</v>
      </c>
      <c r="E86" s="4" t="s">
        <v>10</v>
      </c>
    </row>
    <row r="87" spans="1:5" ht="34.5" customHeight="1">
      <c r="A87" s="7">
        <v>84</v>
      </c>
      <c r="B87" s="8" t="str">
        <f>"568920230915162846122981"</f>
        <v>568920230915162846122981</v>
      </c>
      <c r="C87" s="8" t="s">
        <v>22</v>
      </c>
      <c r="D87" s="8" t="str">
        <f>"梁小洁"</f>
        <v>梁小洁</v>
      </c>
      <c r="E87" s="7" t="s">
        <v>6</v>
      </c>
    </row>
    <row r="88" spans="1:5" ht="34.5" customHeight="1">
      <c r="A88" s="7">
        <v>85</v>
      </c>
      <c r="B88" s="8" t="str">
        <f>"568920230916170507124136"</f>
        <v>568920230916170507124136</v>
      </c>
      <c r="C88" s="8" t="s">
        <v>22</v>
      </c>
      <c r="D88" s="8" t="str">
        <f>"邵丽"</f>
        <v>邵丽</v>
      </c>
      <c r="E88" s="4" t="s">
        <v>10</v>
      </c>
    </row>
    <row r="89" spans="1:5" ht="34.5" customHeight="1">
      <c r="A89" s="7">
        <v>86</v>
      </c>
      <c r="B89" s="8" t="str">
        <f>"568920230918003427125738"</f>
        <v>568920230918003427125738</v>
      </c>
      <c r="C89" s="8" t="s">
        <v>22</v>
      </c>
      <c r="D89" s="8" t="str">
        <f>"钟慧青"</f>
        <v>钟慧青</v>
      </c>
      <c r="E89" s="4" t="s">
        <v>10</v>
      </c>
    </row>
    <row r="90" spans="1:5" ht="34.5" customHeight="1">
      <c r="A90" s="7">
        <v>87</v>
      </c>
      <c r="B90" s="8" t="str">
        <f>"568920230918202233127603"</f>
        <v>568920230918202233127603</v>
      </c>
      <c r="C90" s="8" t="s">
        <v>22</v>
      </c>
      <c r="D90" s="8" t="str">
        <f>"刘桂花"</f>
        <v>刘桂花</v>
      </c>
      <c r="E90" s="7" t="s">
        <v>6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2023-09-21T07:40:37Z</dcterms:created>
  <dcterms:modified xsi:type="dcterms:W3CDTF">2023-10-16T03:29:52Z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C2EE31E679E5450FB7BC19BA180B3DB7_13</vt:lpwstr>
  </property>
  <property fmtid="{D5CDD505-2E9C-101B-9397-08002B2CF9AE}" pid="3" name="KSOProductBuildVer">
    <vt:lpwstr>2052-12.1.0.15712</vt:lpwstr>
  </property>
</Properties>
</file>