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海口市林业局2023年公开招聘下属事业单位工作人员全部数据07" sheetId="1" r:id="rId1"/>
  </sheets>
  <definedNames>
    <definedName name="_xlnm._FilterDatabase" localSheetId="0" hidden="1">'海口市林业局2023年公开招聘下属事业单位工作人员全部数据07'!$A$2:$E$118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<sst xmlns="http://schemas.openxmlformats.org/spreadsheetml/2006/main" count="355" uniqueCount="125">
  <si>
    <t>海口市林业局2023年公开招聘下属事业单位工作人员参加笔试人员名单</t>
  </si>
  <si>
    <t>序号</t>
  </si>
  <si>
    <t>姓名</t>
  </si>
  <si>
    <t>岗位名称</t>
  </si>
  <si>
    <t>招聘单位</t>
  </si>
  <si>
    <t>性别</t>
  </si>
  <si>
    <t>身份证号码</t>
  </si>
  <si>
    <t>专技岗</t>
  </si>
  <si>
    <t>海南东寨港国家级自然保护区管理局</t>
  </si>
  <si>
    <t>460103********3629</t>
  </si>
  <si>
    <t>460034********184X</t>
  </si>
  <si>
    <t>460034********4716</t>
  </si>
  <si>
    <t>460003********4824</t>
  </si>
  <si>
    <t>460032********6225</t>
  </si>
  <si>
    <t>445224********152X</t>
  </si>
  <si>
    <t>460035********0028</t>
  </si>
  <si>
    <t>460026********0320</t>
  </si>
  <si>
    <t>460004********5229</t>
  </si>
  <si>
    <t>460034********0426</t>
  </si>
  <si>
    <t>460033********3576</t>
  </si>
  <si>
    <t>460004********0012</t>
  </si>
  <si>
    <t>460033********336X</t>
  </si>
  <si>
    <t>469003********002X</t>
  </si>
  <si>
    <t>460034********5542</t>
  </si>
  <si>
    <t>460102********1259</t>
  </si>
  <si>
    <t>460022********2315</t>
  </si>
  <si>
    <t>460002********5220</t>
  </si>
  <si>
    <t>460002********5426</t>
  </si>
  <si>
    <t>460003********6636</t>
  </si>
  <si>
    <t>460006********8725</t>
  </si>
  <si>
    <t>460001********2224</t>
  </si>
  <si>
    <t>460036********2115</t>
  </si>
  <si>
    <t>460022********4325</t>
  </si>
  <si>
    <t>460002********1229</t>
  </si>
  <si>
    <t>460034********0427</t>
  </si>
  <si>
    <t>520114********002X</t>
  </si>
  <si>
    <t>500239********4867</t>
  </si>
  <si>
    <t>460104********0055</t>
  </si>
  <si>
    <t>460006********1620</t>
  </si>
  <si>
    <t>411481********2727</t>
  </si>
  <si>
    <t>460033********4851</t>
  </si>
  <si>
    <t>460002********0020</t>
  </si>
  <si>
    <t>232723********0025</t>
  </si>
  <si>
    <t>460003********3033</t>
  </si>
  <si>
    <t>460004********1227</t>
  </si>
  <si>
    <t>460006********0024</t>
  </si>
  <si>
    <t>460103********1527</t>
  </si>
  <si>
    <t>410523********0035</t>
  </si>
  <si>
    <t>460102********0627</t>
  </si>
  <si>
    <t>460102********2719</t>
  </si>
  <si>
    <t>450923********3767</t>
  </si>
  <si>
    <t>460102********1244</t>
  </si>
  <si>
    <t>460005********6622</t>
  </si>
  <si>
    <t>522121********5243</t>
  </si>
  <si>
    <t>460031********0427</t>
  </si>
  <si>
    <t>460006********0919</t>
  </si>
  <si>
    <t>460031********481X</t>
  </si>
  <si>
    <t>460033********8340</t>
  </si>
  <si>
    <t>460025********0944</t>
  </si>
  <si>
    <t>460005********3224</t>
  </si>
  <si>
    <t>460103********1217</t>
  </si>
  <si>
    <t>371581********1753</t>
  </si>
  <si>
    <t>460200********5527</t>
  </si>
  <si>
    <t>460006********8422</t>
  </si>
  <si>
    <t>460028********1617</t>
  </si>
  <si>
    <t>460006********5221</t>
  </si>
  <si>
    <t>460004********0046</t>
  </si>
  <si>
    <t>220183********5228</t>
  </si>
  <si>
    <t>460007********4377</t>
  </si>
  <si>
    <t>460104********121X</t>
  </si>
  <si>
    <t>460006********4624</t>
  </si>
  <si>
    <t>460004********3444</t>
  </si>
  <si>
    <t>460003********0423</t>
  </si>
  <si>
    <t>460033********4484</t>
  </si>
  <si>
    <t>460004********2228</t>
  </si>
  <si>
    <t>452424********1895</t>
  </si>
  <si>
    <t>460106********3423</t>
  </si>
  <si>
    <t>460025********2726</t>
  </si>
  <si>
    <t>460106********3422</t>
  </si>
  <si>
    <t>460026********0627</t>
  </si>
  <si>
    <t>371002********7015</t>
  </si>
  <si>
    <t>469026********6018</t>
  </si>
  <si>
    <t>460005********7867</t>
  </si>
  <si>
    <t>469007********8027</t>
  </si>
  <si>
    <t>230103********1317</t>
  </si>
  <si>
    <t>460103********2728</t>
  </si>
  <si>
    <t>460300********0028</t>
  </si>
  <si>
    <t>460103********3026</t>
  </si>
  <si>
    <t>460034********041X</t>
  </si>
  <si>
    <t>469024********2028</t>
  </si>
  <si>
    <t>152301********5013</t>
  </si>
  <si>
    <t>460006********3128</t>
  </si>
  <si>
    <t>460103********151X</t>
  </si>
  <si>
    <t>460007********3862</t>
  </si>
  <si>
    <t>460003********7016</t>
  </si>
  <si>
    <t>460006********4413</t>
  </si>
  <si>
    <t>460004********4426</t>
  </si>
  <si>
    <t>460031********566X</t>
  </si>
  <si>
    <t>460200********5724</t>
  </si>
  <si>
    <t>469002********6626</t>
  </si>
  <si>
    <t>460033********510X</t>
  </si>
  <si>
    <t>460034********4726</t>
  </si>
  <si>
    <t>460003********1821</t>
  </si>
  <si>
    <t>450502********0929</t>
  </si>
  <si>
    <t>650121********2428</t>
  </si>
  <si>
    <t>460003********221X</t>
  </si>
  <si>
    <t>460200********4705</t>
  </si>
  <si>
    <t>460025********4520</t>
  </si>
  <si>
    <t>410526********3983</t>
  </si>
  <si>
    <t>460031********5219</t>
  </si>
  <si>
    <t>460027********202X</t>
  </si>
  <si>
    <t>360602********1533</t>
  </si>
  <si>
    <t>460102********2120</t>
  </si>
  <si>
    <t>460104********0321</t>
  </si>
  <si>
    <t>460006********0224</t>
  </si>
  <si>
    <t>460021********4443</t>
  </si>
  <si>
    <t>460006********234X</t>
  </si>
  <si>
    <t>460102********0322</t>
  </si>
  <si>
    <t>460027********1723</t>
  </si>
  <si>
    <t>460004********3817</t>
  </si>
  <si>
    <t>460031********0812</t>
  </si>
  <si>
    <t>371402********0326</t>
  </si>
  <si>
    <t>460002********5429</t>
  </si>
  <si>
    <t>430624********4616</t>
  </si>
  <si>
    <t>469023********1348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</si>
</sst>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tabSelected="1" workbookViewId="0" topLeftCell="A1">
      <selection activeCell="J2" sqref="J2"/>
    </sheetView>
  </sheetViews>
  <sheetFormatPr defaultColWidth="9.00390625" defaultRowHeight="15" customHeight="1"/>
  <cols>
    <col min="1" max="1" width="7.00390625" style="1" customWidth="1"/>
    <col min="2" max="2" width="11.140625" style="1" customWidth="1"/>
    <col min="3" max="3" width="12.421875" style="1" customWidth="1"/>
    <col min="4" max="4" width="46.421875" style="1" customWidth="1"/>
    <col min="5" max="5" width="8.28125" style="1" customWidth="1"/>
    <col min="6" max="6" width="30.28125" style="1" customWidth="1"/>
    <col min="7" max="16384" width="9.00390625" style="1" customWidth="1"/>
  </cols>
  <sheetData>
    <row r="1" spans="1:6" ht="88.5" customHeight="1">
      <c r="A1" s="2" t="s">
        <v>0</v>
      </c>
      <c r="B1" s="2"/>
      <c r="C1" s="2"/>
      <c r="D1" s="2"/>
      <c r="E1" s="2"/>
      <c r="F1" s="2"/>
    </row>
    <row r="2" spans="1:6" ht="42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8.75" customHeight="1">
      <c r="A3" s="3">
        <v>1</v>
      </c>
      <c r="B3" s="3" t="str">
        <f>"梁海文"</f>
        <v>梁海文</v>
      </c>
      <c r="C3" s="3" t="s">
        <v>7</v>
      </c>
      <c r="D3" s="3" t="s">
        <v>8</v>
      </c>
      <c r="E3" s="3" t="str">
        <f>"女"</f>
        <v>女</v>
      </c>
      <c r="F3" s="3" t="s">
        <v>9</v>
      </c>
    </row>
    <row r="4" spans="1:6" ht="18.75" customHeight="1">
      <c r="A4" s="3">
        <v>2</v>
      </c>
      <c r="B4" s="3" t="str">
        <f>"李少卡"</f>
        <v>李少卡</v>
      </c>
      <c r="C4" s="3" t="s">
        <v>7</v>
      </c>
      <c r="D4" s="3" t="s">
        <v>8</v>
      </c>
      <c r="E4" s="3" t="str">
        <f>"女"</f>
        <v>女</v>
      </c>
      <c r="F4" s="3" t="s">
        <v>10</v>
      </c>
    </row>
    <row r="5" spans="1:6" ht="18.75" customHeight="1">
      <c r="A5" s="3">
        <v>3</v>
      </c>
      <c r="B5" s="3" t="str">
        <f>"符传建"</f>
        <v>符传建</v>
      </c>
      <c r="C5" s="3" t="s">
        <v>7</v>
      </c>
      <c r="D5" s="3" t="s">
        <v>8</v>
      </c>
      <c r="E5" s="3" t="str">
        <f>"男"</f>
        <v>男</v>
      </c>
      <c r="F5" s="3" t="s">
        <v>11</v>
      </c>
    </row>
    <row r="6" spans="1:6" ht="18.75" customHeight="1">
      <c r="A6" s="3">
        <v>4</v>
      </c>
      <c r="B6" s="3" t="str">
        <f>"李丽芳"</f>
        <v>李丽芳</v>
      </c>
      <c r="C6" s="3" t="s">
        <v>7</v>
      </c>
      <c r="D6" s="3" t="s">
        <v>8</v>
      </c>
      <c r="E6" s="3" t="str">
        <f aca="true" t="shared" si="0" ref="E6:E12">"女"</f>
        <v>女</v>
      </c>
      <c r="F6" s="3" t="s">
        <v>12</v>
      </c>
    </row>
    <row r="7" spans="1:6" ht="18.75" customHeight="1">
      <c r="A7" s="3">
        <v>5</v>
      </c>
      <c r="B7" s="3" t="str">
        <f>"张凤霞"</f>
        <v>张凤霞</v>
      </c>
      <c r="C7" s="3" t="s">
        <v>7</v>
      </c>
      <c r="D7" s="3" t="s">
        <v>8</v>
      </c>
      <c r="E7" s="3" t="str">
        <f t="shared" si="0"/>
        <v>女</v>
      </c>
      <c r="F7" s="3" t="s">
        <v>13</v>
      </c>
    </row>
    <row r="8" spans="1:6" ht="18.75" customHeight="1">
      <c r="A8" s="3">
        <v>6</v>
      </c>
      <c r="B8" s="3" t="str">
        <f>"高晓惠"</f>
        <v>高晓惠</v>
      </c>
      <c r="C8" s="3" t="s">
        <v>7</v>
      </c>
      <c r="D8" s="3" t="s">
        <v>8</v>
      </c>
      <c r="E8" s="3" t="str">
        <f t="shared" si="0"/>
        <v>女</v>
      </c>
      <c r="F8" s="3" t="s">
        <v>14</v>
      </c>
    </row>
    <row r="9" spans="1:6" ht="18.75" customHeight="1">
      <c r="A9" s="3">
        <v>7</v>
      </c>
      <c r="B9" s="3" t="str">
        <f>"张碧嘉"</f>
        <v>张碧嘉</v>
      </c>
      <c r="C9" s="3" t="s">
        <v>7</v>
      </c>
      <c r="D9" s="3" t="s">
        <v>8</v>
      </c>
      <c r="E9" s="3" t="str">
        <f t="shared" si="0"/>
        <v>女</v>
      </c>
      <c r="F9" s="3" t="s">
        <v>15</v>
      </c>
    </row>
    <row r="10" spans="1:6" ht="18.75" customHeight="1">
      <c r="A10" s="3">
        <v>8</v>
      </c>
      <c r="B10" s="3" t="str">
        <f>"谢明健"</f>
        <v>谢明健</v>
      </c>
      <c r="C10" s="3" t="s">
        <v>7</v>
      </c>
      <c r="D10" s="3" t="s">
        <v>8</v>
      </c>
      <c r="E10" s="3" t="str">
        <f t="shared" si="0"/>
        <v>女</v>
      </c>
      <c r="F10" s="3" t="s">
        <v>16</v>
      </c>
    </row>
    <row r="11" spans="1:6" ht="18.75" customHeight="1">
      <c r="A11" s="3">
        <v>9</v>
      </c>
      <c r="B11" s="3" t="str">
        <f>"吴海菊"</f>
        <v>吴海菊</v>
      </c>
      <c r="C11" s="3" t="s">
        <v>7</v>
      </c>
      <c r="D11" s="3" t="s">
        <v>8</v>
      </c>
      <c r="E11" s="3" t="str">
        <f t="shared" si="0"/>
        <v>女</v>
      </c>
      <c r="F11" s="3" t="s">
        <v>17</v>
      </c>
    </row>
    <row r="12" spans="1:6" ht="18.75" customHeight="1">
      <c r="A12" s="3">
        <v>10</v>
      </c>
      <c r="B12" s="3" t="str">
        <f>"吴佳佳"</f>
        <v>吴佳佳</v>
      </c>
      <c r="C12" s="3" t="s">
        <v>7</v>
      </c>
      <c r="D12" s="3" t="s">
        <v>8</v>
      </c>
      <c r="E12" s="3" t="str">
        <f t="shared" si="0"/>
        <v>女</v>
      </c>
      <c r="F12" s="3" t="s">
        <v>18</v>
      </c>
    </row>
    <row r="13" spans="1:6" ht="18.75" customHeight="1">
      <c r="A13" s="3">
        <v>11</v>
      </c>
      <c r="B13" s="3" t="str">
        <f>"李文维"</f>
        <v>李文维</v>
      </c>
      <c r="C13" s="3" t="s">
        <v>7</v>
      </c>
      <c r="D13" s="3" t="s">
        <v>8</v>
      </c>
      <c r="E13" s="3" t="str">
        <f>"男"</f>
        <v>男</v>
      </c>
      <c r="F13" s="3" t="s">
        <v>19</v>
      </c>
    </row>
    <row r="14" spans="1:6" ht="18.75" customHeight="1">
      <c r="A14" s="3">
        <v>12</v>
      </c>
      <c r="B14" s="3" t="str">
        <f>"苏鋈淦"</f>
        <v>苏鋈淦</v>
      </c>
      <c r="C14" s="3" t="s">
        <v>7</v>
      </c>
      <c r="D14" s="3" t="s">
        <v>8</v>
      </c>
      <c r="E14" s="3" t="str">
        <f>"男"</f>
        <v>男</v>
      </c>
      <c r="F14" s="3" t="s">
        <v>20</v>
      </c>
    </row>
    <row r="15" spans="1:6" ht="18.75" customHeight="1">
      <c r="A15" s="3">
        <v>13</v>
      </c>
      <c r="B15" s="3" t="str">
        <f>"黎兴香"</f>
        <v>黎兴香</v>
      </c>
      <c r="C15" s="3" t="s">
        <v>7</v>
      </c>
      <c r="D15" s="3" t="s">
        <v>8</v>
      </c>
      <c r="E15" s="3" t="str">
        <f>"女"</f>
        <v>女</v>
      </c>
      <c r="F15" s="3" t="s">
        <v>21</v>
      </c>
    </row>
    <row r="16" spans="1:6" ht="18.75" customHeight="1">
      <c r="A16" s="3">
        <v>14</v>
      </c>
      <c r="B16" s="3" t="str">
        <f>"汤丽丽"</f>
        <v>汤丽丽</v>
      </c>
      <c r="C16" s="3" t="s">
        <v>7</v>
      </c>
      <c r="D16" s="3" t="s">
        <v>8</v>
      </c>
      <c r="E16" s="3" t="str">
        <f>"女"</f>
        <v>女</v>
      </c>
      <c r="F16" s="3" t="s">
        <v>22</v>
      </c>
    </row>
    <row r="17" spans="1:6" ht="18.75" customHeight="1">
      <c r="A17" s="3">
        <v>15</v>
      </c>
      <c r="B17" s="3" t="str">
        <f>"陈丽君"</f>
        <v>陈丽君</v>
      </c>
      <c r="C17" s="3" t="s">
        <v>7</v>
      </c>
      <c r="D17" s="3" t="s">
        <v>8</v>
      </c>
      <c r="E17" s="3" t="str">
        <f>"女"</f>
        <v>女</v>
      </c>
      <c r="F17" s="3" t="s">
        <v>23</v>
      </c>
    </row>
    <row r="18" spans="1:6" ht="18.75" customHeight="1">
      <c r="A18" s="3">
        <v>16</v>
      </c>
      <c r="B18" s="3" t="str">
        <f>"黄龙伟"</f>
        <v>黄龙伟</v>
      </c>
      <c r="C18" s="3" t="s">
        <v>7</v>
      </c>
      <c r="D18" s="3" t="s">
        <v>8</v>
      </c>
      <c r="E18" s="3" t="str">
        <f>"男"</f>
        <v>男</v>
      </c>
      <c r="F18" s="3" t="s">
        <v>24</v>
      </c>
    </row>
    <row r="19" spans="1:6" ht="18.75" customHeight="1">
      <c r="A19" s="3">
        <v>17</v>
      </c>
      <c r="B19" s="3" t="str">
        <f>"伍荣辉"</f>
        <v>伍荣辉</v>
      </c>
      <c r="C19" s="3" t="s">
        <v>7</v>
      </c>
      <c r="D19" s="3" t="s">
        <v>8</v>
      </c>
      <c r="E19" s="3" t="str">
        <f>"男"</f>
        <v>男</v>
      </c>
      <c r="F19" s="3" t="s">
        <v>25</v>
      </c>
    </row>
    <row r="20" spans="1:6" ht="18.75" customHeight="1">
      <c r="A20" s="3">
        <v>18</v>
      </c>
      <c r="B20" s="3" t="str">
        <f>"王丹"</f>
        <v>王丹</v>
      </c>
      <c r="C20" s="3" t="s">
        <v>7</v>
      </c>
      <c r="D20" s="3" t="s">
        <v>8</v>
      </c>
      <c r="E20" s="3" t="str">
        <f>"女"</f>
        <v>女</v>
      </c>
      <c r="F20" s="3" t="s">
        <v>26</v>
      </c>
    </row>
    <row r="21" spans="1:6" ht="18.75" customHeight="1">
      <c r="A21" s="3">
        <v>19</v>
      </c>
      <c r="B21" s="3" t="str">
        <f>"阮仙仙"</f>
        <v>阮仙仙</v>
      </c>
      <c r="C21" s="3" t="s">
        <v>7</v>
      </c>
      <c r="D21" s="3" t="s">
        <v>8</v>
      </c>
      <c r="E21" s="3" t="str">
        <f>"女"</f>
        <v>女</v>
      </c>
      <c r="F21" s="3" t="s">
        <v>27</v>
      </c>
    </row>
    <row r="22" spans="1:6" ht="18.75" customHeight="1">
      <c r="A22" s="3">
        <v>20</v>
      </c>
      <c r="B22" s="3" t="str">
        <f>"蔡南逸"</f>
        <v>蔡南逸</v>
      </c>
      <c r="C22" s="3" t="s">
        <v>7</v>
      </c>
      <c r="D22" s="3" t="s">
        <v>8</v>
      </c>
      <c r="E22" s="3" t="str">
        <f>"男"</f>
        <v>男</v>
      </c>
      <c r="F22" s="3" t="s">
        <v>28</v>
      </c>
    </row>
    <row r="23" spans="1:6" ht="18.75" customHeight="1">
      <c r="A23" s="3">
        <v>21</v>
      </c>
      <c r="B23" s="3" t="str">
        <f>"苏紫红"</f>
        <v>苏紫红</v>
      </c>
      <c r="C23" s="3" t="s">
        <v>7</v>
      </c>
      <c r="D23" s="3" t="s">
        <v>8</v>
      </c>
      <c r="E23" s="3" t="str">
        <f>"女"</f>
        <v>女</v>
      </c>
      <c r="F23" s="3" t="s">
        <v>29</v>
      </c>
    </row>
    <row r="24" spans="1:6" ht="18.75" customHeight="1">
      <c r="A24" s="3">
        <v>22</v>
      </c>
      <c r="B24" s="3" t="str">
        <f>"钟小星"</f>
        <v>钟小星</v>
      </c>
      <c r="C24" s="3" t="s">
        <v>7</v>
      </c>
      <c r="D24" s="3" t="s">
        <v>8</v>
      </c>
      <c r="E24" s="3" t="str">
        <f>"女"</f>
        <v>女</v>
      </c>
      <c r="F24" s="3" t="s">
        <v>30</v>
      </c>
    </row>
    <row r="25" spans="1:6" ht="18.75" customHeight="1">
      <c r="A25" s="3">
        <v>23</v>
      </c>
      <c r="B25" s="3" t="str">
        <f>"熊丹伟"</f>
        <v>熊丹伟</v>
      </c>
      <c r="C25" s="3" t="s">
        <v>7</v>
      </c>
      <c r="D25" s="3" t="s">
        <v>8</v>
      </c>
      <c r="E25" s="3" t="str">
        <f>"男"</f>
        <v>男</v>
      </c>
      <c r="F25" s="3" t="s">
        <v>31</v>
      </c>
    </row>
    <row r="26" spans="1:6" ht="18.75" customHeight="1">
      <c r="A26" s="3">
        <v>24</v>
      </c>
      <c r="B26" s="3" t="str">
        <f>"云冬芸"</f>
        <v>云冬芸</v>
      </c>
      <c r="C26" s="3" t="s">
        <v>7</v>
      </c>
      <c r="D26" s="3" t="s">
        <v>8</v>
      </c>
      <c r="E26" s="3" t="str">
        <f>"女"</f>
        <v>女</v>
      </c>
      <c r="F26" s="3" t="s">
        <v>32</v>
      </c>
    </row>
    <row r="27" spans="1:6" ht="18.75" customHeight="1">
      <c r="A27" s="3">
        <v>25</v>
      </c>
      <c r="B27" s="3" t="str">
        <f>"王雪岸"</f>
        <v>王雪岸</v>
      </c>
      <c r="C27" s="3" t="s">
        <v>7</v>
      </c>
      <c r="D27" s="3" t="s">
        <v>8</v>
      </c>
      <c r="E27" s="3" t="str">
        <f>"女"</f>
        <v>女</v>
      </c>
      <c r="F27" s="3" t="s">
        <v>33</v>
      </c>
    </row>
    <row r="28" spans="1:6" ht="18.75" customHeight="1">
      <c r="A28" s="3">
        <v>26</v>
      </c>
      <c r="B28" s="3" t="str">
        <f>"吴晶晶"</f>
        <v>吴晶晶</v>
      </c>
      <c r="C28" s="3" t="s">
        <v>7</v>
      </c>
      <c r="D28" s="3" t="s">
        <v>8</v>
      </c>
      <c r="E28" s="3" t="str">
        <f>"女"</f>
        <v>女</v>
      </c>
      <c r="F28" s="3" t="s">
        <v>34</v>
      </c>
    </row>
    <row r="29" spans="1:6" ht="18.75" customHeight="1">
      <c r="A29" s="3">
        <v>27</v>
      </c>
      <c r="B29" s="3" t="str">
        <f>"何茜"</f>
        <v>何茜</v>
      </c>
      <c r="C29" s="3" t="s">
        <v>7</v>
      </c>
      <c r="D29" s="3" t="s">
        <v>8</v>
      </c>
      <c r="E29" s="3" t="str">
        <f>"女"</f>
        <v>女</v>
      </c>
      <c r="F29" s="3" t="s">
        <v>35</v>
      </c>
    </row>
    <row r="30" spans="1:6" ht="18.75" customHeight="1">
      <c r="A30" s="3">
        <v>28</v>
      </c>
      <c r="B30" s="3" t="str">
        <f>"周文静"</f>
        <v>周文静</v>
      </c>
      <c r="C30" s="3" t="s">
        <v>7</v>
      </c>
      <c r="D30" s="3" t="s">
        <v>8</v>
      </c>
      <c r="E30" s="3" t="str">
        <f>"女"</f>
        <v>女</v>
      </c>
      <c r="F30" s="3" t="s">
        <v>36</v>
      </c>
    </row>
    <row r="31" spans="1:6" ht="18.75" customHeight="1">
      <c r="A31" s="3">
        <v>29</v>
      </c>
      <c r="B31" s="3" t="str">
        <f>"陈峰"</f>
        <v>陈峰</v>
      </c>
      <c r="C31" s="3" t="s">
        <v>7</v>
      </c>
      <c r="D31" s="3" t="s">
        <v>8</v>
      </c>
      <c r="E31" s="3" t="str">
        <f>"男"</f>
        <v>男</v>
      </c>
      <c r="F31" s="3" t="s">
        <v>37</v>
      </c>
    </row>
    <row r="32" spans="1:6" ht="18.75" customHeight="1">
      <c r="A32" s="3">
        <v>30</v>
      </c>
      <c r="B32" s="3" t="str">
        <f>"林艳珍"</f>
        <v>林艳珍</v>
      </c>
      <c r="C32" s="3" t="s">
        <v>7</v>
      </c>
      <c r="D32" s="3" t="s">
        <v>8</v>
      </c>
      <c r="E32" s="3" t="str">
        <f>"女"</f>
        <v>女</v>
      </c>
      <c r="F32" s="3" t="s">
        <v>38</v>
      </c>
    </row>
    <row r="33" spans="1:6" ht="18.75" customHeight="1">
      <c r="A33" s="3">
        <v>31</v>
      </c>
      <c r="B33" s="3" t="str">
        <f>"邓露晴"</f>
        <v>邓露晴</v>
      </c>
      <c r="C33" s="3" t="s">
        <v>7</v>
      </c>
      <c r="D33" s="3" t="s">
        <v>8</v>
      </c>
      <c r="E33" s="3" t="str">
        <f>"女"</f>
        <v>女</v>
      </c>
      <c r="F33" s="3" t="s">
        <v>39</v>
      </c>
    </row>
    <row r="34" spans="1:6" ht="18.75" customHeight="1">
      <c r="A34" s="3">
        <v>32</v>
      </c>
      <c r="B34" s="3" t="str">
        <f>"梁遗优"</f>
        <v>梁遗优</v>
      </c>
      <c r="C34" s="3" t="s">
        <v>7</v>
      </c>
      <c r="D34" s="3" t="s">
        <v>8</v>
      </c>
      <c r="E34" s="3" t="str">
        <f>"男"</f>
        <v>男</v>
      </c>
      <c r="F34" s="3" t="s">
        <v>40</v>
      </c>
    </row>
    <row r="35" spans="1:6" ht="18.75" customHeight="1">
      <c r="A35" s="3">
        <v>33</v>
      </c>
      <c r="B35" s="3" t="str">
        <f>"何小娜"</f>
        <v>何小娜</v>
      </c>
      <c r="C35" s="3" t="s">
        <v>7</v>
      </c>
      <c r="D35" s="3" t="s">
        <v>8</v>
      </c>
      <c r="E35" s="3" t="str">
        <f>"女"</f>
        <v>女</v>
      </c>
      <c r="F35" s="3" t="s">
        <v>41</v>
      </c>
    </row>
    <row r="36" spans="1:6" ht="18.75" customHeight="1">
      <c r="A36" s="3">
        <v>34</v>
      </c>
      <c r="B36" s="3" t="str">
        <f>"宋游"</f>
        <v>宋游</v>
      </c>
      <c r="C36" s="3" t="s">
        <v>7</v>
      </c>
      <c r="D36" s="3" t="s">
        <v>8</v>
      </c>
      <c r="E36" s="3" t="str">
        <f>"女"</f>
        <v>女</v>
      </c>
      <c r="F36" s="3" t="s">
        <v>42</v>
      </c>
    </row>
    <row r="37" spans="1:6" ht="18.75" customHeight="1">
      <c r="A37" s="3">
        <v>35</v>
      </c>
      <c r="B37" s="3" t="str">
        <f>"李日泽"</f>
        <v>李日泽</v>
      </c>
      <c r="C37" s="3" t="s">
        <v>7</v>
      </c>
      <c r="D37" s="3" t="s">
        <v>8</v>
      </c>
      <c r="E37" s="3" t="str">
        <f>"男"</f>
        <v>男</v>
      </c>
      <c r="F37" s="3" t="s">
        <v>43</v>
      </c>
    </row>
    <row r="38" spans="1:6" ht="18.75" customHeight="1">
      <c r="A38" s="3">
        <v>36</v>
      </c>
      <c r="B38" s="3" t="str">
        <f>"赖美圆"</f>
        <v>赖美圆</v>
      </c>
      <c r="C38" s="3" t="s">
        <v>7</v>
      </c>
      <c r="D38" s="3" t="s">
        <v>8</v>
      </c>
      <c r="E38" s="3" t="str">
        <f>"女"</f>
        <v>女</v>
      </c>
      <c r="F38" s="3" t="s">
        <v>44</v>
      </c>
    </row>
    <row r="39" spans="1:6" ht="18.75" customHeight="1">
      <c r="A39" s="3">
        <v>37</v>
      </c>
      <c r="B39" s="3" t="str">
        <f>"林玉"</f>
        <v>林玉</v>
      </c>
      <c r="C39" s="3" t="s">
        <v>7</v>
      </c>
      <c r="D39" s="3" t="s">
        <v>8</v>
      </c>
      <c r="E39" s="3" t="str">
        <f>"女"</f>
        <v>女</v>
      </c>
      <c r="F39" s="3" t="s">
        <v>45</v>
      </c>
    </row>
    <row r="40" spans="1:6" ht="18.75" customHeight="1">
      <c r="A40" s="3">
        <v>38</v>
      </c>
      <c r="B40" s="3" t="str">
        <f>"刘舒月"</f>
        <v>刘舒月</v>
      </c>
      <c r="C40" s="3" t="s">
        <v>7</v>
      </c>
      <c r="D40" s="3" t="s">
        <v>8</v>
      </c>
      <c r="E40" s="3" t="str">
        <f>"女"</f>
        <v>女</v>
      </c>
      <c r="F40" s="3" t="s">
        <v>46</v>
      </c>
    </row>
    <row r="41" spans="1:6" ht="18.75" customHeight="1">
      <c r="A41" s="3">
        <v>39</v>
      </c>
      <c r="B41" s="3" t="str">
        <f>"杜长远"</f>
        <v>杜长远</v>
      </c>
      <c r="C41" s="3" t="s">
        <v>7</v>
      </c>
      <c r="D41" s="3" t="s">
        <v>8</v>
      </c>
      <c r="E41" s="3" t="str">
        <f>"男"</f>
        <v>男</v>
      </c>
      <c r="F41" s="3" t="s">
        <v>47</v>
      </c>
    </row>
    <row r="42" spans="1:6" ht="18.75" customHeight="1">
      <c r="A42" s="3">
        <v>40</v>
      </c>
      <c r="B42" s="3" t="str">
        <f>"黄显茱"</f>
        <v>黄显茱</v>
      </c>
      <c r="C42" s="3" t="s">
        <v>7</v>
      </c>
      <c r="D42" s="3" t="s">
        <v>8</v>
      </c>
      <c r="E42" s="3" t="str">
        <f>"女"</f>
        <v>女</v>
      </c>
      <c r="F42" s="3" t="s">
        <v>48</v>
      </c>
    </row>
    <row r="43" spans="1:6" ht="18.75" customHeight="1">
      <c r="A43" s="3">
        <v>41</v>
      </c>
      <c r="B43" s="3" t="str">
        <f>"林志钧"</f>
        <v>林志钧</v>
      </c>
      <c r="C43" s="3" t="s">
        <v>7</v>
      </c>
      <c r="D43" s="3" t="s">
        <v>8</v>
      </c>
      <c r="E43" s="3" t="str">
        <f>"男"</f>
        <v>男</v>
      </c>
      <c r="F43" s="3" t="s">
        <v>49</v>
      </c>
    </row>
    <row r="44" spans="1:6" ht="18.75" customHeight="1">
      <c r="A44" s="3">
        <v>42</v>
      </c>
      <c r="B44" s="3" t="str">
        <f>"吴春玲"</f>
        <v>吴春玲</v>
      </c>
      <c r="C44" s="3" t="s">
        <v>7</v>
      </c>
      <c r="D44" s="3" t="s">
        <v>8</v>
      </c>
      <c r="E44" s="3" t="str">
        <f>"女"</f>
        <v>女</v>
      </c>
      <c r="F44" s="3" t="s">
        <v>50</v>
      </c>
    </row>
    <row r="45" spans="1:6" ht="18.75" customHeight="1">
      <c r="A45" s="3">
        <v>43</v>
      </c>
      <c r="B45" s="3" t="str">
        <f>"王琳"</f>
        <v>王琳</v>
      </c>
      <c r="C45" s="3" t="s">
        <v>7</v>
      </c>
      <c r="D45" s="3" t="s">
        <v>8</v>
      </c>
      <c r="E45" s="3" t="str">
        <f>"女"</f>
        <v>女</v>
      </c>
      <c r="F45" s="3" t="s">
        <v>51</v>
      </c>
    </row>
    <row r="46" spans="1:6" ht="18.75" customHeight="1">
      <c r="A46" s="3">
        <v>44</v>
      </c>
      <c r="B46" s="3" t="str">
        <f>"翁文影"</f>
        <v>翁文影</v>
      </c>
      <c r="C46" s="3" t="s">
        <v>7</v>
      </c>
      <c r="D46" s="3" t="s">
        <v>8</v>
      </c>
      <c r="E46" s="3" t="str">
        <f>"女"</f>
        <v>女</v>
      </c>
      <c r="F46" s="3" t="s">
        <v>52</v>
      </c>
    </row>
    <row r="47" spans="1:6" ht="18.75" customHeight="1">
      <c r="A47" s="3">
        <v>45</v>
      </c>
      <c r="B47" s="3" t="str">
        <f>"王俊容"</f>
        <v>王俊容</v>
      </c>
      <c r="C47" s="3" t="s">
        <v>7</v>
      </c>
      <c r="D47" s="3" t="s">
        <v>8</v>
      </c>
      <c r="E47" s="3" t="str">
        <f>"女"</f>
        <v>女</v>
      </c>
      <c r="F47" s="3" t="s">
        <v>53</v>
      </c>
    </row>
    <row r="48" spans="1:6" ht="18.75" customHeight="1">
      <c r="A48" s="3">
        <v>46</v>
      </c>
      <c r="B48" s="3" t="str">
        <f>"符子晴"</f>
        <v>符子晴</v>
      </c>
      <c r="C48" s="3" t="s">
        <v>7</v>
      </c>
      <c r="D48" s="3" t="s">
        <v>8</v>
      </c>
      <c r="E48" s="3" t="str">
        <f>"女"</f>
        <v>女</v>
      </c>
      <c r="F48" s="3" t="s">
        <v>54</v>
      </c>
    </row>
    <row r="49" spans="1:6" ht="18.75" customHeight="1">
      <c r="A49" s="3">
        <v>47</v>
      </c>
      <c r="B49" s="3" t="str">
        <f>"符传果"</f>
        <v>符传果</v>
      </c>
      <c r="C49" s="3" t="s">
        <v>7</v>
      </c>
      <c r="D49" s="3" t="s">
        <v>8</v>
      </c>
      <c r="E49" s="3" t="str">
        <f>"男"</f>
        <v>男</v>
      </c>
      <c r="F49" s="3" t="s">
        <v>55</v>
      </c>
    </row>
    <row r="50" spans="1:6" ht="18.75" customHeight="1">
      <c r="A50" s="3">
        <v>48</v>
      </c>
      <c r="B50" s="3" t="str">
        <f>"符威"</f>
        <v>符威</v>
      </c>
      <c r="C50" s="3" t="s">
        <v>7</v>
      </c>
      <c r="D50" s="3" t="s">
        <v>8</v>
      </c>
      <c r="E50" s="3" t="str">
        <f>"男"</f>
        <v>男</v>
      </c>
      <c r="F50" s="3" t="s">
        <v>56</v>
      </c>
    </row>
    <row r="51" spans="1:6" ht="18.75" customHeight="1">
      <c r="A51" s="3">
        <v>49</v>
      </c>
      <c r="B51" s="3" t="str">
        <f>"陈益顺"</f>
        <v>陈益顺</v>
      </c>
      <c r="C51" s="3" t="s">
        <v>7</v>
      </c>
      <c r="D51" s="3" t="s">
        <v>8</v>
      </c>
      <c r="E51" s="3" t="str">
        <f>"女"</f>
        <v>女</v>
      </c>
      <c r="F51" s="3" t="s">
        <v>57</v>
      </c>
    </row>
    <row r="52" spans="1:6" ht="18.75" customHeight="1">
      <c r="A52" s="3">
        <v>50</v>
      </c>
      <c r="B52" s="3" t="str">
        <f>"胡宇萍"</f>
        <v>胡宇萍</v>
      </c>
      <c r="C52" s="3" t="s">
        <v>7</v>
      </c>
      <c r="D52" s="3" t="s">
        <v>8</v>
      </c>
      <c r="E52" s="3" t="str">
        <f>"女"</f>
        <v>女</v>
      </c>
      <c r="F52" s="3" t="s">
        <v>58</v>
      </c>
    </row>
    <row r="53" spans="1:6" ht="18.75" customHeight="1">
      <c r="A53" s="3">
        <v>51</v>
      </c>
      <c r="B53" s="3" t="str">
        <f>"陈雨"</f>
        <v>陈雨</v>
      </c>
      <c r="C53" s="3" t="s">
        <v>7</v>
      </c>
      <c r="D53" s="3" t="s">
        <v>8</v>
      </c>
      <c r="E53" s="3" t="str">
        <f>"女"</f>
        <v>女</v>
      </c>
      <c r="F53" s="3" t="s">
        <v>59</v>
      </c>
    </row>
    <row r="54" spans="1:6" ht="18.75" customHeight="1">
      <c r="A54" s="3">
        <v>52</v>
      </c>
      <c r="B54" s="3" t="str">
        <f>"王霖"</f>
        <v>王霖</v>
      </c>
      <c r="C54" s="3" t="s">
        <v>7</v>
      </c>
      <c r="D54" s="3" t="s">
        <v>8</v>
      </c>
      <c r="E54" s="3" t="str">
        <f>"男"</f>
        <v>男</v>
      </c>
      <c r="F54" s="3" t="s">
        <v>60</v>
      </c>
    </row>
    <row r="55" spans="1:6" ht="18.75" customHeight="1">
      <c r="A55" s="3">
        <v>53</v>
      </c>
      <c r="B55" s="3" t="str">
        <f>"崔兰明"</f>
        <v>崔兰明</v>
      </c>
      <c r="C55" s="3" t="s">
        <v>7</v>
      </c>
      <c r="D55" s="3" t="s">
        <v>8</v>
      </c>
      <c r="E55" s="3" t="str">
        <f>"男"</f>
        <v>男</v>
      </c>
      <c r="F55" s="3" t="s">
        <v>61</v>
      </c>
    </row>
    <row r="56" spans="1:6" ht="18.75" customHeight="1">
      <c r="A56" s="3">
        <v>54</v>
      </c>
      <c r="B56" s="3" t="str">
        <f>"黎筱筱"</f>
        <v>黎筱筱</v>
      </c>
      <c r="C56" s="3" t="s">
        <v>7</v>
      </c>
      <c r="D56" s="3" t="s">
        <v>8</v>
      </c>
      <c r="E56" s="3" t="str">
        <f>"女"</f>
        <v>女</v>
      </c>
      <c r="F56" s="3" t="s">
        <v>62</v>
      </c>
    </row>
    <row r="57" spans="1:6" ht="18.75" customHeight="1">
      <c r="A57" s="3">
        <v>55</v>
      </c>
      <c r="B57" s="3" t="str">
        <f>"黄鹂鸣"</f>
        <v>黄鹂鸣</v>
      </c>
      <c r="C57" s="3" t="s">
        <v>7</v>
      </c>
      <c r="D57" s="3" t="s">
        <v>8</v>
      </c>
      <c r="E57" s="3" t="str">
        <f>"女"</f>
        <v>女</v>
      </c>
      <c r="F57" s="3" t="s">
        <v>63</v>
      </c>
    </row>
    <row r="58" spans="1:6" ht="18.75" customHeight="1">
      <c r="A58" s="3">
        <v>56</v>
      </c>
      <c r="B58" s="3" t="str">
        <f>"符树政"</f>
        <v>符树政</v>
      </c>
      <c r="C58" s="3" t="s">
        <v>7</v>
      </c>
      <c r="D58" s="3" t="s">
        <v>8</v>
      </c>
      <c r="E58" s="3" t="str">
        <f>"男"</f>
        <v>男</v>
      </c>
      <c r="F58" s="3" t="s">
        <v>64</v>
      </c>
    </row>
    <row r="59" spans="1:6" ht="18.75" customHeight="1">
      <c r="A59" s="3">
        <v>57</v>
      </c>
      <c r="B59" s="3" t="str">
        <f>"梁晶晶"</f>
        <v>梁晶晶</v>
      </c>
      <c r="C59" s="3" t="s">
        <v>7</v>
      </c>
      <c r="D59" s="3" t="s">
        <v>8</v>
      </c>
      <c r="E59" s="3" t="str">
        <f>"女"</f>
        <v>女</v>
      </c>
      <c r="F59" s="3" t="s">
        <v>65</v>
      </c>
    </row>
    <row r="60" spans="1:6" ht="18.75" customHeight="1">
      <c r="A60" s="3">
        <v>58</v>
      </c>
      <c r="B60" s="3" t="str">
        <f>"谭怡洋"</f>
        <v>谭怡洋</v>
      </c>
      <c r="C60" s="3" t="s">
        <v>7</v>
      </c>
      <c r="D60" s="3" t="s">
        <v>8</v>
      </c>
      <c r="E60" s="3" t="str">
        <f>"女"</f>
        <v>女</v>
      </c>
      <c r="F60" s="3" t="s">
        <v>66</v>
      </c>
    </row>
    <row r="61" spans="1:6" ht="18.75" customHeight="1">
      <c r="A61" s="3">
        <v>59</v>
      </c>
      <c r="B61" s="3" t="str">
        <f>"赫林琳"</f>
        <v>赫林琳</v>
      </c>
      <c r="C61" s="3" t="s">
        <v>7</v>
      </c>
      <c r="D61" s="3" t="s">
        <v>8</v>
      </c>
      <c r="E61" s="3" t="str">
        <f>"女"</f>
        <v>女</v>
      </c>
      <c r="F61" s="3" t="s">
        <v>67</v>
      </c>
    </row>
    <row r="62" spans="1:6" ht="18.75" customHeight="1">
      <c r="A62" s="3">
        <v>60</v>
      </c>
      <c r="B62" s="3" t="str">
        <f>"谢宗琳"</f>
        <v>谢宗琳</v>
      </c>
      <c r="C62" s="3" t="s">
        <v>7</v>
      </c>
      <c r="D62" s="3" t="s">
        <v>8</v>
      </c>
      <c r="E62" s="3" t="str">
        <f>"男"</f>
        <v>男</v>
      </c>
      <c r="F62" s="3" t="s">
        <v>68</v>
      </c>
    </row>
    <row r="63" spans="1:6" ht="18.75" customHeight="1">
      <c r="A63" s="3">
        <v>61</v>
      </c>
      <c r="B63" s="3" t="str">
        <f>"王传凯"</f>
        <v>王传凯</v>
      </c>
      <c r="C63" s="3" t="s">
        <v>7</v>
      </c>
      <c r="D63" s="3" t="s">
        <v>8</v>
      </c>
      <c r="E63" s="3" t="str">
        <f>"男"</f>
        <v>男</v>
      </c>
      <c r="F63" s="3" t="s">
        <v>69</v>
      </c>
    </row>
    <row r="64" spans="1:6" ht="18.75" customHeight="1">
      <c r="A64" s="3">
        <v>62</v>
      </c>
      <c r="B64" s="3" t="str">
        <f>"陈晓玲"</f>
        <v>陈晓玲</v>
      </c>
      <c r="C64" s="3" t="s">
        <v>7</v>
      </c>
      <c r="D64" s="3" t="s">
        <v>8</v>
      </c>
      <c r="E64" s="3" t="str">
        <f>"女"</f>
        <v>女</v>
      </c>
      <c r="F64" s="3" t="s">
        <v>70</v>
      </c>
    </row>
    <row r="65" spans="1:6" ht="18.75" customHeight="1">
      <c r="A65" s="3">
        <v>63</v>
      </c>
      <c r="B65" s="3" t="str">
        <f>"杜俊俊"</f>
        <v>杜俊俊</v>
      </c>
      <c r="C65" s="3" t="s">
        <v>7</v>
      </c>
      <c r="D65" s="3" t="s">
        <v>8</v>
      </c>
      <c r="E65" s="3" t="str">
        <f>"女"</f>
        <v>女</v>
      </c>
      <c r="F65" s="3" t="s">
        <v>71</v>
      </c>
    </row>
    <row r="66" spans="1:6" ht="18.75" customHeight="1">
      <c r="A66" s="3">
        <v>64</v>
      </c>
      <c r="B66" s="3" t="str">
        <f>"陈燕鸣"</f>
        <v>陈燕鸣</v>
      </c>
      <c r="C66" s="3" t="s">
        <v>7</v>
      </c>
      <c r="D66" s="3" t="s">
        <v>8</v>
      </c>
      <c r="E66" s="3" t="str">
        <f>"女"</f>
        <v>女</v>
      </c>
      <c r="F66" s="3" t="s">
        <v>72</v>
      </c>
    </row>
    <row r="67" spans="1:6" ht="18.75" customHeight="1">
      <c r="A67" s="3">
        <v>65</v>
      </c>
      <c r="B67" s="3" t="str">
        <f>"陈启妙"</f>
        <v>陈启妙</v>
      </c>
      <c r="C67" s="3" t="s">
        <v>7</v>
      </c>
      <c r="D67" s="3" t="s">
        <v>8</v>
      </c>
      <c r="E67" s="3" t="str">
        <f>"女"</f>
        <v>女</v>
      </c>
      <c r="F67" s="3" t="s">
        <v>73</v>
      </c>
    </row>
    <row r="68" spans="1:6" ht="18.75" customHeight="1">
      <c r="A68" s="3">
        <v>66</v>
      </c>
      <c r="B68" s="3" t="str">
        <f>"袁冬英"</f>
        <v>袁冬英</v>
      </c>
      <c r="C68" s="3" t="s">
        <v>7</v>
      </c>
      <c r="D68" s="3" t="s">
        <v>8</v>
      </c>
      <c r="E68" s="3" t="str">
        <f>"女"</f>
        <v>女</v>
      </c>
      <c r="F68" s="3" t="s">
        <v>74</v>
      </c>
    </row>
    <row r="69" spans="1:6" ht="18.75" customHeight="1">
      <c r="A69" s="3">
        <v>67</v>
      </c>
      <c r="B69" s="3" t="str">
        <f>"莫崇杏"</f>
        <v>莫崇杏</v>
      </c>
      <c r="C69" s="3" t="s">
        <v>7</v>
      </c>
      <c r="D69" s="3" t="s">
        <v>8</v>
      </c>
      <c r="E69" s="3" t="str">
        <f>"男"</f>
        <v>男</v>
      </c>
      <c r="F69" s="3" t="s">
        <v>75</v>
      </c>
    </row>
    <row r="70" spans="1:6" ht="18.75" customHeight="1">
      <c r="A70" s="3">
        <v>68</v>
      </c>
      <c r="B70" s="3" t="str">
        <f>"杜华美"</f>
        <v>杜华美</v>
      </c>
      <c r="C70" s="3" t="s">
        <v>7</v>
      </c>
      <c r="D70" s="3" t="s">
        <v>8</v>
      </c>
      <c r="E70" s="3" t="str">
        <f>"女"</f>
        <v>女</v>
      </c>
      <c r="F70" s="3" t="s">
        <v>76</v>
      </c>
    </row>
    <row r="71" spans="1:6" ht="18.75" customHeight="1">
      <c r="A71" s="3">
        <v>69</v>
      </c>
      <c r="B71" s="3" t="str">
        <f>"莫宛"</f>
        <v>莫宛</v>
      </c>
      <c r="C71" s="3" t="s">
        <v>7</v>
      </c>
      <c r="D71" s="3" t="s">
        <v>8</v>
      </c>
      <c r="E71" s="3" t="str">
        <f>"女"</f>
        <v>女</v>
      </c>
      <c r="F71" s="3" t="s">
        <v>77</v>
      </c>
    </row>
    <row r="72" spans="1:6" ht="18.75" customHeight="1">
      <c r="A72" s="3">
        <v>70</v>
      </c>
      <c r="B72" s="3" t="str">
        <f>"李紫叶"</f>
        <v>李紫叶</v>
      </c>
      <c r="C72" s="3" t="s">
        <v>7</v>
      </c>
      <c r="D72" s="3" t="s">
        <v>8</v>
      </c>
      <c r="E72" s="3" t="str">
        <f>"女"</f>
        <v>女</v>
      </c>
      <c r="F72" s="3" t="s">
        <v>78</v>
      </c>
    </row>
    <row r="73" spans="1:6" ht="18.75" customHeight="1">
      <c r="A73" s="3">
        <v>71</v>
      </c>
      <c r="B73" s="3" t="str">
        <f>"郑志淋"</f>
        <v>郑志淋</v>
      </c>
      <c r="C73" s="3" t="s">
        <v>7</v>
      </c>
      <c r="D73" s="3" t="s">
        <v>8</v>
      </c>
      <c r="E73" s="3" t="str">
        <f>"女"</f>
        <v>女</v>
      </c>
      <c r="F73" s="3" t="s">
        <v>79</v>
      </c>
    </row>
    <row r="74" spans="1:6" ht="18.75" customHeight="1">
      <c r="A74" s="3">
        <v>72</v>
      </c>
      <c r="B74" s="3" t="str">
        <f>"吕林"</f>
        <v>吕林</v>
      </c>
      <c r="C74" s="3" t="s">
        <v>7</v>
      </c>
      <c r="D74" s="3" t="s">
        <v>8</v>
      </c>
      <c r="E74" s="3" t="str">
        <f>"男"</f>
        <v>男</v>
      </c>
      <c r="F74" s="3" t="s">
        <v>80</v>
      </c>
    </row>
    <row r="75" spans="1:6" ht="18.75" customHeight="1">
      <c r="A75" s="3">
        <v>73</v>
      </c>
      <c r="B75" s="3" t="str">
        <f>"张泽龙"</f>
        <v>张泽龙</v>
      </c>
      <c r="C75" s="3" t="s">
        <v>7</v>
      </c>
      <c r="D75" s="3" t="s">
        <v>8</v>
      </c>
      <c r="E75" s="3" t="str">
        <f>"男"</f>
        <v>男</v>
      </c>
      <c r="F75" s="3" t="s">
        <v>81</v>
      </c>
    </row>
    <row r="76" spans="1:6" ht="18.75" customHeight="1">
      <c r="A76" s="3">
        <v>74</v>
      </c>
      <c r="B76" s="3" t="str">
        <f>"韩苗怡"</f>
        <v>韩苗怡</v>
      </c>
      <c r="C76" s="3" t="s">
        <v>7</v>
      </c>
      <c r="D76" s="3" t="s">
        <v>8</v>
      </c>
      <c r="E76" s="3" t="str">
        <f>"女"</f>
        <v>女</v>
      </c>
      <c r="F76" s="3" t="s">
        <v>82</v>
      </c>
    </row>
    <row r="77" spans="1:6" ht="18.75" customHeight="1">
      <c r="A77" s="3">
        <v>75</v>
      </c>
      <c r="B77" s="3" t="str">
        <f>"符巧妹"</f>
        <v>符巧妹</v>
      </c>
      <c r="C77" s="3" t="s">
        <v>7</v>
      </c>
      <c r="D77" s="3" t="s">
        <v>8</v>
      </c>
      <c r="E77" s="3" t="str">
        <f>"女"</f>
        <v>女</v>
      </c>
      <c r="F77" s="3" t="s">
        <v>83</v>
      </c>
    </row>
    <row r="78" spans="1:6" ht="18.75" customHeight="1">
      <c r="A78" s="3">
        <v>76</v>
      </c>
      <c r="B78" s="3" t="str">
        <f>"李新宇"</f>
        <v>李新宇</v>
      </c>
      <c r="C78" s="3" t="s">
        <v>7</v>
      </c>
      <c r="D78" s="3" t="s">
        <v>8</v>
      </c>
      <c r="E78" s="3" t="str">
        <f>"男"</f>
        <v>男</v>
      </c>
      <c r="F78" s="3" t="s">
        <v>84</v>
      </c>
    </row>
    <row r="79" spans="1:6" ht="18.75" customHeight="1">
      <c r="A79" s="3">
        <v>77</v>
      </c>
      <c r="B79" s="3" t="str">
        <f>"王海波"</f>
        <v>王海波</v>
      </c>
      <c r="C79" s="3" t="s">
        <v>7</v>
      </c>
      <c r="D79" s="3" t="s">
        <v>8</v>
      </c>
      <c r="E79" s="3" t="str">
        <f>"女"</f>
        <v>女</v>
      </c>
      <c r="F79" s="3" t="s">
        <v>85</v>
      </c>
    </row>
    <row r="80" spans="1:6" ht="18.75" customHeight="1">
      <c r="A80" s="3">
        <v>78</v>
      </c>
      <c r="B80" s="3" t="str">
        <f>"李明丹"</f>
        <v>李明丹</v>
      </c>
      <c r="C80" s="3" t="s">
        <v>7</v>
      </c>
      <c r="D80" s="3" t="s">
        <v>8</v>
      </c>
      <c r="E80" s="3" t="str">
        <f>"女"</f>
        <v>女</v>
      </c>
      <c r="F80" s="3" t="s">
        <v>86</v>
      </c>
    </row>
    <row r="81" spans="1:6" ht="18.75" customHeight="1">
      <c r="A81" s="3">
        <v>79</v>
      </c>
      <c r="B81" s="3" t="str">
        <f>"谢灵太"</f>
        <v>谢灵太</v>
      </c>
      <c r="C81" s="3" t="s">
        <v>7</v>
      </c>
      <c r="D81" s="3" t="s">
        <v>8</v>
      </c>
      <c r="E81" s="3" t="str">
        <f>"女"</f>
        <v>女</v>
      </c>
      <c r="F81" s="3" t="s">
        <v>87</v>
      </c>
    </row>
    <row r="82" spans="1:6" ht="18.75" customHeight="1">
      <c r="A82" s="3">
        <v>80</v>
      </c>
      <c r="B82" s="3" t="str">
        <f>"周石林"</f>
        <v>周石林</v>
      </c>
      <c r="C82" s="3" t="s">
        <v>7</v>
      </c>
      <c r="D82" s="3" t="s">
        <v>8</v>
      </c>
      <c r="E82" s="3" t="str">
        <f>"男"</f>
        <v>男</v>
      </c>
      <c r="F82" s="3" t="s">
        <v>88</v>
      </c>
    </row>
    <row r="83" spans="1:6" ht="18.75" customHeight="1">
      <c r="A83" s="3">
        <v>81</v>
      </c>
      <c r="B83" s="3" t="str">
        <f>"吴萌萌"</f>
        <v>吴萌萌</v>
      </c>
      <c r="C83" s="3" t="s">
        <v>7</v>
      </c>
      <c r="D83" s="3" t="s">
        <v>8</v>
      </c>
      <c r="E83" s="3" t="str">
        <f>"女"</f>
        <v>女</v>
      </c>
      <c r="F83" s="3" t="s">
        <v>89</v>
      </c>
    </row>
    <row r="84" spans="1:6" ht="18.75" customHeight="1">
      <c r="A84" s="3">
        <v>82</v>
      </c>
      <c r="B84" s="3" t="str">
        <f>"李想"</f>
        <v>李想</v>
      </c>
      <c r="C84" s="3" t="s">
        <v>7</v>
      </c>
      <c r="D84" s="3" t="s">
        <v>8</v>
      </c>
      <c r="E84" s="3" t="str">
        <f>"男"</f>
        <v>男</v>
      </c>
      <c r="F84" s="3" t="s">
        <v>90</v>
      </c>
    </row>
    <row r="85" spans="1:6" ht="18.75" customHeight="1">
      <c r="A85" s="3">
        <v>83</v>
      </c>
      <c r="B85" s="3" t="str">
        <f>"林小漫"</f>
        <v>林小漫</v>
      </c>
      <c r="C85" s="3" t="s">
        <v>7</v>
      </c>
      <c r="D85" s="3" t="s">
        <v>8</v>
      </c>
      <c r="E85" s="3" t="str">
        <f>"女"</f>
        <v>女</v>
      </c>
      <c r="F85" s="3" t="s">
        <v>91</v>
      </c>
    </row>
    <row r="86" spans="1:6" ht="18.75" customHeight="1">
      <c r="A86" s="3">
        <v>84</v>
      </c>
      <c r="B86" s="3" t="str">
        <f>"吴川民"</f>
        <v>吴川民</v>
      </c>
      <c r="C86" s="3" t="s">
        <v>7</v>
      </c>
      <c r="D86" s="3" t="s">
        <v>8</v>
      </c>
      <c r="E86" s="3" t="str">
        <f>"男"</f>
        <v>男</v>
      </c>
      <c r="F86" s="3" t="s">
        <v>92</v>
      </c>
    </row>
    <row r="87" spans="1:6" ht="18.75" customHeight="1">
      <c r="A87" s="3">
        <v>85</v>
      </c>
      <c r="B87" s="3" t="str">
        <f>"何紫薇"</f>
        <v>何紫薇</v>
      </c>
      <c r="C87" s="3" t="s">
        <v>7</v>
      </c>
      <c r="D87" s="3" t="s">
        <v>8</v>
      </c>
      <c r="E87" s="3" t="str">
        <f>"女"</f>
        <v>女</v>
      </c>
      <c r="F87" s="3" t="s">
        <v>93</v>
      </c>
    </row>
    <row r="88" spans="1:6" ht="18.75" customHeight="1">
      <c r="A88" s="3">
        <v>86</v>
      </c>
      <c r="B88" s="3" t="str">
        <f>"何焕卓"</f>
        <v>何焕卓</v>
      </c>
      <c r="C88" s="3" t="s">
        <v>7</v>
      </c>
      <c r="D88" s="3" t="s">
        <v>8</v>
      </c>
      <c r="E88" s="3" t="str">
        <f>"男"</f>
        <v>男</v>
      </c>
      <c r="F88" s="3" t="s">
        <v>94</v>
      </c>
    </row>
    <row r="89" spans="1:6" ht="18.75" customHeight="1">
      <c r="A89" s="3">
        <v>87</v>
      </c>
      <c r="B89" s="3" t="str">
        <f>"卓德俊"</f>
        <v>卓德俊</v>
      </c>
      <c r="C89" s="3" t="s">
        <v>7</v>
      </c>
      <c r="D89" s="3" t="s">
        <v>8</v>
      </c>
      <c r="E89" s="3" t="str">
        <f>"男"</f>
        <v>男</v>
      </c>
      <c r="F89" s="3" t="s">
        <v>95</v>
      </c>
    </row>
    <row r="90" spans="1:6" ht="18.75" customHeight="1">
      <c r="A90" s="3">
        <v>88</v>
      </c>
      <c r="B90" s="3" t="str">
        <f>"吴婷婷"</f>
        <v>吴婷婷</v>
      </c>
      <c r="C90" s="3" t="s">
        <v>7</v>
      </c>
      <c r="D90" s="3" t="s">
        <v>8</v>
      </c>
      <c r="E90" s="3" t="str">
        <f aca="true" t="shared" si="1" ref="E90:E98">"女"</f>
        <v>女</v>
      </c>
      <c r="F90" s="3" t="s">
        <v>96</v>
      </c>
    </row>
    <row r="91" spans="1:6" ht="18.75" customHeight="1">
      <c r="A91" s="3">
        <v>89</v>
      </c>
      <c r="B91" s="3" t="str">
        <f>"何青"</f>
        <v>何青</v>
      </c>
      <c r="C91" s="3" t="s">
        <v>7</v>
      </c>
      <c r="D91" s="3" t="s">
        <v>8</v>
      </c>
      <c r="E91" s="3" t="str">
        <f t="shared" si="1"/>
        <v>女</v>
      </c>
      <c r="F91" s="3" t="s">
        <v>97</v>
      </c>
    </row>
    <row r="92" spans="1:6" ht="18.75" customHeight="1">
      <c r="A92" s="3">
        <v>90</v>
      </c>
      <c r="B92" s="3" t="str">
        <f>"罗妍"</f>
        <v>罗妍</v>
      </c>
      <c r="C92" s="3" t="s">
        <v>7</v>
      </c>
      <c r="D92" s="3" t="s">
        <v>8</v>
      </c>
      <c r="E92" s="3" t="str">
        <f t="shared" si="1"/>
        <v>女</v>
      </c>
      <c r="F92" s="3" t="s">
        <v>98</v>
      </c>
    </row>
    <row r="93" spans="1:6" ht="18.75" customHeight="1">
      <c r="A93" s="3">
        <v>91</v>
      </c>
      <c r="B93" s="3" t="str">
        <f>"王贞霖"</f>
        <v>王贞霖</v>
      </c>
      <c r="C93" s="3" t="s">
        <v>7</v>
      </c>
      <c r="D93" s="3" t="s">
        <v>8</v>
      </c>
      <c r="E93" s="3" t="str">
        <f t="shared" si="1"/>
        <v>女</v>
      </c>
      <c r="F93" s="3" t="s">
        <v>99</v>
      </c>
    </row>
    <row r="94" spans="1:6" ht="18.75" customHeight="1">
      <c r="A94" s="3">
        <v>92</v>
      </c>
      <c r="B94" s="3" t="str">
        <f>"周丽菁"</f>
        <v>周丽菁</v>
      </c>
      <c r="C94" s="3" t="s">
        <v>7</v>
      </c>
      <c r="D94" s="3" t="s">
        <v>8</v>
      </c>
      <c r="E94" s="3" t="str">
        <f t="shared" si="1"/>
        <v>女</v>
      </c>
      <c r="F94" s="3" t="s">
        <v>100</v>
      </c>
    </row>
    <row r="95" spans="1:6" ht="18.75" customHeight="1">
      <c r="A95" s="3">
        <v>93</v>
      </c>
      <c r="B95" s="3" t="str">
        <f>"郑晓霞"</f>
        <v>郑晓霞</v>
      </c>
      <c r="C95" s="3" t="s">
        <v>7</v>
      </c>
      <c r="D95" s="3" t="s">
        <v>8</v>
      </c>
      <c r="E95" s="3" t="str">
        <f t="shared" si="1"/>
        <v>女</v>
      </c>
      <c r="F95" s="3" t="s">
        <v>101</v>
      </c>
    </row>
    <row r="96" spans="1:6" ht="18.75" customHeight="1">
      <c r="A96" s="3">
        <v>94</v>
      </c>
      <c r="B96" s="3" t="str">
        <f>"温春虹"</f>
        <v>温春虹</v>
      </c>
      <c r="C96" s="3" t="s">
        <v>7</v>
      </c>
      <c r="D96" s="3" t="s">
        <v>8</v>
      </c>
      <c r="E96" s="3" t="str">
        <f t="shared" si="1"/>
        <v>女</v>
      </c>
      <c r="F96" s="3" t="s">
        <v>102</v>
      </c>
    </row>
    <row r="97" spans="1:6" ht="18.75" customHeight="1">
      <c r="A97" s="3">
        <v>95</v>
      </c>
      <c r="B97" s="3" t="str">
        <f>"黄诗佳"</f>
        <v>黄诗佳</v>
      </c>
      <c r="C97" s="3" t="s">
        <v>7</v>
      </c>
      <c r="D97" s="3" t="s">
        <v>8</v>
      </c>
      <c r="E97" s="3" t="str">
        <f t="shared" si="1"/>
        <v>女</v>
      </c>
      <c r="F97" s="3" t="s">
        <v>103</v>
      </c>
    </row>
    <row r="98" spans="1:6" ht="18.75" customHeight="1">
      <c r="A98" s="3">
        <v>96</v>
      </c>
      <c r="B98" s="3" t="str">
        <f>"孙晓璐"</f>
        <v>孙晓璐</v>
      </c>
      <c r="C98" s="3" t="s">
        <v>7</v>
      </c>
      <c r="D98" s="3" t="s">
        <v>8</v>
      </c>
      <c r="E98" s="3" t="str">
        <f t="shared" si="1"/>
        <v>女</v>
      </c>
      <c r="F98" s="3" t="s">
        <v>104</v>
      </c>
    </row>
    <row r="99" spans="1:6" ht="18.75" customHeight="1">
      <c r="A99" s="3">
        <v>97</v>
      </c>
      <c r="B99" s="3" t="str">
        <f>"符笔江"</f>
        <v>符笔江</v>
      </c>
      <c r="C99" s="3" t="s">
        <v>7</v>
      </c>
      <c r="D99" s="3" t="s">
        <v>8</v>
      </c>
      <c r="E99" s="3" t="str">
        <f>"男"</f>
        <v>男</v>
      </c>
      <c r="F99" s="3" t="s">
        <v>105</v>
      </c>
    </row>
    <row r="100" spans="1:6" ht="18.75" customHeight="1">
      <c r="A100" s="3">
        <v>98</v>
      </c>
      <c r="B100" s="3" t="str">
        <f>"周妍"</f>
        <v>周妍</v>
      </c>
      <c r="C100" s="3" t="s">
        <v>7</v>
      </c>
      <c r="D100" s="3" t="s">
        <v>8</v>
      </c>
      <c r="E100" s="3" t="str">
        <f>"女"</f>
        <v>女</v>
      </c>
      <c r="F100" s="3" t="s">
        <v>106</v>
      </c>
    </row>
    <row r="101" spans="1:6" ht="18.75" customHeight="1">
      <c r="A101" s="3">
        <v>99</v>
      </c>
      <c r="B101" s="3" t="str">
        <f>"黄璘璘"</f>
        <v>黄璘璘</v>
      </c>
      <c r="C101" s="3" t="s">
        <v>7</v>
      </c>
      <c r="D101" s="3" t="s">
        <v>8</v>
      </c>
      <c r="E101" s="3" t="str">
        <f>"女"</f>
        <v>女</v>
      </c>
      <c r="F101" s="3" t="s">
        <v>107</v>
      </c>
    </row>
    <row r="102" spans="1:6" ht="18.75" customHeight="1">
      <c r="A102" s="3">
        <v>100</v>
      </c>
      <c r="B102" s="3" t="str">
        <f>"王芳"</f>
        <v>王芳</v>
      </c>
      <c r="C102" s="3" t="s">
        <v>7</v>
      </c>
      <c r="D102" s="3" t="s">
        <v>8</v>
      </c>
      <c r="E102" s="3" t="str">
        <f>"女"</f>
        <v>女</v>
      </c>
      <c r="F102" s="3" t="s">
        <v>108</v>
      </c>
    </row>
    <row r="103" spans="1:6" ht="18.75" customHeight="1">
      <c r="A103" s="3">
        <v>101</v>
      </c>
      <c r="B103" s="3" t="str">
        <f>"赵毅"</f>
        <v>赵毅</v>
      </c>
      <c r="C103" s="3" t="s">
        <v>7</v>
      </c>
      <c r="D103" s="3" t="s">
        <v>8</v>
      </c>
      <c r="E103" s="3" t="str">
        <f>"男"</f>
        <v>男</v>
      </c>
      <c r="F103" s="3" t="s">
        <v>109</v>
      </c>
    </row>
    <row r="104" spans="1:6" ht="18.75" customHeight="1">
      <c r="A104" s="3">
        <v>102</v>
      </c>
      <c r="B104" s="3" t="str">
        <f>"王蕾"</f>
        <v>王蕾</v>
      </c>
      <c r="C104" s="3" t="s">
        <v>7</v>
      </c>
      <c r="D104" s="3" t="s">
        <v>8</v>
      </c>
      <c r="E104" s="3" t="str">
        <f>"女"</f>
        <v>女</v>
      </c>
      <c r="F104" s="3" t="s">
        <v>110</v>
      </c>
    </row>
    <row r="105" spans="1:6" ht="18.75" customHeight="1">
      <c r="A105" s="3">
        <v>103</v>
      </c>
      <c r="B105" s="3" t="str">
        <f>"刘晨磊"</f>
        <v>刘晨磊</v>
      </c>
      <c r="C105" s="3" t="s">
        <v>7</v>
      </c>
      <c r="D105" s="3" t="s">
        <v>8</v>
      </c>
      <c r="E105" s="3" t="str">
        <f>"男"</f>
        <v>男</v>
      </c>
      <c r="F105" s="3" t="s">
        <v>111</v>
      </c>
    </row>
    <row r="106" spans="1:6" ht="18.75" customHeight="1">
      <c r="A106" s="3">
        <v>104</v>
      </c>
      <c r="B106" s="3" t="str">
        <f>"王妙玲"</f>
        <v>王妙玲</v>
      </c>
      <c r="C106" s="3" t="s">
        <v>7</v>
      </c>
      <c r="D106" s="3" t="s">
        <v>8</v>
      </c>
      <c r="E106" s="3" t="str">
        <f aca="true" t="shared" si="2" ref="E106:E112">"女"</f>
        <v>女</v>
      </c>
      <c r="F106" s="3" t="s">
        <v>112</v>
      </c>
    </row>
    <row r="107" spans="1:6" ht="18.75" customHeight="1">
      <c r="A107" s="3">
        <v>105</v>
      </c>
      <c r="B107" s="3" t="str">
        <f>"邢丁文"</f>
        <v>邢丁文</v>
      </c>
      <c r="C107" s="3" t="s">
        <v>7</v>
      </c>
      <c r="D107" s="3" t="s">
        <v>8</v>
      </c>
      <c r="E107" s="3" t="str">
        <f t="shared" si="2"/>
        <v>女</v>
      </c>
      <c r="F107" s="3" t="s">
        <v>113</v>
      </c>
    </row>
    <row r="108" spans="1:6" ht="18.75" customHeight="1">
      <c r="A108" s="3">
        <v>106</v>
      </c>
      <c r="B108" s="3" t="str">
        <f>"吴静"</f>
        <v>吴静</v>
      </c>
      <c r="C108" s="3" t="s">
        <v>7</v>
      </c>
      <c r="D108" s="3" t="s">
        <v>8</v>
      </c>
      <c r="E108" s="3" t="str">
        <f t="shared" si="2"/>
        <v>女</v>
      </c>
      <c r="F108" s="3" t="s">
        <v>114</v>
      </c>
    </row>
    <row r="109" spans="1:6" ht="18.75" customHeight="1">
      <c r="A109" s="3">
        <v>107</v>
      </c>
      <c r="B109" s="3" t="str">
        <f>"王彩霞"</f>
        <v>王彩霞</v>
      </c>
      <c r="C109" s="3" t="s">
        <v>7</v>
      </c>
      <c r="D109" s="3" t="s">
        <v>8</v>
      </c>
      <c r="E109" s="3" t="str">
        <f t="shared" si="2"/>
        <v>女</v>
      </c>
      <c r="F109" s="3" t="s">
        <v>115</v>
      </c>
    </row>
    <row r="110" spans="1:6" ht="18.75" customHeight="1">
      <c r="A110" s="3">
        <v>108</v>
      </c>
      <c r="B110" s="3" t="str">
        <f>"徐涵"</f>
        <v>徐涵</v>
      </c>
      <c r="C110" s="3" t="s">
        <v>7</v>
      </c>
      <c r="D110" s="3" t="s">
        <v>8</v>
      </c>
      <c r="E110" s="3" t="str">
        <f t="shared" si="2"/>
        <v>女</v>
      </c>
      <c r="F110" s="3" t="s">
        <v>116</v>
      </c>
    </row>
    <row r="111" spans="1:6" ht="18.75" customHeight="1">
      <c r="A111" s="3">
        <v>109</v>
      </c>
      <c r="B111" s="3" t="str">
        <f>"林嘉莉"</f>
        <v>林嘉莉</v>
      </c>
      <c r="C111" s="3" t="s">
        <v>7</v>
      </c>
      <c r="D111" s="3" t="s">
        <v>8</v>
      </c>
      <c r="E111" s="3" t="str">
        <f t="shared" si="2"/>
        <v>女</v>
      </c>
      <c r="F111" s="3" t="s">
        <v>117</v>
      </c>
    </row>
    <row r="112" spans="1:6" ht="18.75" customHeight="1">
      <c r="A112" s="3">
        <v>110</v>
      </c>
      <c r="B112" s="3" t="str">
        <f>"蔡莹"</f>
        <v>蔡莹</v>
      </c>
      <c r="C112" s="3" t="s">
        <v>7</v>
      </c>
      <c r="D112" s="3" t="s">
        <v>8</v>
      </c>
      <c r="E112" s="3" t="str">
        <f t="shared" si="2"/>
        <v>女</v>
      </c>
      <c r="F112" s="3" t="s">
        <v>118</v>
      </c>
    </row>
    <row r="113" spans="1:6" ht="18.75" customHeight="1">
      <c r="A113" s="3">
        <v>111</v>
      </c>
      <c r="B113" s="3" t="str">
        <f>"林道泓"</f>
        <v>林道泓</v>
      </c>
      <c r="C113" s="3" t="s">
        <v>7</v>
      </c>
      <c r="D113" s="3" t="s">
        <v>8</v>
      </c>
      <c r="E113" s="3" t="str">
        <f>"男"</f>
        <v>男</v>
      </c>
      <c r="F113" s="3" t="s">
        <v>119</v>
      </c>
    </row>
    <row r="114" spans="1:6" ht="18.75" customHeight="1">
      <c r="A114" s="3">
        <v>112</v>
      </c>
      <c r="B114" s="3" t="str">
        <f>"黄华"</f>
        <v>黄华</v>
      </c>
      <c r="C114" s="3" t="s">
        <v>7</v>
      </c>
      <c r="D114" s="3" t="s">
        <v>8</v>
      </c>
      <c r="E114" s="3" t="str">
        <f>"男"</f>
        <v>男</v>
      </c>
      <c r="F114" s="3" t="s">
        <v>120</v>
      </c>
    </row>
    <row r="115" spans="1:6" ht="18.75" customHeight="1">
      <c r="A115" s="3">
        <v>113</v>
      </c>
      <c r="B115" s="3" t="str">
        <f>"王晓辉"</f>
        <v>王晓辉</v>
      </c>
      <c r="C115" s="3" t="s">
        <v>7</v>
      </c>
      <c r="D115" s="3" t="s">
        <v>8</v>
      </c>
      <c r="E115" s="3" t="str">
        <f>"女"</f>
        <v>女</v>
      </c>
      <c r="F115" s="3" t="s">
        <v>121</v>
      </c>
    </row>
    <row r="116" spans="1:6" ht="18.75" customHeight="1">
      <c r="A116" s="3">
        <v>114</v>
      </c>
      <c r="B116" s="3" t="str">
        <f>"叶晨希"</f>
        <v>叶晨希</v>
      </c>
      <c r="C116" s="3" t="s">
        <v>7</v>
      </c>
      <c r="D116" s="3" t="s">
        <v>8</v>
      </c>
      <c r="E116" s="3" t="str">
        <f>"女"</f>
        <v>女</v>
      </c>
      <c r="F116" s="3" t="s">
        <v>122</v>
      </c>
    </row>
    <row r="117" spans="1:6" ht="18.75" customHeight="1">
      <c r="A117" s="3">
        <v>115</v>
      </c>
      <c r="B117" s="3" t="str">
        <f>"甘榕村"</f>
        <v>甘榕村</v>
      </c>
      <c r="C117" s="3" t="s">
        <v>7</v>
      </c>
      <c r="D117" s="3" t="s">
        <v>8</v>
      </c>
      <c r="E117" s="3" t="str">
        <f>"男"</f>
        <v>男</v>
      </c>
      <c r="F117" s="3" t="s">
        <v>123</v>
      </c>
    </row>
    <row r="118" spans="1:6" ht="18.75" customHeight="1">
      <c r="A118" s="3">
        <v>116</v>
      </c>
      <c r="B118" s="3" t="str">
        <f>"王垸埼"</f>
        <v>王垸埼</v>
      </c>
      <c r="C118" s="3" t="s">
        <v>7</v>
      </c>
      <c r="D118" s="3" t="s">
        <v>8</v>
      </c>
      <c r="E118" s="3" t="str">
        <f>"女"</f>
        <v>女</v>
      </c>
      <c r="F118" s="3" t="s">
        <v>124</v>
      </c>
    </row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</sheetData>
  <sheetProtection/>
  <autoFilter ref="A2:E118"/>
  <mergeCells count="1">
    <mergeCell ref="A1:F1"/>
  </mergeCells>
  <printOptions/>
  <pageMargins left="0.275" right="0.19652777777777777" top="0.39305555555555555" bottom="0.39305555555555555" header="0" footer="0"/>
  <pageSetup horizontalDpi="600" verticalDpi="6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PZHL_D</dc:creator>
  <cp:keywords/>
  <dc:description/>
  <cp:lastModifiedBy>小蔡老师</cp:lastModifiedBy>
  <dcterms:created xsi:type="dcterms:W3CDTF">2023-07-18T07:40:11Z</dcterms:created>
  <dcterms:modified xsi:type="dcterms:W3CDTF">2023-07-19T09:51:01Z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EC99586A02D14D8598294D3F5EC15714_13</vt:lpwstr>
  </property>
</Properties>
</file>