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8070"/>
  </bookViews>
  <sheets>
    <sheet name="总成绩" sheetId="4" r:id="rId1"/>
    <sheet name="Sheet1" sheetId="1" r:id="rId2"/>
    <sheet name="Sheet2" sheetId="2" r:id="rId3"/>
    <sheet name="Sheet3" sheetId="3" r:id="rId4"/>
  </sheets>
  <externalReferences>
    <externalReference r:id="rId5"/>
  </externalReferences>
  <definedNames>
    <definedName name="_xlnm._FilterDatabase" localSheetId="0" hidden="1">总成绩!$A$2:$L$40</definedName>
    <definedName name="_xlnm.Print_Titles" localSheetId="0">总成绩!$1:$2</definedName>
  </definedNames>
  <calcPr calcId="144525"/>
</workbook>
</file>

<file path=xl/sharedStrings.xml><?xml version="1.0" encoding="utf-8"?>
<sst xmlns="http://schemas.openxmlformats.org/spreadsheetml/2006/main" count="338" uniqueCount="179">
  <si>
    <t>嘉峪关市2023年公开招聘公安机关警务辅助人员体能测试结果及入围体检人员名单</t>
  </si>
  <si>
    <t>序号</t>
  </si>
  <si>
    <t>姓名</t>
  </si>
  <si>
    <t>准考证号</t>
  </si>
  <si>
    <t>岗位名称</t>
  </si>
  <si>
    <t>岗位代码</t>
  </si>
  <si>
    <t>笔试成绩</t>
  </si>
  <si>
    <t>面试成绩</t>
  </si>
  <si>
    <t>总成绩</t>
  </si>
  <si>
    <t>名次</t>
  </si>
  <si>
    <t>体能测试结果</t>
  </si>
  <si>
    <t>是否入围体检</t>
  </si>
  <si>
    <t>备注</t>
  </si>
  <si>
    <t>1</t>
  </si>
  <si>
    <t>成*</t>
  </si>
  <si>
    <t>202307081417</t>
  </si>
  <si>
    <t>留置看护</t>
  </si>
  <si>
    <t>01</t>
  </si>
  <si>
    <t>81.26</t>
  </si>
  <si>
    <t>合格</t>
  </si>
  <si>
    <t>是</t>
  </si>
  <si>
    <t>2</t>
  </si>
  <si>
    <t>杜*</t>
  </si>
  <si>
    <t>202307081425</t>
  </si>
  <si>
    <t>73.74</t>
  </si>
  <si>
    <t>不合格</t>
  </si>
  <si>
    <t>否</t>
  </si>
  <si>
    <t>3</t>
  </si>
  <si>
    <t>闫*本</t>
  </si>
  <si>
    <t>202307081403</t>
  </si>
  <si>
    <t>75.69</t>
  </si>
  <si>
    <t>4</t>
  </si>
  <si>
    <t>王*哿</t>
  </si>
  <si>
    <t>202307081322</t>
  </si>
  <si>
    <t>72.04</t>
  </si>
  <si>
    <t>5</t>
  </si>
  <si>
    <t>卢*贝</t>
  </si>
  <si>
    <t>202307081506</t>
  </si>
  <si>
    <t>73.71</t>
  </si>
  <si>
    <t>6</t>
  </si>
  <si>
    <t>胡*琦</t>
  </si>
  <si>
    <t>202307081412</t>
  </si>
  <si>
    <t>64.32</t>
  </si>
  <si>
    <t>面试成绩未达合格线</t>
  </si>
  <si>
    <t>7</t>
  </si>
  <si>
    <t>刘*航</t>
  </si>
  <si>
    <t>202307081401</t>
  </si>
  <si>
    <t>58.61</t>
  </si>
  <si>
    <t>8</t>
  </si>
  <si>
    <t>王*明</t>
  </si>
  <si>
    <t>202307081323</t>
  </si>
  <si>
    <t>77.58</t>
  </si>
  <si>
    <t>缺考</t>
  </si>
  <si>
    <t>——</t>
  </si>
  <si>
    <t>9</t>
  </si>
  <si>
    <t>张*扬</t>
  </si>
  <si>
    <t>202307081510</t>
  </si>
  <si>
    <t>72.16</t>
  </si>
  <si>
    <t>10</t>
  </si>
  <si>
    <t>李*语</t>
  </si>
  <si>
    <t>202307081308</t>
  </si>
  <si>
    <t>02</t>
  </si>
  <si>
    <t>81.57</t>
  </si>
  <si>
    <t>11</t>
  </si>
  <si>
    <t>陈*晶</t>
  </si>
  <si>
    <t>202307081416</t>
  </si>
  <si>
    <t>81.27</t>
  </si>
  <si>
    <t>12</t>
  </si>
  <si>
    <t>王*梅</t>
  </si>
  <si>
    <t>202307081309</t>
  </si>
  <si>
    <t>78.76</t>
  </si>
  <si>
    <t>13</t>
  </si>
  <si>
    <t>杨*</t>
  </si>
  <si>
    <t>202307081327</t>
  </si>
  <si>
    <t>79.28</t>
  </si>
  <si>
    <t>14</t>
  </si>
  <si>
    <t>冯*霞</t>
  </si>
  <si>
    <t>202307081304</t>
  </si>
  <si>
    <t>79.52</t>
  </si>
  <si>
    <t>15</t>
  </si>
  <si>
    <t>刘*蕊</t>
  </si>
  <si>
    <t>202307081330</t>
  </si>
  <si>
    <t>83.63</t>
  </si>
  <si>
    <t>16</t>
  </si>
  <si>
    <t>赵*蕊</t>
  </si>
  <si>
    <t>202307081505</t>
  </si>
  <si>
    <t>82.82</t>
  </si>
  <si>
    <t>17</t>
  </si>
  <si>
    <t>刘*</t>
  </si>
  <si>
    <t>202307081329</t>
  </si>
  <si>
    <t>77.45</t>
  </si>
  <si>
    <t>18</t>
  </si>
  <si>
    <t>李*</t>
  </si>
  <si>
    <t>202307081410</t>
  </si>
  <si>
    <t>77.64</t>
  </si>
  <si>
    <t>19</t>
  </si>
  <si>
    <t>王*</t>
  </si>
  <si>
    <t>202307081318</t>
  </si>
  <si>
    <t>75.24</t>
  </si>
  <si>
    <t>20</t>
  </si>
  <si>
    <t>杨*祯</t>
  </si>
  <si>
    <t>202307081406</t>
  </si>
  <si>
    <t>76.09</t>
  </si>
  <si>
    <t>21</t>
  </si>
  <si>
    <t>曲*</t>
  </si>
  <si>
    <t>202307081408</t>
  </si>
  <si>
    <t>74.94</t>
  </si>
  <si>
    <t>22</t>
  </si>
  <si>
    <t>赵*霞</t>
  </si>
  <si>
    <t>202307081420</t>
  </si>
  <si>
    <t>75.59</t>
  </si>
  <si>
    <t>23</t>
  </si>
  <si>
    <t>郭*</t>
  </si>
  <si>
    <t>202307081407</t>
  </si>
  <si>
    <t>74.87</t>
  </si>
  <si>
    <t>放弃</t>
  </si>
  <si>
    <t>24</t>
  </si>
  <si>
    <t>王*娇</t>
  </si>
  <si>
    <t>202307081424</t>
  </si>
  <si>
    <t>74.61</t>
  </si>
  <si>
    <t>25</t>
  </si>
  <si>
    <t>马*邦</t>
  </si>
  <si>
    <t>202307081409</t>
  </si>
  <si>
    <t>特殊勤务</t>
  </si>
  <si>
    <t>03</t>
  </si>
  <si>
    <t>85.68</t>
  </si>
  <si>
    <t>26</t>
  </si>
  <si>
    <t>左*</t>
  </si>
  <si>
    <t>202307081328</t>
  </si>
  <si>
    <t>73.51</t>
  </si>
  <si>
    <t>27</t>
  </si>
  <si>
    <t>李*东</t>
  </si>
  <si>
    <t>202307081305</t>
  </si>
  <si>
    <t>72.79</t>
  </si>
  <si>
    <t>28</t>
  </si>
  <si>
    <t>陈*军</t>
  </si>
  <si>
    <t>202307081421</t>
  </si>
  <si>
    <t>57.28</t>
  </si>
  <si>
    <t>29</t>
  </si>
  <si>
    <t>任*庆</t>
  </si>
  <si>
    <t>202307081311</t>
  </si>
  <si>
    <t>04</t>
  </si>
  <si>
    <t>78.66</t>
  </si>
  <si>
    <t>30</t>
  </si>
  <si>
    <t>202307081504</t>
  </si>
  <si>
    <t>69.67</t>
  </si>
  <si>
    <t>31</t>
  </si>
  <si>
    <t>任*</t>
  </si>
  <si>
    <t>202307081429</t>
  </si>
  <si>
    <t>71.59</t>
  </si>
  <si>
    <t>32</t>
  </si>
  <si>
    <t>202307081427</t>
  </si>
  <si>
    <t>64.96</t>
  </si>
  <si>
    <t>33</t>
  </si>
  <si>
    <t>马*</t>
  </si>
  <si>
    <t>202307081307</t>
  </si>
  <si>
    <t>61.85</t>
  </si>
  <si>
    <t>34</t>
  </si>
  <si>
    <t>魏*虎</t>
  </si>
  <si>
    <t>202307081302</t>
  </si>
  <si>
    <t>普通勤务岗</t>
  </si>
  <si>
    <t>05</t>
  </si>
  <si>
    <t>83.12</t>
  </si>
  <si>
    <t>35</t>
  </si>
  <si>
    <t>刘*远</t>
  </si>
  <si>
    <t>202307081404</t>
  </si>
  <si>
    <t>79.13</t>
  </si>
  <si>
    <t>36</t>
  </si>
  <si>
    <t>祝*臣</t>
  </si>
  <si>
    <t>202307081405</t>
  </si>
  <si>
    <t>76.71</t>
  </si>
  <si>
    <t>37</t>
  </si>
  <si>
    <t>宋*科</t>
  </si>
  <si>
    <t>202307081324</t>
  </si>
  <si>
    <t>72.33</t>
  </si>
  <si>
    <t>38</t>
  </si>
  <si>
    <t>陈*</t>
  </si>
  <si>
    <t>202307081315</t>
  </si>
  <si>
    <t>69.94</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</si>
</sst>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2">
    <font>
      <sz val="11"/>
      <color theme="1"/>
      <name val="宋体"/>
      <charset val="134"/>
      <scheme val="minor"/>
    </font>
    <font>
      <sz val="11"/>
      <color theme="1"/>
      <name val="黑体"/>
      <charset val="134"/>
    </font>
    <font>
      <sz val="16"/>
      <color theme="1"/>
      <name val="方正小标宋简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3"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6" fillId="9" borderId="0" applyNumberFormat="0" applyBorder="0" applyAlignment="0" applyProtection="0">
      <alignment vertical="center"/>
    </xf>
    <xf numFmtId="0" fontId="9" fillId="0" borderId="5" applyNumberFormat="0" applyFill="0" applyAlignment="0" applyProtection="0">
      <alignment vertical="center"/>
    </xf>
    <xf numFmtId="0" fontId="6" fillId="10" borderId="0" applyNumberFormat="0" applyBorder="0" applyAlignment="0" applyProtection="0">
      <alignment vertical="center"/>
    </xf>
    <xf numFmtId="0" fontId="15" fillId="11" borderId="6" applyNumberFormat="0" applyAlignment="0" applyProtection="0">
      <alignment vertical="center"/>
    </xf>
    <xf numFmtId="0" fontId="16" fillId="11" borderId="2" applyNumberFormat="0" applyAlignment="0" applyProtection="0">
      <alignment vertical="center"/>
    </xf>
    <xf numFmtId="0" fontId="17" fillId="12" borderId="7"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xf numFmtId="0" fontId="0" fillId="0" borderId="0">
      <alignment vertical="center"/>
    </xf>
  </cellStyleXfs>
  <cellXfs count="12">
    <xf numFmtId="0" fontId="0" fillId="0" borderId="0" xfId="0">
      <alignment vertical="center"/>
    </xf>
    <xf numFmtId="49" fontId="1" fillId="0" borderId="0" xfId="49" applyNumberFormat="1" applyFont="1" applyAlignment="1">
      <alignment vertical="center" wrapText="1"/>
    </xf>
    <xf numFmtId="49" fontId="0" fillId="0" borderId="0" xfId="49" applyNumberFormat="1" applyFont="1" applyFill="1" applyAlignment="1">
      <alignment vertical="center"/>
    </xf>
    <xf numFmtId="0" fontId="0" fillId="0" borderId="0" xfId="49" applyAlignment="1">
      <alignment horizontal="center" vertical="center"/>
    </xf>
    <xf numFmtId="0" fontId="0" fillId="0" borderId="0" xfId="49">
      <alignment vertical="center"/>
    </xf>
    <xf numFmtId="0" fontId="2" fillId="0" borderId="0" xfId="49" applyFont="1" applyAlignment="1">
      <alignment horizontal="center" vertical="center" wrapText="1"/>
    </xf>
    <xf numFmtId="49" fontId="1" fillId="0" borderId="1" xfId="49" applyNumberFormat="1" applyFont="1" applyBorder="1" applyAlignment="1">
      <alignment horizontal="center" vertical="center" wrapText="1"/>
    </xf>
    <xf numFmtId="176" fontId="1" fillId="0" borderId="1" xfId="49" applyNumberFormat="1" applyFont="1" applyBorder="1" applyAlignment="1">
      <alignment horizontal="center" vertical="center" wrapText="1"/>
    </xf>
    <xf numFmtId="49" fontId="0" fillId="0" borderId="1" xfId="49" applyNumberFormat="1" applyFont="1" applyFill="1" applyBorder="1" applyAlignment="1">
      <alignment horizontal="center" vertical="center"/>
    </xf>
    <xf numFmtId="0" fontId="0" fillId="0" borderId="1" xfId="49" applyNumberFormat="1" applyFont="1" applyFill="1" applyBorder="1" applyAlignment="1">
      <alignment horizontal="center" vertical="center"/>
    </xf>
    <xf numFmtId="176" fontId="0" fillId="0" borderId="1" xfId="49" applyNumberFormat="1" applyFont="1" applyFill="1" applyBorder="1" applyAlignment="1">
      <alignment horizontal="center" vertical="center"/>
    </xf>
    <xf numFmtId="0" fontId="0" fillId="0" borderId="0" xfId="49" applyNumberFormat="1" applyFont="1" applyFill="1" applyAlignment="1">
      <alignment vertical="center"/>
    </xf>
    <xf numFmtId="49" fontId="0" fillId="0" borderId="1" xfId="49" applyNumberFormat="1" applyFont="1" applyFill="1" applyBorder="1" applyAlignment="1" quotePrefix="1">
      <alignment horizontal="center" vertical="center"/>
    </xf>
    <xf numFmtId="176" fontId="0" fillId="0" borderId="1" xfId="49" applyNumberFormat="1"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86187\Desktop\2023-7-16\&#31532;&#19968;&#32771;&#22330;&#38754;&#35797;&#25104;&#32489;&#32479;&#3574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第一考场"/>
      <sheetName val="面试成绩汇总表"/>
    </sheetNames>
    <sheetDataSet>
      <sheetData sheetId="0">
        <row r="1">
          <cell r="F1" t="str">
            <v>准考证号</v>
          </cell>
          <cell r="G1" t="str">
            <v>电话</v>
          </cell>
          <cell r="H1" t="str">
            <v>候考室</v>
          </cell>
          <cell r="I1" t="str">
            <v>面试成绩</v>
          </cell>
        </row>
        <row r="2">
          <cell r="F2" t="str">
            <v>202307081322</v>
          </cell>
          <cell r="G2" t="str">
            <v>18993772779</v>
          </cell>
          <cell r="H2" t="str">
            <v>第一候考室</v>
          </cell>
          <cell r="I2">
            <v>84.2</v>
          </cell>
        </row>
        <row r="3">
          <cell r="F3" t="str">
            <v>202307081323</v>
          </cell>
          <cell r="G3" t="str">
            <v>13399478952</v>
          </cell>
          <cell r="H3" t="str">
            <v>第一候考室</v>
          </cell>
          <cell r="I3" t="str">
            <v/>
          </cell>
        </row>
        <row r="4">
          <cell r="F4" t="str">
            <v>202307081401</v>
          </cell>
          <cell r="G4" t="str">
            <v>18894325685</v>
          </cell>
          <cell r="H4" t="str">
            <v>第一候考室</v>
          </cell>
          <cell r="I4">
            <v>81.6</v>
          </cell>
        </row>
        <row r="5">
          <cell r="F5" t="str">
            <v>202307081403</v>
          </cell>
          <cell r="G5" t="str">
            <v>15593793846</v>
          </cell>
          <cell r="H5" t="str">
            <v>第一候考室</v>
          </cell>
          <cell r="I5">
            <v>83</v>
          </cell>
        </row>
        <row r="6">
          <cell r="F6" t="str">
            <v>202307081412</v>
          </cell>
          <cell r="G6" t="str">
            <v>18139797003</v>
          </cell>
          <cell r="H6" t="str">
            <v>第一候考室</v>
          </cell>
          <cell r="I6">
            <v>79</v>
          </cell>
        </row>
        <row r="7">
          <cell r="F7" t="str">
            <v>202307081417</v>
          </cell>
          <cell r="G7" t="str">
            <v>18693213528</v>
          </cell>
          <cell r="H7" t="str">
            <v>第一候考室</v>
          </cell>
          <cell r="I7">
            <v>85</v>
          </cell>
        </row>
        <row r="8">
          <cell r="F8" t="str">
            <v>202307081425</v>
          </cell>
          <cell r="G8" t="str">
            <v>17797573596</v>
          </cell>
          <cell r="H8" t="str">
            <v>第一候考室</v>
          </cell>
          <cell r="I8">
            <v>87.5</v>
          </cell>
        </row>
        <row r="9">
          <cell r="F9" t="str">
            <v>202307081506</v>
          </cell>
          <cell r="G9" t="str">
            <v>17606980417</v>
          </cell>
          <cell r="H9" t="str">
            <v>第一候考室</v>
          </cell>
          <cell r="I9">
            <v>81.5</v>
          </cell>
        </row>
        <row r="10">
          <cell r="F10" t="str">
            <v>202307081510</v>
          </cell>
          <cell r="G10" t="str">
            <v>17634801042</v>
          </cell>
          <cell r="H10" t="str">
            <v>第一候考室</v>
          </cell>
          <cell r="I10" t="str">
            <v/>
          </cell>
        </row>
        <row r="11">
          <cell r="F11" t="str">
            <v>202307081304</v>
          </cell>
          <cell r="G11" t="str">
            <v>17794234518</v>
          </cell>
          <cell r="H11" t="str">
            <v>第一候考室</v>
          </cell>
          <cell r="I11">
            <v>86.8</v>
          </cell>
        </row>
        <row r="12">
          <cell r="F12" t="str">
            <v>202307081308</v>
          </cell>
          <cell r="G12" t="str">
            <v>17609471217</v>
          </cell>
          <cell r="H12" t="str">
            <v>第一候考室</v>
          </cell>
          <cell r="I12">
            <v>89.2</v>
          </cell>
        </row>
        <row r="13">
          <cell r="F13" t="str">
            <v>202307081309</v>
          </cell>
          <cell r="G13" t="str">
            <v>18298765933</v>
          </cell>
          <cell r="H13" t="str">
            <v>第一候考室</v>
          </cell>
          <cell r="I13">
            <v>90.1</v>
          </cell>
        </row>
        <row r="14">
          <cell r="F14" t="str">
            <v>202307081318</v>
          </cell>
          <cell r="G14" t="str">
            <v>17339835774</v>
          </cell>
          <cell r="H14" t="str">
            <v>第一候考室</v>
          </cell>
          <cell r="I14">
            <v>87.6</v>
          </cell>
        </row>
        <row r="15">
          <cell r="F15" t="str">
            <v>202307081327</v>
          </cell>
          <cell r="G15" t="str">
            <v>15719396002</v>
          </cell>
          <cell r="H15" t="str">
            <v>第一候考室</v>
          </cell>
          <cell r="I15">
            <v>87.2</v>
          </cell>
        </row>
        <row r="16">
          <cell r="F16" t="str">
            <v>202307081329</v>
          </cell>
          <cell r="G16" t="str">
            <v>18644876586</v>
          </cell>
          <cell r="H16" t="str">
            <v>第一候考室</v>
          </cell>
          <cell r="I16">
            <v>85.8</v>
          </cell>
        </row>
        <row r="17">
          <cell r="F17" t="str">
            <v>202307081330</v>
          </cell>
          <cell r="G17" t="str">
            <v>17352018882</v>
          </cell>
          <cell r="H17" t="str">
            <v>第一候考室</v>
          </cell>
          <cell r="I17">
            <v>80.2</v>
          </cell>
        </row>
        <row r="18">
          <cell r="F18" t="str">
            <v>202307081406</v>
          </cell>
          <cell r="G18" t="str">
            <v>17352108802</v>
          </cell>
          <cell r="H18" t="str">
            <v>第一候考室</v>
          </cell>
          <cell r="I18">
            <v>84.7</v>
          </cell>
        </row>
        <row r="19">
          <cell r="F19" t="str">
            <v>202307081407</v>
          </cell>
          <cell r="G19" t="str">
            <v>17359870114</v>
          </cell>
          <cell r="H19" t="str">
            <v>第一候考室</v>
          </cell>
          <cell r="I19" t="str">
            <v/>
          </cell>
        </row>
        <row r="20">
          <cell r="F20" t="str">
            <v>202307081408</v>
          </cell>
          <cell r="G20" t="str">
            <v>18340872331</v>
          </cell>
          <cell r="H20" t="str">
            <v>第一候考室</v>
          </cell>
          <cell r="I20">
            <v>81</v>
          </cell>
        </row>
        <row r="21">
          <cell r="F21" t="str">
            <v>202307081410</v>
          </cell>
          <cell r="G21" t="str">
            <v>13639373040</v>
          </cell>
          <cell r="H21" t="str">
            <v>第一候考室</v>
          </cell>
          <cell r="I21">
            <v>85.4</v>
          </cell>
        </row>
        <row r="22">
          <cell r="F22" t="str">
            <v>202307081416</v>
          </cell>
          <cell r="G22" t="str">
            <v>18846148304</v>
          </cell>
          <cell r="H22" t="str">
            <v>第一候考室</v>
          </cell>
          <cell r="I22">
            <v>89.2</v>
          </cell>
        </row>
        <row r="23">
          <cell r="F23" t="str">
            <v>202307081420</v>
          </cell>
          <cell r="G23" t="str">
            <v>15313957462</v>
          </cell>
          <cell r="H23" t="str">
            <v>第一候考室</v>
          </cell>
          <cell r="I23" t="str">
            <v/>
          </cell>
        </row>
        <row r="24">
          <cell r="F24" t="str">
            <v>202307081424</v>
          </cell>
          <cell r="G24" t="str">
            <v>18084397610</v>
          </cell>
          <cell r="H24" t="str">
            <v>第一候考室</v>
          </cell>
          <cell r="I24" t="str">
            <v/>
          </cell>
        </row>
        <row r="25">
          <cell r="F25" t="str">
            <v>202307081505</v>
          </cell>
          <cell r="G25" t="str">
            <v>18209371915</v>
          </cell>
          <cell r="H25" t="str">
            <v>第一候考室</v>
          </cell>
          <cell r="I25">
            <v>81.4</v>
          </cell>
        </row>
        <row r="26">
          <cell r="F26" t="str">
            <v>202307081305</v>
          </cell>
          <cell r="G26" t="str">
            <v>17339860764</v>
          </cell>
          <cell r="H26" t="str">
            <v>第一候考室</v>
          </cell>
          <cell r="I26">
            <v>79.2</v>
          </cell>
        </row>
        <row r="27">
          <cell r="F27" t="str">
            <v>202307081328</v>
          </cell>
          <cell r="G27" t="str">
            <v>15293795420</v>
          </cell>
          <cell r="H27" t="str">
            <v>第一候考室</v>
          </cell>
          <cell r="I27">
            <v>80.8</v>
          </cell>
        </row>
        <row r="28">
          <cell r="F28" t="str">
            <v>202307081409</v>
          </cell>
          <cell r="G28" t="str">
            <v>17393127420</v>
          </cell>
          <cell r="H28" t="str">
            <v>第一候考室</v>
          </cell>
          <cell r="I28">
            <v>88</v>
          </cell>
        </row>
        <row r="29">
          <cell r="F29" t="str">
            <v>202307081421</v>
          </cell>
          <cell r="G29" t="str">
            <v>17339865107</v>
          </cell>
          <cell r="H29" t="str">
            <v>第一候考室</v>
          </cell>
          <cell r="I29" t="str">
            <v/>
          </cell>
        </row>
        <row r="30">
          <cell r="F30" t="str">
            <v>202307081307</v>
          </cell>
          <cell r="G30" t="str">
            <v>13239407401</v>
          </cell>
          <cell r="H30" t="str">
            <v>第一候考室</v>
          </cell>
          <cell r="I30">
            <v>85</v>
          </cell>
        </row>
        <row r="31">
          <cell r="F31" t="str">
            <v>202307081311</v>
          </cell>
          <cell r="G31" t="str">
            <v>18016833562</v>
          </cell>
          <cell r="H31" t="str">
            <v>第一候考室</v>
          </cell>
          <cell r="I31">
            <v>82.7</v>
          </cell>
        </row>
        <row r="32">
          <cell r="F32" t="str">
            <v>202307081427</v>
          </cell>
          <cell r="G32" t="str">
            <v>17793778359</v>
          </cell>
          <cell r="H32" t="str">
            <v>第一候考室</v>
          </cell>
          <cell r="I32">
            <v>84.1</v>
          </cell>
        </row>
        <row r="33">
          <cell r="F33" t="str">
            <v>202307081429</v>
          </cell>
          <cell r="G33" t="str">
            <v>13309470015</v>
          </cell>
          <cell r="H33" t="str">
            <v>第一候考室</v>
          </cell>
          <cell r="I33">
            <v>75.4</v>
          </cell>
        </row>
        <row r="34">
          <cell r="F34" t="str">
            <v>202307081504</v>
          </cell>
          <cell r="G34" t="str">
            <v>13369361871</v>
          </cell>
          <cell r="H34" t="str">
            <v>第一候考室</v>
          </cell>
          <cell r="I34">
            <v>83.6</v>
          </cell>
        </row>
        <row r="35">
          <cell r="F35" t="str">
            <v>202307081302</v>
          </cell>
          <cell r="G35" t="str">
            <v>19815865925</v>
          </cell>
          <cell r="H35" t="str">
            <v>第一候考室</v>
          </cell>
          <cell r="I35">
            <v>84.8</v>
          </cell>
        </row>
        <row r="36">
          <cell r="F36" t="str">
            <v>202307081315</v>
          </cell>
          <cell r="G36" t="str">
            <v>15348078032</v>
          </cell>
          <cell r="H36" t="str">
            <v>第一候考室</v>
          </cell>
          <cell r="I36">
            <v>86.4</v>
          </cell>
        </row>
        <row r="37">
          <cell r="F37" t="str">
            <v>202307081324</v>
          </cell>
          <cell r="G37" t="str">
            <v>13884555572</v>
          </cell>
          <cell r="H37" t="str">
            <v>第一候考室</v>
          </cell>
          <cell r="I37">
            <v>83.4</v>
          </cell>
        </row>
        <row r="38">
          <cell r="F38" t="str">
            <v>202307081404</v>
          </cell>
          <cell r="G38" t="str">
            <v>13139853803</v>
          </cell>
          <cell r="H38" t="str">
            <v>第一候考室</v>
          </cell>
          <cell r="I38">
            <v>82.4</v>
          </cell>
        </row>
        <row r="39">
          <cell r="F39" t="str">
            <v>202307081405</v>
          </cell>
          <cell r="G39" t="str">
            <v>13830197376</v>
          </cell>
          <cell r="H39" t="str">
            <v>第一候考室</v>
          </cell>
          <cell r="I39">
            <v>80.8</v>
          </cell>
        </row>
      </sheetData>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
  <sheetViews>
    <sheetView tabSelected="1" workbookViewId="0">
      <pane ySplit="2" topLeftCell="A3" activePane="bottomLeft" state="frozen"/>
      <selection/>
      <selection pane="bottomLeft" activeCell="M1" sqref="M$1:M$1048576"/>
    </sheetView>
  </sheetViews>
  <sheetFormatPr defaultColWidth="9" defaultRowHeight="13.5"/>
  <cols>
    <col min="1" max="1" width="5.44166666666667" style="3" customWidth="1"/>
    <col min="2" max="2" width="10.775" style="4" customWidth="1"/>
    <col min="3" max="3" width="15.1083333333333" style="4" customWidth="1"/>
    <col min="4" max="4" width="11.8916666666667" style="4" customWidth="1"/>
    <col min="5" max="5" width="9.66666666666667" style="4" customWidth="1"/>
    <col min="6" max="8" width="8.55833333333333" style="4" customWidth="1"/>
    <col min="9" max="9" width="7.44166666666667" style="4" customWidth="1"/>
    <col min="10" max="11" width="9" style="3"/>
    <col min="12" max="12" width="18.3333333333333" style="3" customWidth="1"/>
    <col min="13" max="16384" width="9" style="4"/>
  </cols>
  <sheetData>
    <row r="1" ht="54" customHeight="1" spans="1:12">
      <c r="A1" s="5" t="s">
        <v>0</v>
      </c>
      <c r="B1" s="5"/>
      <c r="C1" s="5"/>
      <c r="D1" s="5"/>
      <c r="E1" s="5"/>
      <c r="F1" s="5"/>
      <c r="G1" s="5"/>
      <c r="H1" s="5"/>
      <c r="I1" s="5"/>
      <c r="J1" s="5"/>
      <c r="K1" s="5"/>
      <c r="L1" s="5"/>
    </row>
    <row r="2" s="1" customFormat="1" ht="32" customHeight="1" spans="1:12">
      <c r="A2" s="6" t="s">
        <v>1</v>
      </c>
      <c r="B2" s="6" t="s">
        <v>2</v>
      </c>
      <c r="C2" s="6" t="s">
        <v>3</v>
      </c>
      <c r="D2" s="6" t="s">
        <v>4</v>
      </c>
      <c r="E2" s="6" t="s">
        <v>5</v>
      </c>
      <c r="F2" s="7" t="s">
        <v>6</v>
      </c>
      <c r="G2" s="7" t="s">
        <v>7</v>
      </c>
      <c r="H2" s="7" t="s">
        <v>8</v>
      </c>
      <c r="I2" s="6" t="s">
        <v>9</v>
      </c>
      <c r="J2" s="6" t="s">
        <v>10</v>
      </c>
      <c r="K2" s="6" t="s">
        <v>11</v>
      </c>
      <c r="L2" s="6" t="s">
        <v>12</v>
      </c>
    </row>
    <row r="3" s="2" customFormat="1" spans="1:13">
      <c r="A3" s="8" t="s">
        <v>13</v>
      </c>
      <c r="B3" s="9" t="s">
        <v>14</v>
      </c>
      <c r="C3" s="12" t="s">
        <v>15</v>
      </c>
      <c r="D3" s="12" t="s">
        <v>16</v>
      </c>
      <c r="E3" s="12" t="s">
        <v>17</v>
      </c>
      <c r="F3" s="13" t="s">
        <v>18</v>
      </c>
      <c r="G3" s="10">
        <f>VLOOKUP(C3,[1]第一考场!$F:$I,4,0)</f>
        <v>85</v>
      </c>
      <c r="H3" s="10">
        <f t="shared" ref="H3:H9" si="0">F3*0.6+G3*0.4</f>
        <v>82.756</v>
      </c>
      <c r="I3" s="9">
        <f>_xlfn.RANK.EQ(H3,H$3:H$11)</f>
        <v>1</v>
      </c>
      <c r="J3" s="8" t="s">
        <v>19</v>
      </c>
      <c r="K3" s="8" t="s">
        <v>20</v>
      </c>
      <c r="L3" s="8"/>
      <c r="M3" s="11"/>
    </row>
    <row r="4" s="2" customFormat="1" spans="1:13">
      <c r="A4" s="8" t="s">
        <v>21</v>
      </c>
      <c r="B4" s="9" t="s">
        <v>22</v>
      </c>
      <c r="C4" s="12" t="s">
        <v>23</v>
      </c>
      <c r="D4" s="12" t="s">
        <v>16</v>
      </c>
      <c r="E4" s="12" t="s">
        <v>17</v>
      </c>
      <c r="F4" s="13" t="s">
        <v>24</v>
      </c>
      <c r="G4" s="10">
        <f>VLOOKUP(C4,[1]第一考场!$F:$I,4,0)</f>
        <v>87.5</v>
      </c>
      <c r="H4" s="10">
        <f t="shared" si="0"/>
        <v>79.244</v>
      </c>
      <c r="I4" s="9">
        <f>_xlfn.RANK.EQ(H4,H$3:H$11)</f>
        <v>2</v>
      </c>
      <c r="J4" s="8" t="s">
        <v>25</v>
      </c>
      <c r="K4" s="8" t="s">
        <v>26</v>
      </c>
      <c r="L4" s="8"/>
      <c r="M4" s="11"/>
    </row>
    <row r="5" s="2" customFormat="1" spans="1:13">
      <c r="A5" s="8" t="s">
        <v>27</v>
      </c>
      <c r="B5" s="9" t="s">
        <v>28</v>
      </c>
      <c r="C5" s="12" t="s">
        <v>29</v>
      </c>
      <c r="D5" s="12" t="s">
        <v>16</v>
      </c>
      <c r="E5" s="12" t="s">
        <v>17</v>
      </c>
      <c r="F5" s="13" t="s">
        <v>30</v>
      </c>
      <c r="G5" s="10">
        <f>VLOOKUP(C5,[1]第一考场!$F:$I,4,0)</f>
        <v>83</v>
      </c>
      <c r="H5" s="10">
        <f t="shared" si="0"/>
        <v>78.614</v>
      </c>
      <c r="I5" s="9">
        <f>_xlfn.RANK.EQ(H5,H$3:H$11)</f>
        <v>3</v>
      </c>
      <c r="J5" s="8" t="s">
        <v>19</v>
      </c>
      <c r="K5" s="8" t="s">
        <v>20</v>
      </c>
      <c r="L5" s="8"/>
      <c r="M5" s="11"/>
    </row>
    <row r="6" s="2" customFormat="1" spans="1:13">
      <c r="A6" s="8" t="s">
        <v>31</v>
      </c>
      <c r="B6" s="9" t="s">
        <v>32</v>
      </c>
      <c r="C6" s="12" t="s">
        <v>33</v>
      </c>
      <c r="D6" s="12" t="s">
        <v>16</v>
      </c>
      <c r="E6" s="12" t="s">
        <v>17</v>
      </c>
      <c r="F6" s="13" t="s">
        <v>34</v>
      </c>
      <c r="G6" s="10">
        <f>VLOOKUP(C6,[1]第一考场!$F:$I,4,0)</f>
        <v>84.2</v>
      </c>
      <c r="H6" s="10">
        <f t="shared" si="0"/>
        <v>76.904</v>
      </c>
      <c r="I6" s="9">
        <f>_xlfn.RANK.EQ(H6,H$3:H$11)</f>
        <v>4</v>
      </c>
      <c r="J6" s="8" t="s">
        <v>25</v>
      </c>
      <c r="K6" s="8" t="s">
        <v>26</v>
      </c>
      <c r="L6" s="8"/>
      <c r="M6" s="11"/>
    </row>
    <row r="7" s="2" customFormat="1" spans="1:13">
      <c r="A7" s="8" t="s">
        <v>35</v>
      </c>
      <c r="B7" s="9" t="s">
        <v>36</v>
      </c>
      <c r="C7" s="12" t="s">
        <v>37</v>
      </c>
      <c r="D7" s="12" t="s">
        <v>16</v>
      </c>
      <c r="E7" s="12" t="s">
        <v>17</v>
      </c>
      <c r="F7" s="13" t="s">
        <v>38</v>
      </c>
      <c r="G7" s="10">
        <f>VLOOKUP(C7,[1]第一考场!$F:$I,4,0)</f>
        <v>81.5</v>
      </c>
      <c r="H7" s="10">
        <f t="shared" si="0"/>
        <v>76.826</v>
      </c>
      <c r="I7" s="9">
        <f>_xlfn.RANK.EQ(H7,H$3:H$11)</f>
        <v>5</v>
      </c>
      <c r="J7" s="8" t="s">
        <v>25</v>
      </c>
      <c r="K7" s="8" t="s">
        <v>26</v>
      </c>
      <c r="L7" s="8"/>
      <c r="M7" s="11"/>
    </row>
    <row r="8" s="2" customFormat="1" spans="1:13">
      <c r="A8" s="8" t="s">
        <v>39</v>
      </c>
      <c r="B8" s="9" t="s">
        <v>40</v>
      </c>
      <c r="C8" s="12" t="s">
        <v>41</v>
      </c>
      <c r="D8" s="12" t="s">
        <v>16</v>
      </c>
      <c r="E8" s="12" t="s">
        <v>17</v>
      </c>
      <c r="F8" s="13" t="s">
        <v>42</v>
      </c>
      <c r="G8" s="10">
        <f>VLOOKUP(C8,[1]第一考场!$F:$I,4,0)</f>
        <v>79</v>
      </c>
      <c r="H8" s="10">
        <f t="shared" si="0"/>
        <v>70.192</v>
      </c>
      <c r="I8" s="9">
        <f>_xlfn.RANK.EQ(H8,H$3:H$11)</f>
        <v>6</v>
      </c>
      <c r="J8" s="8" t="s">
        <v>19</v>
      </c>
      <c r="K8" s="8" t="s">
        <v>26</v>
      </c>
      <c r="L8" s="8" t="s">
        <v>43</v>
      </c>
      <c r="M8" s="11"/>
    </row>
    <row r="9" s="2" customFormat="1" spans="1:13">
      <c r="A9" s="8" t="s">
        <v>44</v>
      </c>
      <c r="B9" s="9" t="s">
        <v>45</v>
      </c>
      <c r="C9" s="12" t="s">
        <v>46</v>
      </c>
      <c r="D9" s="12" t="s">
        <v>16</v>
      </c>
      <c r="E9" s="12" t="s">
        <v>17</v>
      </c>
      <c r="F9" s="13" t="s">
        <v>47</v>
      </c>
      <c r="G9" s="10">
        <f>VLOOKUP(C9,[1]第一考场!$F:$I,4,0)</f>
        <v>81.6</v>
      </c>
      <c r="H9" s="10">
        <f t="shared" si="0"/>
        <v>67.806</v>
      </c>
      <c r="I9" s="9">
        <f>_xlfn.RANK.EQ(H9,H$3:H$11)</f>
        <v>7</v>
      </c>
      <c r="J9" s="8" t="s">
        <v>25</v>
      </c>
      <c r="K9" s="8" t="s">
        <v>26</v>
      </c>
      <c r="L9" s="8"/>
      <c r="M9" s="11"/>
    </row>
    <row r="10" s="2" customFormat="1" spans="1:13">
      <c r="A10" s="8" t="s">
        <v>48</v>
      </c>
      <c r="B10" s="9" t="s">
        <v>49</v>
      </c>
      <c r="C10" s="12" t="s">
        <v>50</v>
      </c>
      <c r="D10" s="12" t="s">
        <v>16</v>
      </c>
      <c r="E10" s="12" t="s">
        <v>17</v>
      </c>
      <c r="F10" s="13" t="s">
        <v>51</v>
      </c>
      <c r="G10" s="10" t="s">
        <v>52</v>
      </c>
      <c r="H10" s="10" t="s">
        <v>53</v>
      </c>
      <c r="I10" s="10" t="s">
        <v>53</v>
      </c>
      <c r="J10" s="10" t="s">
        <v>53</v>
      </c>
      <c r="K10" s="10" t="s">
        <v>53</v>
      </c>
      <c r="L10" s="8"/>
      <c r="M10" s="11"/>
    </row>
    <row r="11" s="2" customFormat="1" spans="1:13">
      <c r="A11" s="8" t="s">
        <v>54</v>
      </c>
      <c r="B11" s="9" t="s">
        <v>55</v>
      </c>
      <c r="C11" s="12" t="s">
        <v>56</v>
      </c>
      <c r="D11" s="12" t="s">
        <v>16</v>
      </c>
      <c r="E11" s="12" t="s">
        <v>17</v>
      </c>
      <c r="F11" s="13" t="s">
        <v>57</v>
      </c>
      <c r="G11" s="10" t="s">
        <v>52</v>
      </c>
      <c r="H11" s="10" t="s">
        <v>53</v>
      </c>
      <c r="I11" s="10" t="s">
        <v>53</v>
      </c>
      <c r="J11" s="10" t="s">
        <v>53</v>
      </c>
      <c r="K11" s="10" t="s">
        <v>53</v>
      </c>
      <c r="L11" s="8"/>
      <c r="M11" s="11"/>
    </row>
    <row r="12" s="2" customFormat="1" spans="1:13">
      <c r="A12" s="8" t="s">
        <v>58</v>
      </c>
      <c r="B12" s="9" t="s">
        <v>59</v>
      </c>
      <c r="C12" s="12" t="s">
        <v>60</v>
      </c>
      <c r="D12" s="12" t="s">
        <v>16</v>
      </c>
      <c r="E12" s="12" t="s">
        <v>61</v>
      </c>
      <c r="F12" s="13" t="s">
        <v>62</v>
      </c>
      <c r="G12" s="10">
        <f>VLOOKUP(C12,[1]第一考场!$F:$I,4,0)</f>
        <v>89.2</v>
      </c>
      <c r="H12" s="10">
        <f t="shared" ref="H12:H23" si="1">F12*0.6+G12*0.4</f>
        <v>84.622</v>
      </c>
      <c r="I12" s="9">
        <f t="shared" ref="I12:I23" si="2">_xlfn.RANK.EQ(H12,H$12:H$26)</f>
        <v>1</v>
      </c>
      <c r="J12" s="8" t="s">
        <v>25</v>
      </c>
      <c r="K12" s="8" t="s">
        <v>26</v>
      </c>
      <c r="L12" s="8"/>
      <c r="M12" s="11"/>
    </row>
    <row r="13" s="2" customFormat="1" spans="1:13">
      <c r="A13" s="8" t="s">
        <v>63</v>
      </c>
      <c r="B13" s="9" t="s">
        <v>64</v>
      </c>
      <c r="C13" s="12" t="s">
        <v>65</v>
      </c>
      <c r="D13" s="12" t="s">
        <v>16</v>
      </c>
      <c r="E13" s="12" t="s">
        <v>61</v>
      </c>
      <c r="F13" s="13" t="s">
        <v>66</v>
      </c>
      <c r="G13" s="10">
        <f>VLOOKUP(C13,[1]第一考场!$F:$I,4,0)</f>
        <v>89.2</v>
      </c>
      <c r="H13" s="10">
        <f t="shared" si="1"/>
        <v>84.442</v>
      </c>
      <c r="I13" s="9">
        <f t="shared" si="2"/>
        <v>2</v>
      </c>
      <c r="J13" s="8" t="s">
        <v>19</v>
      </c>
      <c r="K13" s="8" t="s">
        <v>20</v>
      </c>
      <c r="L13" s="8"/>
      <c r="M13" s="11"/>
    </row>
    <row r="14" s="2" customFormat="1" spans="1:13">
      <c r="A14" s="8" t="s">
        <v>67</v>
      </c>
      <c r="B14" s="9" t="s">
        <v>68</v>
      </c>
      <c r="C14" s="12" t="s">
        <v>69</v>
      </c>
      <c r="D14" s="12" t="s">
        <v>16</v>
      </c>
      <c r="E14" s="12" t="s">
        <v>61</v>
      </c>
      <c r="F14" s="13" t="s">
        <v>70</v>
      </c>
      <c r="G14" s="10">
        <f>VLOOKUP(C14,[1]第一考场!$F:$I,4,0)</f>
        <v>90.1</v>
      </c>
      <c r="H14" s="10">
        <f t="shared" si="1"/>
        <v>83.296</v>
      </c>
      <c r="I14" s="9">
        <f t="shared" si="2"/>
        <v>3</v>
      </c>
      <c r="J14" s="8" t="s">
        <v>19</v>
      </c>
      <c r="K14" s="8" t="s">
        <v>20</v>
      </c>
      <c r="L14" s="8"/>
      <c r="M14" s="11"/>
    </row>
    <row r="15" s="2" customFormat="1" spans="1:13">
      <c r="A15" s="8" t="s">
        <v>71</v>
      </c>
      <c r="B15" s="9" t="s">
        <v>72</v>
      </c>
      <c r="C15" s="12" t="s">
        <v>73</v>
      </c>
      <c r="D15" s="12" t="s">
        <v>16</v>
      </c>
      <c r="E15" s="12" t="s">
        <v>61</v>
      </c>
      <c r="F15" s="13" t="s">
        <v>74</v>
      </c>
      <c r="G15" s="10">
        <f>VLOOKUP(C15,[1]第一考场!$F:$I,4,0)</f>
        <v>87.2</v>
      </c>
      <c r="H15" s="10">
        <f t="shared" si="1"/>
        <v>82.448</v>
      </c>
      <c r="I15" s="9">
        <f t="shared" si="2"/>
        <v>4</v>
      </c>
      <c r="J15" s="8" t="s">
        <v>19</v>
      </c>
      <c r="K15" s="8" t="s">
        <v>20</v>
      </c>
      <c r="L15" s="8"/>
      <c r="M15" s="11"/>
    </row>
    <row r="16" s="2" customFormat="1" spans="1:13">
      <c r="A16" s="8" t="s">
        <v>75</v>
      </c>
      <c r="B16" s="9" t="s">
        <v>76</v>
      </c>
      <c r="C16" s="12" t="s">
        <v>77</v>
      </c>
      <c r="D16" s="12" t="s">
        <v>16</v>
      </c>
      <c r="E16" s="12" t="s">
        <v>61</v>
      </c>
      <c r="F16" s="13" t="s">
        <v>78</v>
      </c>
      <c r="G16" s="10">
        <f>VLOOKUP(C16,[1]第一考场!$F:$I,4,0)</f>
        <v>86.8</v>
      </c>
      <c r="H16" s="10">
        <f t="shared" si="1"/>
        <v>82.432</v>
      </c>
      <c r="I16" s="9">
        <f t="shared" si="2"/>
        <v>5</v>
      </c>
      <c r="J16" s="8" t="s">
        <v>19</v>
      </c>
      <c r="K16" s="8" t="s">
        <v>20</v>
      </c>
      <c r="L16" s="8"/>
      <c r="M16" s="11"/>
    </row>
    <row r="17" s="2" customFormat="1" spans="1:13">
      <c r="A17" s="8" t="s">
        <v>79</v>
      </c>
      <c r="B17" s="9" t="s">
        <v>80</v>
      </c>
      <c r="C17" s="12" t="s">
        <v>81</v>
      </c>
      <c r="D17" s="12" t="s">
        <v>16</v>
      </c>
      <c r="E17" s="12" t="s">
        <v>61</v>
      </c>
      <c r="F17" s="13" t="s">
        <v>82</v>
      </c>
      <c r="G17" s="10">
        <f>VLOOKUP(C17,[1]第一考场!$F:$I,4,0)</f>
        <v>80.2</v>
      </c>
      <c r="H17" s="10">
        <f t="shared" si="1"/>
        <v>82.258</v>
      </c>
      <c r="I17" s="9">
        <f t="shared" si="2"/>
        <v>6</v>
      </c>
      <c r="J17" s="8" t="s">
        <v>19</v>
      </c>
      <c r="K17" s="8" t="s">
        <v>20</v>
      </c>
      <c r="L17" s="8"/>
      <c r="M17" s="11"/>
    </row>
    <row r="18" s="2" customFormat="1" spans="1:13">
      <c r="A18" s="8" t="s">
        <v>83</v>
      </c>
      <c r="B18" s="9" t="s">
        <v>84</v>
      </c>
      <c r="C18" s="12" t="s">
        <v>85</v>
      </c>
      <c r="D18" s="12" t="s">
        <v>16</v>
      </c>
      <c r="E18" s="12" t="s">
        <v>61</v>
      </c>
      <c r="F18" s="13" t="s">
        <v>86</v>
      </c>
      <c r="G18" s="10">
        <f>VLOOKUP(C18,[1]第一考场!$F:$I,4,0)</f>
        <v>81.4</v>
      </c>
      <c r="H18" s="10">
        <f t="shared" si="1"/>
        <v>82.252</v>
      </c>
      <c r="I18" s="9">
        <f t="shared" si="2"/>
        <v>7</v>
      </c>
      <c r="J18" s="8" t="s">
        <v>19</v>
      </c>
      <c r="K18" s="8" t="s">
        <v>26</v>
      </c>
      <c r="L18" s="8"/>
      <c r="M18" s="11"/>
    </row>
    <row r="19" s="2" customFormat="1" spans="1:13">
      <c r="A19" s="8" t="s">
        <v>87</v>
      </c>
      <c r="B19" s="9" t="s">
        <v>88</v>
      </c>
      <c r="C19" s="12" t="s">
        <v>89</v>
      </c>
      <c r="D19" s="12" t="s">
        <v>16</v>
      </c>
      <c r="E19" s="12" t="s">
        <v>61</v>
      </c>
      <c r="F19" s="13" t="s">
        <v>90</v>
      </c>
      <c r="G19" s="10">
        <f>VLOOKUP(C19,[1]第一考场!$F:$I,4,0)</f>
        <v>85.8</v>
      </c>
      <c r="H19" s="10">
        <f t="shared" si="1"/>
        <v>80.79</v>
      </c>
      <c r="I19" s="9">
        <f t="shared" si="2"/>
        <v>8</v>
      </c>
      <c r="J19" s="8" t="s">
        <v>19</v>
      </c>
      <c r="K19" s="8" t="s">
        <v>26</v>
      </c>
      <c r="L19" s="8"/>
      <c r="M19" s="11"/>
    </row>
    <row r="20" s="2" customFormat="1" spans="1:13">
      <c r="A20" s="8" t="s">
        <v>91</v>
      </c>
      <c r="B20" s="9" t="s">
        <v>92</v>
      </c>
      <c r="C20" s="12" t="s">
        <v>93</v>
      </c>
      <c r="D20" s="12" t="s">
        <v>16</v>
      </c>
      <c r="E20" s="12" t="s">
        <v>61</v>
      </c>
      <c r="F20" s="13" t="s">
        <v>94</v>
      </c>
      <c r="G20" s="10">
        <f>VLOOKUP(C20,[1]第一考场!$F:$I,4,0)</f>
        <v>85.4</v>
      </c>
      <c r="H20" s="10">
        <f t="shared" si="1"/>
        <v>80.744</v>
      </c>
      <c r="I20" s="9">
        <f t="shared" si="2"/>
        <v>9</v>
      </c>
      <c r="J20" s="8" t="s">
        <v>19</v>
      </c>
      <c r="K20" s="8" t="s">
        <v>26</v>
      </c>
      <c r="L20" s="8"/>
      <c r="M20" s="11"/>
    </row>
    <row r="21" s="2" customFormat="1" spans="1:13">
      <c r="A21" s="8" t="s">
        <v>95</v>
      </c>
      <c r="B21" s="9" t="s">
        <v>96</v>
      </c>
      <c r="C21" s="12" t="s">
        <v>97</v>
      </c>
      <c r="D21" s="12" t="s">
        <v>16</v>
      </c>
      <c r="E21" s="12" t="s">
        <v>61</v>
      </c>
      <c r="F21" s="13" t="s">
        <v>98</v>
      </c>
      <c r="G21" s="10">
        <f>VLOOKUP(C21,[1]第一考场!$F:$I,4,0)</f>
        <v>87.6</v>
      </c>
      <c r="H21" s="10">
        <f t="shared" si="1"/>
        <v>80.184</v>
      </c>
      <c r="I21" s="9">
        <f t="shared" si="2"/>
        <v>10</v>
      </c>
      <c r="J21" s="8" t="s">
        <v>25</v>
      </c>
      <c r="K21" s="8" t="s">
        <v>26</v>
      </c>
      <c r="L21" s="8"/>
      <c r="M21" s="11"/>
    </row>
    <row r="22" s="2" customFormat="1" spans="1:13">
      <c r="A22" s="8" t="s">
        <v>99</v>
      </c>
      <c r="B22" s="9" t="s">
        <v>100</v>
      </c>
      <c r="C22" s="12" t="s">
        <v>101</v>
      </c>
      <c r="D22" s="12" t="s">
        <v>16</v>
      </c>
      <c r="E22" s="12" t="s">
        <v>61</v>
      </c>
      <c r="F22" s="13" t="s">
        <v>102</v>
      </c>
      <c r="G22" s="10">
        <f>VLOOKUP(C22,[1]第一考场!$F:$I,4,0)</f>
        <v>84.7</v>
      </c>
      <c r="H22" s="10">
        <f t="shared" si="1"/>
        <v>79.534</v>
      </c>
      <c r="I22" s="9">
        <f t="shared" si="2"/>
        <v>11</v>
      </c>
      <c r="J22" s="8" t="s">
        <v>19</v>
      </c>
      <c r="K22" s="8" t="s">
        <v>26</v>
      </c>
      <c r="L22" s="8"/>
      <c r="M22" s="11"/>
    </row>
    <row r="23" s="2" customFormat="1" spans="1:13">
      <c r="A23" s="8" t="s">
        <v>103</v>
      </c>
      <c r="B23" s="9" t="s">
        <v>104</v>
      </c>
      <c r="C23" s="12" t="s">
        <v>105</v>
      </c>
      <c r="D23" s="12" t="s">
        <v>16</v>
      </c>
      <c r="E23" s="12" t="s">
        <v>61</v>
      </c>
      <c r="F23" s="13" t="s">
        <v>106</v>
      </c>
      <c r="G23" s="10">
        <f>VLOOKUP(C23,[1]第一考场!$F:$I,4,0)</f>
        <v>81</v>
      </c>
      <c r="H23" s="10">
        <f t="shared" si="1"/>
        <v>77.364</v>
      </c>
      <c r="I23" s="9">
        <f t="shared" si="2"/>
        <v>12</v>
      </c>
      <c r="J23" s="8" t="s">
        <v>52</v>
      </c>
      <c r="K23" s="10" t="s">
        <v>26</v>
      </c>
      <c r="L23" s="8"/>
      <c r="M23" s="11"/>
    </row>
    <row r="24" s="2" customFormat="1" spans="1:13">
      <c r="A24" s="8" t="s">
        <v>107</v>
      </c>
      <c r="B24" s="9" t="s">
        <v>108</v>
      </c>
      <c r="C24" s="12" t="s">
        <v>109</v>
      </c>
      <c r="D24" s="12" t="s">
        <v>16</v>
      </c>
      <c r="E24" s="12" t="s">
        <v>61</v>
      </c>
      <c r="F24" s="13" t="s">
        <v>110</v>
      </c>
      <c r="G24" s="10" t="s">
        <v>52</v>
      </c>
      <c r="H24" s="10" t="s">
        <v>53</v>
      </c>
      <c r="I24" s="10" t="s">
        <v>53</v>
      </c>
      <c r="J24" s="10" t="s">
        <v>53</v>
      </c>
      <c r="K24" s="10" t="s">
        <v>53</v>
      </c>
      <c r="L24" s="8"/>
      <c r="M24" s="11"/>
    </row>
    <row r="25" s="2" customFormat="1" spans="1:13">
      <c r="A25" s="8" t="s">
        <v>111</v>
      </c>
      <c r="B25" s="9" t="s">
        <v>112</v>
      </c>
      <c r="C25" s="12" t="s">
        <v>113</v>
      </c>
      <c r="D25" s="12" t="s">
        <v>16</v>
      </c>
      <c r="E25" s="12" t="s">
        <v>61</v>
      </c>
      <c r="F25" s="13" t="s">
        <v>114</v>
      </c>
      <c r="G25" s="10" t="s">
        <v>115</v>
      </c>
      <c r="H25" s="10" t="s">
        <v>53</v>
      </c>
      <c r="I25" s="10" t="s">
        <v>53</v>
      </c>
      <c r="J25" s="10" t="s">
        <v>53</v>
      </c>
      <c r="K25" s="10" t="s">
        <v>53</v>
      </c>
      <c r="L25" s="8"/>
      <c r="M25" s="11"/>
    </row>
    <row r="26" s="2" customFormat="1" spans="1:13">
      <c r="A26" s="8" t="s">
        <v>116</v>
      </c>
      <c r="B26" s="9" t="s">
        <v>117</v>
      </c>
      <c r="C26" s="12" t="s">
        <v>118</v>
      </c>
      <c r="D26" s="12" t="s">
        <v>16</v>
      </c>
      <c r="E26" s="12" t="s">
        <v>61</v>
      </c>
      <c r="F26" s="13" t="s">
        <v>119</v>
      </c>
      <c r="G26" s="10" t="s">
        <v>52</v>
      </c>
      <c r="H26" s="10" t="s">
        <v>53</v>
      </c>
      <c r="I26" s="10" t="s">
        <v>53</v>
      </c>
      <c r="J26" s="10" t="s">
        <v>53</v>
      </c>
      <c r="K26" s="10" t="s">
        <v>53</v>
      </c>
      <c r="L26" s="8"/>
      <c r="M26" s="11"/>
    </row>
    <row r="27" s="2" customFormat="1" spans="1:13">
      <c r="A27" s="8" t="s">
        <v>120</v>
      </c>
      <c r="B27" s="9" t="s">
        <v>121</v>
      </c>
      <c r="C27" s="12" t="s">
        <v>122</v>
      </c>
      <c r="D27" s="12" t="s">
        <v>123</v>
      </c>
      <c r="E27" s="12" t="s">
        <v>124</v>
      </c>
      <c r="F27" s="13" t="s">
        <v>125</v>
      </c>
      <c r="G27" s="10">
        <f>VLOOKUP(C27,[1]第一考场!$F:$I,4,0)</f>
        <v>88</v>
      </c>
      <c r="H27" s="10">
        <f t="shared" ref="H27:H29" si="3">F27*0.6+G27*0.4</f>
        <v>86.608</v>
      </c>
      <c r="I27" s="9">
        <f t="shared" ref="I27:I29" si="4">_xlfn.RANK.EQ(H27,H$27:H$30)</f>
        <v>1</v>
      </c>
      <c r="J27" s="8" t="s">
        <v>25</v>
      </c>
      <c r="K27" s="8" t="s">
        <v>26</v>
      </c>
      <c r="L27" s="8"/>
      <c r="M27" s="11"/>
    </row>
    <row r="28" s="2" customFormat="1" spans="1:13">
      <c r="A28" s="8" t="s">
        <v>126</v>
      </c>
      <c r="B28" s="9" t="s">
        <v>127</v>
      </c>
      <c r="C28" s="12" t="s">
        <v>128</v>
      </c>
      <c r="D28" s="12" t="s">
        <v>123</v>
      </c>
      <c r="E28" s="12" t="s">
        <v>124</v>
      </c>
      <c r="F28" s="13" t="s">
        <v>129</v>
      </c>
      <c r="G28" s="10">
        <f>VLOOKUP(C28,[1]第一考场!$F:$I,4,0)</f>
        <v>80.8</v>
      </c>
      <c r="H28" s="10">
        <f t="shared" si="3"/>
        <v>76.426</v>
      </c>
      <c r="I28" s="9">
        <f t="shared" si="4"/>
        <v>2</v>
      </c>
      <c r="J28" s="8" t="s">
        <v>19</v>
      </c>
      <c r="K28" s="8" t="s">
        <v>20</v>
      </c>
      <c r="L28" s="8"/>
      <c r="M28" s="11"/>
    </row>
    <row r="29" s="2" customFormat="1" spans="1:13">
      <c r="A29" s="8" t="s">
        <v>130</v>
      </c>
      <c r="B29" s="9" t="s">
        <v>131</v>
      </c>
      <c r="C29" s="12" t="s">
        <v>132</v>
      </c>
      <c r="D29" s="12" t="s">
        <v>123</v>
      </c>
      <c r="E29" s="12" t="s">
        <v>124</v>
      </c>
      <c r="F29" s="13" t="s">
        <v>133</v>
      </c>
      <c r="G29" s="10">
        <f>VLOOKUP(C29,[1]第一考场!$F:$I,4,0)</f>
        <v>79.2</v>
      </c>
      <c r="H29" s="10">
        <f t="shared" si="3"/>
        <v>75.354</v>
      </c>
      <c r="I29" s="9">
        <f t="shared" si="4"/>
        <v>3</v>
      </c>
      <c r="J29" s="8" t="s">
        <v>19</v>
      </c>
      <c r="K29" s="8" t="s">
        <v>26</v>
      </c>
      <c r="L29" s="8" t="s">
        <v>43</v>
      </c>
      <c r="M29" s="11"/>
    </row>
    <row r="30" s="2" customFormat="1" spans="1:13">
      <c r="A30" s="8" t="s">
        <v>134</v>
      </c>
      <c r="B30" s="9" t="s">
        <v>135</v>
      </c>
      <c r="C30" s="12" t="s">
        <v>136</v>
      </c>
      <c r="D30" s="12" t="s">
        <v>123</v>
      </c>
      <c r="E30" s="12" t="s">
        <v>124</v>
      </c>
      <c r="F30" s="13" t="s">
        <v>137</v>
      </c>
      <c r="G30" s="10" t="s">
        <v>52</v>
      </c>
      <c r="H30" s="10" t="s">
        <v>53</v>
      </c>
      <c r="I30" s="10" t="s">
        <v>53</v>
      </c>
      <c r="J30" s="10" t="s">
        <v>53</v>
      </c>
      <c r="K30" s="10" t="s">
        <v>53</v>
      </c>
      <c r="L30" s="8"/>
      <c r="M30" s="11"/>
    </row>
    <row r="31" s="2" customFormat="1" spans="1:13">
      <c r="A31" s="8" t="s">
        <v>138</v>
      </c>
      <c r="B31" s="9" t="s">
        <v>139</v>
      </c>
      <c r="C31" s="12" t="s">
        <v>140</v>
      </c>
      <c r="D31" s="12" t="s">
        <v>123</v>
      </c>
      <c r="E31" s="12" t="s">
        <v>141</v>
      </c>
      <c r="F31" s="13" t="s">
        <v>142</v>
      </c>
      <c r="G31" s="10">
        <f>VLOOKUP(C31,[1]第一考场!$F:$I,4,0)</f>
        <v>82.7</v>
      </c>
      <c r="H31" s="10">
        <f t="shared" ref="H31:H40" si="5">F31*0.6+G31*0.4</f>
        <v>80.276</v>
      </c>
      <c r="I31" s="9">
        <f t="shared" ref="I31:I35" si="6">_xlfn.RANK.EQ(H31,H$31:H$35)</f>
        <v>1</v>
      </c>
      <c r="J31" s="8" t="s">
        <v>19</v>
      </c>
      <c r="K31" s="8" t="s">
        <v>20</v>
      </c>
      <c r="L31" s="8"/>
      <c r="M31" s="11"/>
    </row>
    <row r="32" s="2" customFormat="1" spans="1:13">
      <c r="A32" s="8" t="s">
        <v>143</v>
      </c>
      <c r="B32" s="9" t="s">
        <v>112</v>
      </c>
      <c r="C32" s="12" t="s">
        <v>144</v>
      </c>
      <c r="D32" s="12" t="s">
        <v>123</v>
      </c>
      <c r="E32" s="12" t="s">
        <v>141</v>
      </c>
      <c r="F32" s="13" t="s">
        <v>145</v>
      </c>
      <c r="G32" s="10">
        <f>VLOOKUP(C32,[1]第一考场!$F:$I,4,0)</f>
        <v>83.6</v>
      </c>
      <c r="H32" s="10">
        <f t="shared" si="5"/>
        <v>75.242</v>
      </c>
      <c r="I32" s="9">
        <f t="shared" si="6"/>
        <v>2</v>
      </c>
      <c r="J32" s="8" t="s">
        <v>19</v>
      </c>
      <c r="K32" s="8" t="s">
        <v>20</v>
      </c>
      <c r="L32" s="8"/>
      <c r="M32" s="11"/>
    </row>
    <row r="33" s="2" customFormat="1" spans="1:13">
      <c r="A33" s="8" t="s">
        <v>146</v>
      </c>
      <c r="B33" s="9" t="s">
        <v>147</v>
      </c>
      <c r="C33" s="12" t="s">
        <v>148</v>
      </c>
      <c r="D33" s="12" t="s">
        <v>123</v>
      </c>
      <c r="E33" s="12" t="s">
        <v>141</v>
      </c>
      <c r="F33" s="13" t="s">
        <v>149</v>
      </c>
      <c r="G33" s="10">
        <f>VLOOKUP(C33,[1]第一考场!$F:$I,4,0)</f>
        <v>75.4</v>
      </c>
      <c r="H33" s="10">
        <f t="shared" si="5"/>
        <v>73.114</v>
      </c>
      <c r="I33" s="9">
        <f t="shared" si="6"/>
        <v>3</v>
      </c>
      <c r="J33" s="8" t="s">
        <v>52</v>
      </c>
      <c r="K33" s="8" t="s">
        <v>26</v>
      </c>
      <c r="L33" s="8" t="s">
        <v>43</v>
      </c>
      <c r="M33" s="11"/>
    </row>
    <row r="34" s="2" customFormat="1" spans="1:13">
      <c r="A34" s="8" t="s">
        <v>150</v>
      </c>
      <c r="B34" s="9" t="s">
        <v>88</v>
      </c>
      <c r="C34" s="12" t="s">
        <v>151</v>
      </c>
      <c r="D34" s="12" t="s">
        <v>123</v>
      </c>
      <c r="E34" s="12" t="s">
        <v>141</v>
      </c>
      <c r="F34" s="13" t="s">
        <v>152</v>
      </c>
      <c r="G34" s="10">
        <f>VLOOKUP(C34,[1]第一考场!$F:$I,4,0)</f>
        <v>84.1</v>
      </c>
      <c r="H34" s="10">
        <f t="shared" si="5"/>
        <v>72.616</v>
      </c>
      <c r="I34" s="9">
        <f t="shared" si="6"/>
        <v>4</v>
      </c>
      <c r="J34" s="8" t="s">
        <v>25</v>
      </c>
      <c r="K34" s="8" t="s">
        <v>26</v>
      </c>
      <c r="L34" s="8"/>
      <c r="M34" s="11"/>
    </row>
    <row r="35" s="2" customFormat="1" spans="1:13">
      <c r="A35" s="8" t="s">
        <v>153</v>
      </c>
      <c r="B35" s="9" t="s">
        <v>154</v>
      </c>
      <c r="C35" s="12" t="s">
        <v>155</v>
      </c>
      <c r="D35" s="12" t="s">
        <v>123</v>
      </c>
      <c r="E35" s="12" t="s">
        <v>141</v>
      </c>
      <c r="F35" s="13" t="s">
        <v>156</v>
      </c>
      <c r="G35" s="10">
        <f>VLOOKUP(C35,[1]第一考场!$F:$I,4,0)</f>
        <v>85</v>
      </c>
      <c r="H35" s="10">
        <f t="shared" si="5"/>
        <v>71.11</v>
      </c>
      <c r="I35" s="9">
        <f t="shared" si="6"/>
        <v>5</v>
      </c>
      <c r="J35" s="8" t="s">
        <v>19</v>
      </c>
      <c r="K35" s="8" t="s">
        <v>26</v>
      </c>
      <c r="L35" s="8"/>
      <c r="M35" s="11"/>
    </row>
    <row r="36" s="2" customFormat="1" spans="1:13">
      <c r="A36" s="8" t="s">
        <v>157</v>
      </c>
      <c r="B36" s="9" t="s">
        <v>158</v>
      </c>
      <c r="C36" s="12" t="s">
        <v>159</v>
      </c>
      <c r="D36" s="12" t="s">
        <v>160</v>
      </c>
      <c r="E36" s="12" t="s">
        <v>161</v>
      </c>
      <c r="F36" s="13" t="s">
        <v>162</v>
      </c>
      <c r="G36" s="10">
        <f>VLOOKUP(C36,[1]第一考场!$F:$I,4,0)</f>
        <v>84.8</v>
      </c>
      <c r="H36" s="10">
        <f t="shared" si="5"/>
        <v>83.792</v>
      </c>
      <c r="I36" s="9">
        <f t="shared" ref="I36:I40" si="7">_xlfn.RANK.EQ(H36,H$36:H$40)</f>
        <v>1</v>
      </c>
      <c r="J36" s="8" t="s">
        <v>19</v>
      </c>
      <c r="K36" s="8" t="s">
        <v>20</v>
      </c>
      <c r="L36" s="8"/>
      <c r="M36" s="11"/>
    </row>
    <row r="37" s="2" customFormat="1" spans="1:13">
      <c r="A37" s="8" t="s">
        <v>163</v>
      </c>
      <c r="B37" s="9" t="s">
        <v>164</v>
      </c>
      <c r="C37" s="12" t="s">
        <v>165</v>
      </c>
      <c r="D37" s="12" t="s">
        <v>160</v>
      </c>
      <c r="E37" s="12" t="s">
        <v>161</v>
      </c>
      <c r="F37" s="13" t="s">
        <v>166</v>
      </c>
      <c r="G37" s="10">
        <f>VLOOKUP(C37,[1]第一考场!$F:$I,4,0)</f>
        <v>82.4</v>
      </c>
      <c r="H37" s="10">
        <f t="shared" si="5"/>
        <v>80.438</v>
      </c>
      <c r="I37" s="9">
        <f t="shared" si="7"/>
        <v>2</v>
      </c>
      <c r="J37" s="8" t="s">
        <v>19</v>
      </c>
      <c r="K37" s="8" t="s">
        <v>20</v>
      </c>
      <c r="L37" s="8"/>
      <c r="M37" s="11"/>
    </row>
    <row r="38" s="2" customFormat="1" spans="1:13">
      <c r="A38" s="8" t="s">
        <v>167</v>
      </c>
      <c r="B38" s="9" t="s">
        <v>168</v>
      </c>
      <c r="C38" s="12" t="s">
        <v>169</v>
      </c>
      <c r="D38" s="12" t="s">
        <v>160</v>
      </c>
      <c r="E38" s="12" t="s">
        <v>161</v>
      </c>
      <c r="F38" s="13" t="s">
        <v>170</v>
      </c>
      <c r="G38" s="10">
        <f>VLOOKUP(C38,[1]第一考场!$F:$I,4,0)</f>
        <v>80.8</v>
      </c>
      <c r="H38" s="10">
        <f t="shared" si="5"/>
        <v>78.346</v>
      </c>
      <c r="I38" s="9">
        <f t="shared" si="7"/>
        <v>3</v>
      </c>
      <c r="J38" s="8" t="s">
        <v>25</v>
      </c>
      <c r="K38" s="8" t="s">
        <v>26</v>
      </c>
      <c r="L38" s="8"/>
      <c r="M38" s="11"/>
    </row>
    <row r="39" s="2" customFormat="1" spans="1:13">
      <c r="A39" s="8" t="s">
        <v>171</v>
      </c>
      <c r="B39" s="9" t="s">
        <v>172</v>
      </c>
      <c r="C39" s="12" t="s">
        <v>173</v>
      </c>
      <c r="D39" s="12" t="s">
        <v>160</v>
      </c>
      <c r="E39" s="12" t="s">
        <v>161</v>
      </c>
      <c r="F39" s="13" t="s">
        <v>174</v>
      </c>
      <c r="G39" s="10">
        <f>VLOOKUP(C39,[1]第一考场!$F:$I,4,0)</f>
        <v>83.4</v>
      </c>
      <c r="H39" s="10">
        <f t="shared" si="5"/>
        <v>76.758</v>
      </c>
      <c r="I39" s="9">
        <f t="shared" si="7"/>
        <v>4</v>
      </c>
      <c r="J39" s="8" t="s">
        <v>25</v>
      </c>
      <c r="K39" s="8" t="s">
        <v>26</v>
      </c>
      <c r="L39" s="8"/>
      <c r="M39" s="11"/>
    </row>
    <row r="40" s="2" customFormat="1" spans="1:13">
      <c r="A40" s="8" t="s">
        <v>175</v>
      </c>
      <c r="B40" s="9" t="s">
        <v>176</v>
      </c>
      <c r="C40" s="12" t="s">
        <v>177</v>
      </c>
      <c r="D40" s="12" t="s">
        <v>160</v>
      </c>
      <c r="E40" s="12" t="s">
        <v>161</v>
      </c>
      <c r="F40" s="13" t="s">
        <v>178</v>
      </c>
      <c r="G40" s="10">
        <f>VLOOKUP(C40,[1]第一考场!$F:$I,4,0)</f>
        <v>86.4</v>
      </c>
      <c r="H40" s="10">
        <f t="shared" si="5"/>
        <v>76.524</v>
      </c>
      <c r="I40" s="9">
        <f t="shared" si="7"/>
        <v>5</v>
      </c>
      <c r="J40" s="8" t="s">
        <v>19</v>
      </c>
      <c r="K40" s="8" t="s">
        <v>20</v>
      </c>
      <c r="L40" s="8"/>
      <c r="M40" s="11"/>
    </row>
  </sheetData>
  <autoFilter ref="A2:L40">
    <extLst/>
  </autoFilter>
  <mergeCells count="1">
    <mergeCell ref="A1:L1"/>
  </mergeCells>
  <printOptions horizontalCentered="1"/>
  <pageMargins left="0.590277777777778" right="0.590277777777778" top="0.786805555555556" bottom="0.786805555555556"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K18" sqref="K18"/>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总成绩</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86187</dc:creator>
  <cp:lastModifiedBy>阿东</cp:lastModifiedBy>
  <dcterms:created xsi:type="dcterms:W3CDTF">2023-07-16T04:59:00Z</dcterms:created>
  <dcterms:modified xsi:type="dcterms:W3CDTF">2023-07-18T00:37:27Z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E6390E897ACC49C7852C72F4BBE1EAD5_13</vt:lpwstr>
  </property>
  <property fmtid="{D5CDD505-2E9C-101B-9397-08002B2CF9AE}" pid="3" name="KSOProductBuildVer">
    <vt:lpwstr>2052-11.1.0.14309</vt:lpwstr>
  </property>
</Properties>
</file>