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海口市120急救中心2023年公开（考核）招聘工作人员" sheetId="1" r:id="rId1"/>
  </sheets>
  <definedNames/>
  <calcPr fullCalcOnLoad="1"/>
</workbook>
</file>

<file path=xl/sharedStrings.xml><?xml version="1.0" encoding="utf-8"?>
<sst xmlns="http://schemas.openxmlformats.org/spreadsheetml/2006/main" count="83" uniqueCount="8">
  <si>
    <t>附件2：海口市120急救中心2023年公开（考核）招聘工作人员笔试人员名单</t>
  </si>
  <si>
    <t>序号</t>
  </si>
  <si>
    <t>报考号</t>
  </si>
  <si>
    <t>报考岗位</t>
  </si>
  <si>
    <t>姓名</t>
  </si>
  <si>
    <t>性别</t>
  </si>
  <si>
    <t>0101_院前急救护士（专业技术岗）</t>
  </si>
  <si>
    <t>0102_财务统计（专业技术岗）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</si>
</sst>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73">
      <selection activeCell="E75" sqref="E75"/>
    </sheetView>
  </sheetViews>
  <sheetFormatPr defaultColWidth="9.140625" defaultRowHeight="34.5" customHeight="1"/>
  <cols>
    <col min="1" max="1" width="9.00390625" style="2" customWidth="1"/>
    <col min="2" max="2" width="27.140625" style="3" customWidth="1"/>
    <col min="3" max="3" width="33.140625" style="3" customWidth="1"/>
    <col min="4" max="4" width="7.00390625" style="3" customWidth="1"/>
    <col min="5" max="5" width="5.140625" style="3" customWidth="1"/>
    <col min="6" max="16384" width="9.00390625" style="2" customWidth="1"/>
  </cols>
  <sheetData>
    <row r="1" spans="1:5" s="1" customFormat="1" ht="63" customHeight="1">
      <c r="A1" s="8" t="s">
        <v>0</v>
      </c>
      <c r="B1" s="8"/>
      <c r="C1" s="8"/>
      <c r="D1" s="8"/>
      <c r="E1" s="8"/>
    </row>
    <row r="2" spans="1:5" s="1" customFormat="1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4.5" customHeight="1">
      <c r="A3" s="6">
        <v>1</v>
      </c>
      <c r="B3" s="7" t="str">
        <f>"509120230424202603140988"</f>
        <v>509120230424202603140988</v>
      </c>
      <c r="C3" s="7" t="s">
        <v>6</v>
      </c>
      <c r="D3" s="7" t="str">
        <f>"王秋萍"</f>
        <v>王秋萍</v>
      </c>
      <c r="E3" s="7" t="str">
        <f aca="true" t="shared" si="0" ref="E3:E10">"女"</f>
        <v>女</v>
      </c>
    </row>
    <row r="4" spans="1:5" ht="34.5" customHeight="1">
      <c r="A4" s="6">
        <v>2</v>
      </c>
      <c r="B4" s="7" t="str">
        <f>"509120230424112528140643"</f>
        <v>509120230424112528140643</v>
      </c>
      <c r="C4" s="7" t="s">
        <v>6</v>
      </c>
      <c r="D4" s="7" t="str">
        <f>"陈少丽"</f>
        <v>陈少丽</v>
      </c>
      <c r="E4" s="7" t="str">
        <f t="shared" si="0"/>
        <v>女</v>
      </c>
    </row>
    <row r="5" spans="1:5" ht="34.5" customHeight="1">
      <c r="A5" s="6">
        <v>3</v>
      </c>
      <c r="B5" s="7" t="str">
        <f>"509120230426132607141870"</f>
        <v>509120230426132607141870</v>
      </c>
      <c r="C5" s="7" t="s">
        <v>6</v>
      </c>
      <c r="D5" s="7" t="str">
        <f>"李明"</f>
        <v>李明</v>
      </c>
      <c r="E5" s="7" t="str">
        <f t="shared" si="0"/>
        <v>女</v>
      </c>
    </row>
    <row r="6" spans="1:5" ht="34.5" customHeight="1">
      <c r="A6" s="6">
        <v>4</v>
      </c>
      <c r="B6" s="7" t="str">
        <f>"509120230426145647141907"</f>
        <v>509120230426145647141907</v>
      </c>
      <c r="C6" s="7" t="s">
        <v>6</v>
      </c>
      <c r="D6" s="7" t="str">
        <f>"符曼"</f>
        <v>符曼</v>
      </c>
      <c r="E6" s="7" t="str">
        <f t="shared" si="0"/>
        <v>女</v>
      </c>
    </row>
    <row r="7" spans="1:5" ht="34.5" customHeight="1">
      <c r="A7" s="6">
        <v>5</v>
      </c>
      <c r="B7" s="7" t="str">
        <f>"509120230426155814141961"</f>
        <v>509120230426155814141961</v>
      </c>
      <c r="C7" s="7" t="s">
        <v>6</v>
      </c>
      <c r="D7" s="7" t="str">
        <f>"邢小柳"</f>
        <v>邢小柳</v>
      </c>
      <c r="E7" s="7" t="str">
        <f t="shared" si="0"/>
        <v>女</v>
      </c>
    </row>
    <row r="8" spans="1:5" ht="34.5" customHeight="1">
      <c r="A8" s="6">
        <v>6</v>
      </c>
      <c r="B8" s="7" t="str">
        <f>"509120230426162715141985"</f>
        <v>509120230426162715141985</v>
      </c>
      <c r="C8" s="7" t="s">
        <v>6</v>
      </c>
      <c r="D8" s="7" t="str">
        <f>"李淑珠"</f>
        <v>李淑珠</v>
      </c>
      <c r="E8" s="7" t="str">
        <f t="shared" si="0"/>
        <v>女</v>
      </c>
    </row>
    <row r="9" spans="1:5" ht="34.5" customHeight="1">
      <c r="A9" s="6">
        <v>7</v>
      </c>
      <c r="B9" s="7" t="str">
        <f>"509120230426164007141995"</f>
        <v>509120230426164007141995</v>
      </c>
      <c r="C9" s="7" t="s">
        <v>6</v>
      </c>
      <c r="D9" s="7" t="str">
        <f>"王一梅"</f>
        <v>王一梅</v>
      </c>
      <c r="E9" s="7" t="str">
        <f t="shared" si="0"/>
        <v>女</v>
      </c>
    </row>
    <row r="10" spans="1:5" ht="34.5" customHeight="1">
      <c r="A10" s="6">
        <v>8</v>
      </c>
      <c r="B10" s="7" t="str">
        <f>"509120230426131104141862"</f>
        <v>509120230426131104141862</v>
      </c>
      <c r="C10" s="7" t="s">
        <v>6</v>
      </c>
      <c r="D10" s="7" t="str">
        <f>"林佩月"</f>
        <v>林佩月</v>
      </c>
      <c r="E10" s="7" t="str">
        <f t="shared" si="0"/>
        <v>女</v>
      </c>
    </row>
    <row r="11" spans="1:5" ht="34.5" customHeight="1">
      <c r="A11" s="6">
        <v>9</v>
      </c>
      <c r="B11" s="7" t="str">
        <f>"509120230426114626141823"</f>
        <v>509120230426114626141823</v>
      </c>
      <c r="C11" s="7" t="s">
        <v>6</v>
      </c>
      <c r="D11" s="7" t="str">
        <f>"孔祥勇"</f>
        <v>孔祥勇</v>
      </c>
      <c r="E11" s="7" t="str">
        <f>"男"</f>
        <v>男</v>
      </c>
    </row>
    <row r="12" spans="1:5" ht="34.5" customHeight="1">
      <c r="A12" s="6">
        <v>10</v>
      </c>
      <c r="B12" s="7" t="str">
        <f>"509120230426182813142080"</f>
        <v>509120230426182813142080</v>
      </c>
      <c r="C12" s="7" t="s">
        <v>6</v>
      </c>
      <c r="D12" s="7" t="str">
        <f>"林丽萍"</f>
        <v>林丽萍</v>
      </c>
      <c r="E12" s="7" t="str">
        <f aca="true" t="shared" si="1" ref="E12:E17">"女"</f>
        <v>女</v>
      </c>
    </row>
    <row r="13" spans="1:5" ht="34.5" customHeight="1">
      <c r="A13" s="6">
        <v>11</v>
      </c>
      <c r="B13" s="7" t="str">
        <f>"509120230425145137141352"</f>
        <v>509120230425145137141352</v>
      </c>
      <c r="C13" s="7" t="s">
        <v>6</v>
      </c>
      <c r="D13" s="7" t="str">
        <f>"王静"</f>
        <v>王静</v>
      </c>
      <c r="E13" s="7" t="str">
        <f t="shared" si="1"/>
        <v>女</v>
      </c>
    </row>
    <row r="14" spans="1:5" ht="34.5" customHeight="1">
      <c r="A14" s="6">
        <v>12</v>
      </c>
      <c r="B14" s="7" t="str">
        <f>"509120230426085840141719"</f>
        <v>509120230426085840141719</v>
      </c>
      <c r="C14" s="7" t="s">
        <v>6</v>
      </c>
      <c r="D14" s="7" t="str">
        <f>"吴少华"</f>
        <v>吴少华</v>
      </c>
      <c r="E14" s="7" t="str">
        <f t="shared" si="1"/>
        <v>女</v>
      </c>
    </row>
    <row r="15" spans="1:5" ht="34.5" customHeight="1">
      <c r="A15" s="6">
        <v>13</v>
      </c>
      <c r="B15" s="7" t="str">
        <f>"509120230427002912142343"</f>
        <v>509120230427002912142343</v>
      </c>
      <c r="C15" s="7" t="s">
        <v>6</v>
      </c>
      <c r="D15" s="7" t="str">
        <f>"符可"</f>
        <v>符可</v>
      </c>
      <c r="E15" s="7" t="str">
        <f t="shared" si="1"/>
        <v>女</v>
      </c>
    </row>
    <row r="16" spans="1:5" ht="34.5" customHeight="1">
      <c r="A16" s="6">
        <v>14</v>
      </c>
      <c r="B16" s="7" t="str">
        <f>"509120230427115325142586"</f>
        <v>509120230427115325142586</v>
      </c>
      <c r="C16" s="7" t="s">
        <v>6</v>
      </c>
      <c r="D16" s="7" t="str">
        <f>"朱永妮"</f>
        <v>朱永妮</v>
      </c>
      <c r="E16" s="7" t="str">
        <f t="shared" si="1"/>
        <v>女</v>
      </c>
    </row>
    <row r="17" spans="1:5" ht="34.5" customHeight="1">
      <c r="A17" s="6">
        <v>15</v>
      </c>
      <c r="B17" s="7" t="str">
        <f>"509120230427155348142596"</f>
        <v>509120230427155348142596</v>
      </c>
      <c r="C17" s="7" t="s">
        <v>6</v>
      </c>
      <c r="D17" s="7" t="str">
        <f>"庄少丽"</f>
        <v>庄少丽</v>
      </c>
      <c r="E17" s="7" t="str">
        <f t="shared" si="1"/>
        <v>女</v>
      </c>
    </row>
    <row r="18" spans="1:5" ht="34.5" customHeight="1">
      <c r="A18" s="6">
        <v>16</v>
      </c>
      <c r="B18" s="7" t="str">
        <f>"509120230427193548142610"</f>
        <v>509120230427193548142610</v>
      </c>
      <c r="C18" s="7" t="s">
        <v>6</v>
      </c>
      <c r="D18" s="7" t="str">
        <f>"李槟"</f>
        <v>李槟</v>
      </c>
      <c r="E18" s="7" t="str">
        <f>"男"</f>
        <v>男</v>
      </c>
    </row>
    <row r="19" spans="1:5" ht="34.5" customHeight="1">
      <c r="A19" s="6">
        <v>17</v>
      </c>
      <c r="B19" s="7" t="str">
        <f>"509120230427194406142611"</f>
        <v>509120230427194406142611</v>
      </c>
      <c r="C19" s="7" t="s">
        <v>6</v>
      </c>
      <c r="D19" s="7" t="str">
        <f>"黄好双"</f>
        <v>黄好双</v>
      </c>
      <c r="E19" s="7" t="str">
        <f>"女"</f>
        <v>女</v>
      </c>
    </row>
    <row r="20" spans="1:5" ht="34.5" customHeight="1">
      <c r="A20" s="6">
        <v>18</v>
      </c>
      <c r="B20" s="7" t="str">
        <f>"509120230428111114142629"</f>
        <v>509120230428111114142629</v>
      </c>
      <c r="C20" s="7" t="s">
        <v>6</v>
      </c>
      <c r="D20" s="7" t="str">
        <f>"蒙秀由"</f>
        <v>蒙秀由</v>
      </c>
      <c r="E20" s="7" t="str">
        <f>"男"</f>
        <v>男</v>
      </c>
    </row>
    <row r="21" spans="1:5" ht="34.5" customHeight="1">
      <c r="A21" s="6">
        <v>19</v>
      </c>
      <c r="B21" s="7" t="str">
        <f>"509120230427212719142614"</f>
        <v>509120230427212719142614</v>
      </c>
      <c r="C21" s="7" t="s">
        <v>6</v>
      </c>
      <c r="D21" s="7" t="str">
        <f>"张锋"</f>
        <v>张锋</v>
      </c>
      <c r="E21" s="7" t="str">
        <f>"男"</f>
        <v>男</v>
      </c>
    </row>
    <row r="22" spans="1:5" ht="34.5" customHeight="1">
      <c r="A22" s="6">
        <v>20</v>
      </c>
      <c r="B22" s="7" t="str">
        <f>"509120230427171254142605"</f>
        <v>509120230427171254142605</v>
      </c>
      <c r="C22" s="7" t="s">
        <v>6</v>
      </c>
      <c r="D22" s="7" t="str">
        <f>"黄美菊"</f>
        <v>黄美菊</v>
      </c>
      <c r="E22" s="7" t="str">
        <f>"女"</f>
        <v>女</v>
      </c>
    </row>
    <row r="23" spans="1:5" ht="34.5" customHeight="1">
      <c r="A23" s="6">
        <v>21</v>
      </c>
      <c r="B23" s="7" t="str">
        <f>"509120230427170659142604"</f>
        <v>509120230427170659142604</v>
      </c>
      <c r="C23" s="7" t="s">
        <v>6</v>
      </c>
      <c r="D23" s="7" t="str">
        <f>"唐湘涛"</f>
        <v>唐湘涛</v>
      </c>
      <c r="E23" s="7" t="str">
        <f>"男"</f>
        <v>男</v>
      </c>
    </row>
    <row r="24" spans="1:5" ht="34.5" customHeight="1">
      <c r="A24" s="6">
        <v>22</v>
      </c>
      <c r="B24" s="7" t="str">
        <f>"509120230426155010141952"</f>
        <v>509120230426155010141952</v>
      </c>
      <c r="C24" s="7" t="s">
        <v>6</v>
      </c>
      <c r="D24" s="7" t="str">
        <f>"李敏"</f>
        <v>李敏</v>
      </c>
      <c r="E24" s="7" t="str">
        <f>"女"</f>
        <v>女</v>
      </c>
    </row>
    <row r="25" spans="1:5" ht="34.5" customHeight="1">
      <c r="A25" s="6">
        <v>23</v>
      </c>
      <c r="B25" s="7" t="str">
        <f>"509120230426224802142272"</f>
        <v>509120230426224802142272</v>
      </c>
      <c r="C25" s="7" t="s">
        <v>6</v>
      </c>
      <c r="D25" s="7" t="str">
        <f>"杨中学"</f>
        <v>杨中学</v>
      </c>
      <c r="E25" s="7" t="str">
        <f>"男"</f>
        <v>男</v>
      </c>
    </row>
    <row r="26" spans="1:5" ht="34.5" customHeight="1">
      <c r="A26" s="6">
        <v>24</v>
      </c>
      <c r="B26" s="7" t="str">
        <f>"509120230502033049142674"</f>
        <v>509120230502033049142674</v>
      </c>
      <c r="C26" s="7" t="s">
        <v>6</v>
      </c>
      <c r="D26" s="7" t="str">
        <f>"王琳"</f>
        <v>王琳</v>
      </c>
      <c r="E26" s="7" t="str">
        <f>"女"</f>
        <v>女</v>
      </c>
    </row>
    <row r="27" spans="1:5" ht="34.5" customHeight="1">
      <c r="A27" s="6">
        <v>25</v>
      </c>
      <c r="B27" s="7" t="str">
        <f>"509120230503005634142691"</f>
        <v>509120230503005634142691</v>
      </c>
      <c r="C27" s="7" t="s">
        <v>6</v>
      </c>
      <c r="D27" s="7" t="str">
        <f>"郑静宜"</f>
        <v>郑静宜</v>
      </c>
      <c r="E27" s="7" t="str">
        <f>"女"</f>
        <v>女</v>
      </c>
    </row>
    <row r="28" spans="1:5" ht="34.5" customHeight="1">
      <c r="A28" s="6">
        <v>26</v>
      </c>
      <c r="B28" s="7" t="str">
        <f>"509120230424091648140497"</f>
        <v>509120230424091648140497</v>
      </c>
      <c r="C28" s="7" t="s">
        <v>7</v>
      </c>
      <c r="D28" s="7" t="str">
        <f>"陈扬"</f>
        <v>陈扬</v>
      </c>
      <c r="E28" s="7" t="str">
        <f>"男"</f>
        <v>男</v>
      </c>
    </row>
    <row r="29" spans="1:5" ht="34.5" customHeight="1">
      <c r="A29" s="6">
        <v>27</v>
      </c>
      <c r="B29" s="7" t="str">
        <f>"509120230424103257140589"</f>
        <v>509120230424103257140589</v>
      </c>
      <c r="C29" s="7" t="s">
        <v>7</v>
      </c>
      <c r="D29" s="7" t="str">
        <f>"李双吉"</f>
        <v>李双吉</v>
      </c>
      <c r="E29" s="7" t="str">
        <f aca="true" t="shared" si="2" ref="E29:E36">"女"</f>
        <v>女</v>
      </c>
    </row>
    <row r="30" spans="1:5" ht="34.5" customHeight="1">
      <c r="A30" s="6">
        <v>28</v>
      </c>
      <c r="B30" s="7" t="str">
        <f>"509120230424105711140615"</f>
        <v>509120230424105711140615</v>
      </c>
      <c r="C30" s="7" t="s">
        <v>7</v>
      </c>
      <c r="D30" s="7" t="str">
        <f>"赵文雅"</f>
        <v>赵文雅</v>
      </c>
      <c r="E30" s="7" t="str">
        <f t="shared" si="2"/>
        <v>女</v>
      </c>
    </row>
    <row r="31" spans="1:5" ht="34.5" customHeight="1">
      <c r="A31" s="6">
        <v>29</v>
      </c>
      <c r="B31" s="7" t="str">
        <f>"509120230424141816140738"</f>
        <v>509120230424141816140738</v>
      </c>
      <c r="C31" s="7" t="s">
        <v>7</v>
      </c>
      <c r="D31" s="7" t="str">
        <f>"张秋岱"</f>
        <v>张秋岱</v>
      </c>
      <c r="E31" s="7" t="str">
        <f t="shared" si="2"/>
        <v>女</v>
      </c>
    </row>
    <row r="32" spans="1:5" ht="34.5" customHeight="1">
      <c r="A32" s="6">
        <v>30</v>
      </c>
      <c r="B32" s="7" t="str">
        <f>"509120230424111659140633"</f>
        <v>509120230424111659140633</v>
      </c>
      <c r="C32" s="7" t="s">
        <v>7</v>
      </c>
      <c r="D32" s="7" t="str">
        <f>"赵娜"</f>
        <v>赵娜</v>
      </c>
      <c r="E32" s="7" t="str">
        <f t="shared" si="2"/>
        <v>女</v>
      </c>
    </row>
    <row r="33" spans="1:5" ht="34.5" customHeight="1">
      <c r="A33" s="6">
        <v>31</v>
      </c>
      <c r="B33" s="7" t="str">
        <f>"509120230424111318140629"</f>
        <v>509120230424111318140629</v>
      </c>
      <c r="C33" s="7" t="s">
        <v>7</v>
      </c>
      <c r="D33" s="7" t="str">
        <f>"梁兆艳"</f>
        <v>梁兆艳</v>
      </c>
      <c r="E33" s="7" t="str">
        <f t="shared" si="2"/>
        <v>女</v>
      </c>
    </row>
    <row r="34" spans="1:5" ht="34.5" customHeight="1">
      <c r="A34" s="6">
        <v>32</v>
      </c>
      <c r="B34" s="7" t="str">
        <f>"509120230424155002140793"</f>
        <v>509120230424155002140793</v>
      </c>
      <c r="C34" s="7" t="s">
        <v>7</v>
      </c>
      <c r="D34" s="7" t="str">
        <f>"曾川"</f>
        <v>曾川</v>
      </c>
      <c r="E34" s="7" t="str">
        <f t="shared" si="2"/>
        <v>女</v>
      </c>
    </row>
    <row r="35" spans="1:5" ht="34.5" customHeight="1">
      <c r="A35" s="6">
        <v>33</v>
      </c>
      <c r="B35" s="7" t="str">
        <f>"509120230424164007140845"</f>
        <v>509120230424164007140845</v>
      </c>
      <c r="C35" s="7" t="s">
        <v>7</v>
      </c>
      <c r="D35" s="7" t="str">
        <f>"王阳森"</f>
        <v>王阳森</v>
      </c>
      <c r="E35" s="7" t="str">
        <f t="shared" si="2"/>
        <v>女</v>
      </c>
    </row>
    <row r="36" spans="1:5" ht="34.5" customHeight="1">
      <c r="A36" s="6">
        <v>34</v>
      </c>
      <c r="B36" s="7" t="str">
        <f>"509120230424155154140797"</f>
        <v>509120230424155154140797</v>
      </c>
      <c r="C36" s="7" t="s">
        <v>7</v>
      </c>
      <c r="D36" s="7" t="str">
        <f>"邢惠花"</f>
        <v>邢惠花</v>
      </c>
      <c r="E36" s="7" t="str">
        <f t="shared" si="2"/>
        <v>女</v>
      </c>
    </row>
    <row r="37" spans="1:5" ht="34.5" customHeight="1">
      <c r="A37" s="6">
        <v>35</v>
      </c>
      <c r="B37" s="7" t="str">
        <f>"509120230424180119140897"</f>
        <v>509120230424180119140897</v>
      </c>
      <c r="C37" s="7" t="s">
        <v>7</v>
      </c>
      <c r="D37" s="7" t="str">
        <f>"陈杰"</f>
        <v>陈杰</v>
      </c>
      <c r="E37" s="7" t="str">
        <f>"男"</f>
        <v>男</v>
      </c>
    </row>
    <row r="38" spans="1:5" ht="34.5" customHeight="1">
      <c r="A38" s="6">
        <v>36</v>
      </c>
      <c r="B38" s="7" t="str">
        <f>"509120230424195129140961"</f>
        <v>509120230424195129140961</v>
      </c>
      <c r="C38" s="7" t="s">
        <v>7</v>
      </c>
      <c r="D38" s="7" t="str">
        <f>"符玉秋"</f>
        <v>符玉秋</v>
      </c>
      <c r="E38" s="7" t="str">
        <f aca="true" t="shared" si="3" ref="E38:E44">"女"</f>
        <v>女</v>
      </c>
    </row>
    <row r="39" spans="1:5" ht="34.5" customHeight="1">
      <c r="A39" s="6">
        <v>37</v>
      </c>
      <c r="B39" s="7" t="str">
        <f>"509120230424200513140969"</f>
        <v>509120230424200513140969</v>
      </c>
      <c r="C39" s="7" t="s">
        <v>7</v>
      </c>
      <c r="D39" s="7" t="str">
        <f>"陈莹"</f>
        <v>陈莹</v>
      </c>
      <c r="E39" s="7" t="str">
        <f t="shared" si="3"/>
        <v>女</v>
      </c>
    </row>
    <row r="40" spans="1:5" ht="34.5" customHeight="1">
      <c r="A40" s="6">
        <v>38</v>
      </c>
      <c r="B40" s="7" t="str">
        <f>"509120230424171651140872"</f>
        <v>509120230424171651140872</v>
      </c>
      <c r="C40" s="7" t="s">
        <v>7</v>
      </c>
      <c r="D40" s="7" t="str">
        <f>"韩谢英"</f>
        <v>韩谢英</v>
      </c>
      <c r="E40" s="7" t="str">
        <f t="shared" si="3"/>
        <v>女</v>
      </c>
    </row>
    <row r="41" spans="1:5" ht="34.5" customHeight="1">
      <c r="A41" s="6">
        <v>39</v>
      </c>
      <c r="B41" s="7" t="str">
        <f>"509120230424220627141058"</f>
        <v>509120230424220627141058</v>
      </c>
      <c r="C41" s="7" t="s">
        <v>7</v>
      </c>
      <c r="D41" s="7" t="str">
        <f>"冯羽"</f>
        <v>冯羽</v>
      </c>
      <c r="E41" s="7" t="str">
        <f t="shared" si="3"/>
        <v>女</v>
      </c>
    </row>
    <row r="42" spans="1:5" ht="34.5" customHeight="1">
      <c r="A42" s="6">
        <v>40</v>
      </c>
      <c r="B42" s="7" t="str">
        <f>"509120230425085839141165"</f>
        <v>509120230425085839141165</v>
      </c>
      <c r="C42" s="7" t="s">
        <v>7</v>
      </c>
      <c r="D42" s="7" t="str">
        <f>"王献珏"</f>
        <v>王献珏</v>
      </c>
      <c r="E42" s="7" t="str">
        <f t="shared" si="3"/>
        <v>女</v>
      </c>
    </row>
    <row r="43" spans="1:5" ht="34.5" customHeight="1">
      <c r="A43" s="6">
        <v>41</v>
      </c>
      <c r="B43" s="7" t="str">
        <f>"509120230424173711140889"</f>
        <v>509120230424173711140889</v>
      </c>
      <c r="C43" s="7" t="s">
        <v>7</v>
      </c>
      <c r="D43" s="7" t="str">
        <f>"林彩虹"</f>
        <v>林彩虹</v>
      </c>
      <c r="E43" s="7" t="str">
        <f t="shared" si="3"/>
        <v>女</v>
      </c>
    </row>
    <row r="44" spans="1:5" ht="34.5" customHeight="1">
      <c r="A44" s="6">
        <v>42</v>
      </c>
      <c r="B44" s="7" t="str">
        <f>"509120230425085848141166"</f>
        <v>509120230425085848141166</v>
      </c>
      <c r="C44" s="7" t="s">
        <v>7</v>
      </c>
      <c r="D44" s="7" t="str">
        <f>"洪梅"</f>
        <v>洪梅</v>
      </c>
      <c r="E44" s="7" t="str">
        <f t="shared" si="3"/>
        <v>女</v>
      </c>
    </row>
    <row r="45" spans="1:5" ht="34.5" customHeight="1">
      <c r="A45" s="6">
        <v>43</v>
      </c>
      <c r="B45" s="7" t="str">
        <f>"509120230424125734140706"</f>
        <v>509120230424125734140706</v>
      </c>
      <c r="C45" s="7" t="s">
        <v>7</v>
      </c>
      <c r="D45" s="7" t="str">
        <f>"符永煌"</f>
        <v>符永煌</v>
      </c>
      <c r="E45" s="7" t="str">
        <f>"男"</f>
        <v>男</v>
      </c>
    </row>
    <row r="46" spans="1:5" ht="34.5" customHeight="1">
      <c r="A46" s="6">
        <v>44</v>
      </c>
      <c r="B46" s="7" t="str">
        <f>"509120230425095233141192"</f>
        <v>509120230425095233141192</v>
      </c>
      <c r="C46" s="7" t="s">
        <v>7</v>
      </c>
      <c r="D46" s="7" t="str">
        <f>"钟丽媛"</f>
        <v>钟丽媛</v>
      </c>
      <c r="E46" s="7" t="str">
        <f>"女"</f>
        <v>女</v>
      </c>
    </row>
    <row r="47" spans="1:5" ht="34.5" customHeight="1">
      <c r="A47" s="6">
        <v>45</v>
      </c>
      <c r="B47" s="7" t="str">
        <f>"509120230425143930141347"</f>
        <v>509120230425143930141347</v>
      </c>
      <c r="C47" s="7" t="s">
        <v>7</v>
      </c>
      <c r="D47" s="7" t="str">
        <f>"王春霞"</f>
        <v>王春霞</v>
      </c>
      <c r="E47" s="7" t="str">
        <f>"女"</f>
        <v>女</v>
      </c>
    </row>
    <row r="48" spans="1:5" ht="34.5" customHeight="1">
      <c r="A48" s="6">
        <v>46</v>
      </c>
      <c r="B48" s="7" t="str">
        <f>"509120230425151658141377"</f>
        <v>509120230425151658141377</v>
      </c>
      <c r="C48" s="7" t="s">
        <v>7</v>
      </c>
      <c r="D48" s="7" t="str">
        <f>"何书映"</f>
        <v>何书映</v>
      </c>
      <c r="E48" s="7" t="str">
        <f>"女"</f>
        <v>女</v>
      </c>
    </row>
    <row r="49" spans="1:5" ht="34.5" customHeight="1">
      <c r="A49" s="6">
        <v>47</v>
      </c>
      <c r="B49" s="7" t="str">
        <f>"509120230425225714141650"</f>
        <v>509120230425225714141650</v>
      </c>
      <c r="C49" s="7" t="s">
        <v>7</v>
      </c>
      <c r="D49" s="7" t="str">
        <f>"林上月"</f>
        <v>林上月</v>
      </c>
      <c r="E49" s="7" t="str">
        <f>"女"</f>
        <v>女</v>
      </c>
    </row>
    <row r="50" spans="1:5" ht="34.5" customHeight="1">
      <c r="A50" s="6">
        <v>48</v>
      </c>
      <c r="B50" s="7" t="str">
        <f>"509120230425173313141475"</f>
        <v>509120230425173313141475</v>
      </c>
      <c r="C50" s="7" t="s">
        <v>7</v>
      </c>
      <c r="D50" s="7" t="str">
        <f>"王家庚"</f>
        <v>王家庚</v>
      </c>
      <c r="E50" s="7" t="str">
        <f>"男"</f>
        <v>男</v>
      </c>
    </row>
    <row r="51" spans="1:5" ht="34.5" customHeight="1">
      <c r="A51" s="6">
        <v>49</v>
      </c>
      <c r="B51" s="7" t="str">
        <f>"509120230426151816141925"</f>
        <v>509120230426151816141925</v>
      </c>
      <c r="C51" s="7" t="s">
        <v>7</v>
      </c>
      <c r="D51" s="7" t="str">
        <f>"张馨月"</f>
        <v>张馨月</v>
      </c>
      <c r="E51" s="7" t="str">
        <f aca="true" t="shared" si="4" ref="E51:E79">"女"</f>
        <v>女</v>
      </c>
    </row>
    <row r="52" spans="1:5" ht="34.5" customHeight="1">
      <c r="A52" s="6">
        <v>50</v>
      </c>
      <c r="B52" s="7" t="str">
        <f>"509120230426154102141942"</f>
        <v>509120230426154102141942</v>
      </c>
      <c r="C52" s="7" t="s">
        <v>7</v>
      </c>
      <c r="D52" s="7" t="str">
        <f>"庄怡"</f>
        <v>庄怡</v>
      </c>
      <c r="E52" s="7" t="str">
        <f t="shared" si="4"/>
        <v>女</v>
      </c>
    </row>
    <row r="53" spans="1:5" ht="34.5" customHeight="1">
      <c r="A53" s="6">
        <v>51</v>
      </c>
      <c r="B53" s="7" t="str">
        <f>"509120230426162144141982"</f>
        <v>509120230426162144141982</v>
      </c>
      <c r="C53" s="7" t="s">
        <v>7</v>
      </c>
      <c r="D53" s="7" t="str">
        <f>"陈琳"</f>
        <v>陈琳</v>
      </c>
      <c r="E53" s="7" t="str">
        <f t="shared" si="4"/>
        <v>女</v>
      </c>
    </row>
    <row r="54" spans="1:5" ht="34.5" customHeight="1">
      <c r="A54" s="6">
        <v>52</v>
      </c>
      <c r="B54" s="7" t="str">
        <f>"509120230426162145141983"</f>
        <v>509120230426162145141983</v>
      </c>
      <c r="C54" s="7" t="s">
        <v>7</v>
      </c>
      <c r="D54" s="7" t="str">
        <f>"吴玫坛"</f>
        <v>吴玫坛</v>
      </c>
      <c r="E54" s="7" t="str">
        <f t="shared" si="4"/>
        <v>女</v>
      </c>
    </row>
    <row r="55" spans="1:5" ht="34.5" customHeight="1">
      <c r="A55" s="6">
        <v>53</v>
      </c>
      <c r="B55" s="7" t="str">
        <f>"509120230426183218142087"</f>
        <v>509120230426183218142087</v>
      </c>
      <c r="C55" s="7" t="s">
        <v>7</v>
      </c>
      <c r="D55" s="7" t="str">
        <f>"李波娟"</f>
        <v>李波娟</v>
      </c>
      <c r="E55" s="7" t="str">
        <f t="shared" si="4"/>
        <v>女</v>
      </c>
    </row>
    <row r="56" spans="1:5" ht="34.5" customHeight="1">
      <c r="A56" s="6">
        <v>54</v>
      </c>
      <c r="B56" s="7" t="str">
        <f>"509120230426170919142027"</f>
        <v>509120230426170919142027</v>
      </c>
      <c r="C56" s="7" t="s">
        <v>7</v>
      </c>
      <c r="D56" s="7" t="str">
        <f>"林敏"</f>
        <v>林敏</v>
      </c>
      <c r="E56" s="7" t="str">
        <f t="shared" si="4"/>
        <v>女</v>
      </c>
    </row>
    <row r="57" spans="1:5" ht="34.5" customHeight="1">
      <c r="A57" s="6">
        <v>55</v>
      </c>
      <c r="B57" s="7" t="str">
        <f>"509120230427082442142386"</f>
        <v>509120230427082442142386</v>
      </c>
      <c r="C57" s="7" t="s">
        <v>7</v>
      </c>
      <c r="D57" s="7" t="str">
        <f>"王文妍"</f>
        <v>王文妍</v>
      </c>
      <c r="E57" s="7" t="str">
        <f t="shared" si="4"/>
        <v>女</v>
      </c>
    </row>
    <row r="58" spans="1:5" ht="34.5" customHeight="1">
      <c r="A58" s="6">
        <v>56</v>
      </c>
      <c r="B58" s="7" t="str">
        <f>"509120230427153830142594"</f>
        <v>509120230427153830142594</v>
      </c>
      <c r="C58" s="7" t="s">
        <v>7</v>
      </c>
      <c r="D58" s="7" t="str">
        <f>"林树霞"</f>
        <v>林树霞</v>
      </c>
      <c r="E58" s="7" t="str">
        <f t="shared" si="4"/>
        <v>女</v>
      </c>
    </row>
    <row r="59" spans="1:5" ht="34.5" customHeight="1">
      <c r="A59" s="6">
        <v>57</v>
      </c>
      <c r="B59" s="7" t="str">
        <f>"509120230427165505142602"</f>
        <v>509120230427165505142602</v>
      </c>
      <c r="C59" s="7" t="s">
        <v>7</v>
      </c>
      <c r="D59" s="7" t="str">
        <f>"黄慕娴"</f>
        <v>黄慕娴</v>
      </c>
      <c r="E59" s="7" t="str">
        <f t="shared" si="4"/>
        <v>女</v>
      </c>
    </row>
    <row r="60" spans="1:5" ht="34.5" customHeight="1">
      <c r="A60" s="6">
        <v>58</v>
      </c>
      <c r="B60" s="7" t="str">
        <f>"509120230425184939141515"</f>
        <v>509120230425184939141515</v>
      </c>
      <c r="C60" s="7" t="s">
        <v>7</v>
      </c>
      <c r="D60" s="7" t="str">
        <f>"桂小雪"</f>
        <v>桂小雪</v>
      </c>
      <c r="E60" s="7" t="str">
        <f t="shared" si="4"/>
        <v>女</v>
      </c>
    </row>
    <row r="61" spans="1:5" ht="34.5" customHeight="1">
      <c r="A61" s="6">
        <v>59</v>
      </c>
      <c r="B61" s="7" t="str">
        <f>"509120230428082648142622"</f>
        <v>509120230428082648142622</v>
      </c>
      <c r="C61" s="7" t="s">
        <v>7</v>
      </c>
      <c r="D61" s="7" t="str">
        <f>"吉莹莹"</f>
        <v>吉莹莹</v>
      </c>
      <c r="E61" s="7" t="str">
        <f t="shared" si="4"/>
        <v>女</v>
      </c>
    </row>
    <row r="62" spans="1:5" ht="34.5" customHeight="1">
      <c r="A62" s="6">
        <v>60</v>
      </c>
      <c r="B62" s="7" t="str">
        <f>"509120230424214041141034"</f>
        <v>509120230424214041141034</v>
      </c>
      <c r="C62" s="7" t="s">
        <v>7</v>
      </c>
      <c r="D62" s="7" t="str">
        <f>"范营营"</f>
        <v>范营营</v>
      </c>
      <c r="E62" s="7" t="str">
        <f t="shared" si="4"/>
        <v>女</v>
      </c>
    </row>
    <row r="63" spans="1:5" ht="34.5" customHeight="1">
      <c r="A63" s="6">
        <v>61</v>
      </c>
      <c r="B63" s="7" t="str">
        <f>"509120230427154910142595"</f>
        <v>509120230427154910142595</v>
      </c>
      <c r="C63" s="7" t="s">
        <v>7</v>
      </c>
      <c r="D63" s="7" t="str">
        <f>"陈嘉琪"</f>
        <v>陈嘉琪</v>
      </c>
      <c r="E63" s="7" t="str">
        <f t="shared" si="4"/>
        <v>女</v>
      </c>
    </row>
    <row r="64" spans="1:5" ht="34.5" customHeight="1">
      <c r="A64" s="6">
        <v>62</v>
      </c>
      <c r="B64" s="7" t="str">
        <f>"509120230428155904142634"</f>
        <v>509120230428155904142634</v>
      </c>
      <c r="C64" s="7" t="s">
        <v>7</v>
      </c>
      <c r="D64" s="7" t="str">
        <f>"陈罗任"</f>
        <v>陈罗任</v>
      </c>
      <c r="E64" s="7" t="str">
        <f t="shared" si="4"/>
        <v>女</v>
      </c>
    </row>
    <row r="65" spans="1:5" ht="34.5" customHeight="1">
      <c r="A65" s="6">
        <v>63</v>
      </c>
      <c r="B65" s="7" t="str">
        <f>"509120230429215729142650"</f>
        <v>509120230429215729142650</v>
      </c>
      <c r="C65" s="7" t="s">
        <v>7</v>
      </c>
      <c r="D65" s="7" t="str">
        <f>"邱婷婷"</f>
        <v>邱婷婷</v>
      </c>
      <c r="E65" s="7" t="str">
        <f t="shared" si="4"/>
        <v>女</v>
      </c>
    </row>
    <row r="66" spans="1:5" ht="34.5" customHeight="1">
      <c r="A66" s="6">
        <v>64</v>
      </c>
      <c r="B66" s="7" t="str">
        <f>"509120230501094514142662"</f>
        <v>509120230501094514142662</v>
      </c>
      <c r="C66" s="7" t="s">
        <v>7</v>
      </c>
      <c r="D66" s="7" t="str">
        <f>"林海玉"</f>
        <v>林海玉</v>
      </c>
      <c r="E66" s="7" t="str">
        <f t="shared" si="4"/>
        <v>女</v>
      </c>
    </row>
    <row r="67" spans="1:5" ht="34.5" customHeight="1">
      <c r="A67" s="6">
        <v>65</v>
      </c>
      <c r="B67" s="7" t="str">
        <f>"509120230430153219142658"</f>
        <v>509120230430153219142658</v>
      </c>
      <c r="C67" s="7" t="s">
        <v>7</v>
      </c>
      <c r="D67" s="7" t="str">
        <f>"徐木交"</f>
        <v>徐木交</v>
      </c>
      <c r="E67" s="7" t="str">
        <f t="shared" si="4"/>
        <v>女</v>
      </c>
    </row>
    <row r="68" spans="1:5" ht="34.5" customHeight="1">
      <c r="A68" s="6">
        <v>66</v>
      </c>
      <c r="B68" s="7" t="str">
        <f>"509120230503184312142707"</f>
        <v>509120230503184312142707</v>
      </c>
      <c r="C68" s="7" t="s">
        <v>7</v>
      </c>
      <c r="D68" s="7" t="str">
        <f>"劳晓杰"</f>
        <v>劳晓杰</v>
      </c>
      <c r="E68" s="7" t="str">
        <f t="shared" si="4"/>
        <v>女</v>
      </c>
    </row>
    <row r="69" spans="1:5" ht="34.5" customHeight="1">
      <c r="A69" s="6">
        <v>67</v>
      </c>
      <c r="B69" s="7" t="str">
        <f>"509120230426100745141759"</f>
        <v>509120230426100745141759</v>
      </c>
      <c r="C69" s="7" t="s">
        <v>7</v>
      </c>
      <c r="D69" s="7" t="str">
        <f>"谢君"</f>
        <v>谢君</v>
      </c>
      <c r="E69" s="7" t="str">
        <f t="shared" si="4"/>
        <v>女</v>
      </c>
    </row>
    <row r="70" spans="1:5" ht="34.5" customHeight="1">
      <c r="A70" s="6">
        <v>68</v>
      </c>
      <c r="B70" s="7" t="str">
        <f>"509120230424165403140855"</f>
        <v>509120230424165403140855</v>
      </c>
      <c r="C70" s="7" t="s">
        <v>7</v>
      </c>
      <c r="D70" s="7" t="str">
        <f>"刘芳"</f>
        <v>刘芳</v>
      </c>
      <c r="E70" s="7" t="str">
        <f t="shared" si="4"/>
        <v>女</v>
      </c>
    </row>
    <row r="71" spans="1:5" ht="34.5" customHeight="1">
      <c r="A71" s="6">
        <v>69</v>
      </c>
      <c r="B71" s="7" t="str">
        <f>"509120230425182005141504"</f>
        <v>509120230425182005141504</v>
      </c>
      <c r="C71" s="7" t="s">
        <v>7</v>
      </c>
      <c r="D71" s="7" t="str">
        <f>"陈章叶"</f>
        <v>陈章叶</v>
      </c>
      <c r="E71" s="7" t="str">
        <f t="shared" si="4"/>
        <v>女</v>
      </c>
    </row>
    <row r="72" spans="1:5" ht="34.5" customHeight="1">
      <c r="A72" s="6">
        <v>70</v>
      </c>
      <c r="B72" s="7" t="str">
        <f>"509120230504140747142739"</f>
        <v>509120230504140747142739</v>
      </c>
      <c r="C72" s="7" t="s">
        <v>7</v>
      </c>
      <c r="D72" s="7" t="str">
        <f>"杨潞"</f>
        <v>杨潞</v>
      </c>
      <c r="E72" s="7" t="str">
        <f t="shared" si="4"/>
        <v>女</v>
      </c>
    </row>
    <row r="73" spans="1:5" ht="34.5" customHeight="1">
      <c r="A73" s="6">
        <v>71</v>
      </c>
      <c r="B73" s="7" t="str">
        <f>"509120230504102304142727"</f>
        <v>509120230504102304142727</v>
      </c>
      <c r="C73" s="7" t="s">
        <v>7</v>
      </c>
      <c r="D73" s="7" t="str">
        <f>"麦园馥"</f>
        <v>麦园馥</v>
      </c>
      <c r="E73" s="7" t="str">
        <f t="shared" si="4"/>
        <v>女</v>
      </c>
    </row>
    <row r="74" spans="1:5" ht="34.5" customHeight="1">
      <c r="A74" s="6">
        <v>72</v>
      </c>
      <c r="B74" s="7" t="str">
        <f>"509120230504193053142748"</f>
        <v>509120230504193053142748</v>
      </c>
      <c r="C74" s="7" t="s">
        <v>7</v>
      </c>
      <c r="D74" s="7" t="str">
        <f>"张莹莹"</f>
        <v>张莹莹</v>
      </c>
      <c r="E74" s="7" t="str">
        <f t="shared" si="4"/>
        <v>女</v>
      </c>
    </row>
    <row r="75" spans="1:5" ht="34.5" customHeight="1">
      <c r="A75" s="6">
        <v>73</v>
      </c>
      <c r="B75" s="7" t="str">
        <f>"509120230504205557142755"</f>
        <v>509120230504205557142755</v>
      </c>
      <c r="C75" s="7" t="s">
        <v>7</v>
      </c>
      <c r="D75" s="7" t="str">
        <f>"丁小慧"</f>
        <v>丁小慧</v>
      </c>
      <c r="E75" s="7" t="str">
        <f t="shared" si="4"/>
        <v>女</v>
      </c>
    </row>
    <row r="76" spans="1:5" ht="34.5" customHeight="1">
      <c r="A76" s="6">
        <v>74</v>
      </c>
      <c r="B76" s="7" t="str">
        <f>"509120230504223619142761"</f>
        <v>509120230504223619142761</v>
      </c>
      <c r="C76" s="7" t="s">
        <v>7</v>
      </c>
      <c r="D76" s="7" t="str">
        <f>"李娜"</f>
        <v>李娜</v>
      </c>
      <c r="E76" s="7" t="str">
        <f t="shared" si="4"/>
        <v>女</v>
      </c>
    </row>
    <row r="77" spans="1:5" ht="34.5" customHeight="1">
      <c r="A77" s="6">
        <v>75</v>
      </c>
      <c r="B77" s="7" t="str">
        <f>"509120230504235633142768"</f>
        <v>509120230504235633142768</v>
      </c>
      <c r="C77" s="7" t="s">
        <v>7</v>
      </c>
      <c r="D77" s="7" t="str">
        <f>"吴海婷"</f>
        <v>吴海婷</v>
      </c>
      <c r="E77" s="7" t="str">
        <f t="shared" si="4"/>
        <v>女</v>
      </c>
    </row>
    <row r="78" spans="1:5" ht="34.5" customHeight="1">
      <c r="A78" s="6">
        <v>76</v>
      </c>
      <c r="B78" s="7" t="str">
        <f>"509120230504212657142758"</f>
        <v>509120230504212657142758</v>
      </c>
      <c r="C78" s="7" t="s">
        <v>7</v>
      </c>
      <c r="D78" s="7" t="str">
        <f>"王世妹"</f>
        <v>王世妹</v>
      </c>
      <c r="E78" s="7" t="str">
        <f t="shared" si="4"/>
        <v>女</v>
      </c>
    </row>
    <row r="79" spans="1:5" ht="34.5" customHeight="1">
      <c r="A79" s="6">
        <v>77</v>
      </c>
      <c r="B79" s="7" t="str">
        <f>"509120230505090906142775"</f>
        <v>509120230505090906142775</v>
      </c>
      <c r="C79" s="7" t="s">
        <v>7</v>
      </c>
      <c r="D79" s="7" t="str">
        <f>"曾艺婕"</f>
        <v>曾艺婕</v>
      </c>
      <c r="E79" s="7" t="str">
        <f t="shared" si="4"/>
        <v>女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2023-05-05T09:22:46Z</dcterms:created>
  <dcterms:modified xsi:type="dcterms:W3CDTF">2023-05-14T12:15:25Z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BBE3B0788D444D12957CBF34841F6091_13</vt:lpwstr>
  </property>
  <property fmtid="{D5CDD505-2E9C-101B-9397-08002B2CF9AE}" pid="3" name="KSOProductBuildVer">
    <vt:lpwstr>2052-11.1.0.14309</vt:lpwstr>
  </property>
</Properties>
</file>