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1" windowHeight="562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<sst xmlns="http://schemas.openxmlformats.org/spreadsheetml/2006/main" count="185" uniqueCount="114">
  <si>
    <t>附件：</t>
  </si>
  <si>
    <t>2023年三亚市教育局直属公办学校赴北京公开招聘教师第一批体检合格人员名单</t>
  </si>
  <si>
    <t>序号</t>
  </si>
  <si>
    <t>报考岗位</t>
  </si>
  <si>
    <t>身份证号</t>
  </si>
  <si>
    <t>姓名</t>
  </si>
  <si>
    <t>性别</t>
  </si>
  <si>
    <t>备注</t>
  </si>
  <si>
    <t>0101_小学语文教师</t>
  </si>
  <si>
    <t>杨芷</t>
  </si>
  <si>
    <t>女</t>
  </si>
  <si>
    <t>0105_高中英语教师</t>
  </si>
  <si>
    <t>靳雪娇</t>
  </si>
  <si>
    <t>李聪景</t>
  </si>
  <si>
    <t>0107_小学语文教师</t>
  </si>
  <si>
    <t>刘青青</t>
  </si>
  <si>
    <t>0108_小学数学教师</t>
  </si>
  <si>
    <t>郝彦琼</t>
  </si>
  <si>
    <t>0205_中学语文教师</t>
  </si>
  <si>
    <t>肖萧</t>
  </si>
  <si>
    <t>0208_中学物理教师</t>
  </si>
  <si>
    <t>谢是良</t>
  </si>
  <si>
    <t>男</t>
  </si>
  <si>
    <t>0303_初中英语教师</t>
  </si>
  <si>
    <t>周凤源</t>
  </si>
  <si>
    <t>0304_初中政治教师</t>
  </si>
  <si>
    <t>林福余</t>
  </si>
  <si>
    <t>0307_初中体育教师</t>
  </si>
  <si>
    <t>隋清云</t>
  </si>
  <si>
    <t>0308_初中心理教师</t>
  </si>
  <si>
    <t>冯所望</t>
  </si>
  <si>
    <t>0401_高中语文教师</t>
  </si>
  <si>
    <t>李跃琨</t>
  </si>
  <si>
    <t>0402_高中数学教师</t>
  </si>
  <si>
    <t>周海涛</t>
  </si>
  <si>
    <t>0403_高中历史教师</t>
  </si>
  <si>
    <t>康健</t>
  </si>
  <si>
    <t>0405_高中生物教师</t>
  </si>
  <si>
    <t>董小霞</t>
  </si>
  <si>
    <t>0406_高中地理教师</t>
  </si>
  <si>
    <t>顾然</t>
  </si>
  <si>
    <t>0408_初中数学教师</t>
  </si>
  <si>
    <t>王致晟</t>
  </si>
  <si>
    <t>李悦琪</t>
  </si>
  <si>
    <t>0410_初中物理教师</t>
  </si>
  <si>
    <t>王承科</t>
  </si>
  <si>
    <t>0411_初中生物教师</t>
  </si>
  <si>
    <t>张薇</t>
  </si>
  <si>
    <t>0501_高中语文教师</t>
  </si>
  <si>
    <t>王丽莉</t>
  </si>
  <si>
    <t>0504_高中物理教师</t>
  </si>
  <si>
    <t>黄丹婷</t>
  </si>
  <si>
    <t>0507_高中思想政治教师</t>
  </si>
  <si>
    <t>黎菲</t>
  </si>
  <si>
    <t>0510_高中信息技术教师</t>
  </si>
  <si>
    <t>项鹏</t>
  </si>
  <si>
    <t>0511_高中美术教师</t>
  </si>
  <si>
    <t>刘兵</t>
  </si>
  <si>
    <t>0512_高中音乐教师</t>
  </si>
  <si>
    <t>衡柯瑾</t>
  </si>
  <si>
    <t>0513_高中生物教师</t>
  </si>
  <si>
    <t>吴进文</t>
  </si>
  <si>
    <t>0514_高中心理教师</t>
  </si>
  <si>
    <t>沈静</t>
  </si>
  <si>
    <t>0515_初中语文教师</t>
  </si>
  <si>
    <t>许先娇</t>
  </si>
  <si>
    <t>张紫涵</t>
  </si>
  <si>
    <t>王秋兰</t>
  </si>
  <si>
    <t>0516_初中数学教师</t>
  </si>
  <si>
    <t>许泊茹</t>
  </si>
  <si>
    <t>李伟</t>
  </si>
  <si>
    <t>段雪云</t>
  </si>
  <si>
    <t>廖琼辉</t>
  </si>
  <si>
    <t>0517_初中英语教师</t>
  </si>
  <si>
    <t>王安妮</t>
  </si>
  <si>
    <t>万璐</t>
  </si>
  <si>
    <t>张惠婷</t>
  </si>
  <si>
    <t>0519_初中政治教师</t>
  </si>
  <si>
    <t>卢健瞳</t>
  </si>
  <si>
    <t>梁楚倩</t>
  </si>
  <si>
    <t>0520_初中历史教师</t>
  </si>
  <si>
    <t>朱亚辰</t>
  </si>
  <si>
    <t>0521_初中音乐教师</t>
  </si>
  <si>
    <t>马亚銮</t>
  </si>
  <si>
    <t>0522_初中地理教师</t>
  </si>
  <si>
    <t>符家婷</t>
  </si>
  <si>
    <t>0523_初中信息技术教师</t>
  </si>
  <si>
    <t>苟金姗</t>
  </si>
  <si>
    <t>0525_初中美术教师</t>
  </si>
  <si>
    <t>曾效香</t>
  </si>
  <si>
    <t>0601_小学语文教师</t>
  </si>
  <si>
    <t>王星蕴</t>
  </si>
  <si>
    <t>0602_小学数学教师</t>
  </si>
  <si>
    <t>吴君</t>
  </si>
  <si>
    <t>李高琳</t>
  </si>
  <si>
    <t>陈太保</t>
  </si>
  <si>
    <t>陈楠</t>
  </si>
  <si>
    <t>0603_小学道德与法治教师</t>
  </si>
  <si>
    <t>曾一晗</t>
  </si>
  <si>
    <t>0604_小学体育教师</t>
  </si>
  <si>
    <t>李兴军</t>
  </si>
  <si>
    <t>符贻芬</t>
  </si>
  <si>
    <t>0605_小学音乐教师</t>
  </si>
  <si>
    <t>丁倩妮</t>
  </si>
  <si>
    <t>0606_小学美术教师</t>
  </si>
  <si>
    <t>李思思</t>
  </si>
  <si>
    <t>0801_初中地理教师</t>
  </si>
  <si>
    <t>李益娜</t>
  </si>
  <si>
    <t>0802_初中数学教师</t>
  </si>
  <si>
    <t>吴清儒</t>
  </si>
  <si>
    <t>0803_高中数学教师</t>
  </si>
  <si>
    <t>于明彩</t>
  </si>
  <si>
    <t>0804_高中语文教师</t>
  </si>
  <si>
    <t>何欣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</si>
</sst>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方正小标宋_GBK"/>
      <family val="4"/>
    </font>
    <font>
      <sz val="11"/>
      <name val="仿宋_GB2312"/>
      <family val="3"/>
    </font>
    <font>
      <sz val="14"/>
      <name val="方正小标宋_GBK"/>
      <family val="4"/>
    </font>
    <font>
      <sz val="11"/>
      <color indexed="8"/>
      <name val="黑体"/>
      <family val="3"/>
    </font>
    <font>
      <sz val="11"/>
      <color indexed="8"/>
      <name val="仿宋_GB2312"/>
      <family val="3"/>
    </font>
    <font>
      <sz val="11"/>
      <color indexed="8"/>
      <name val="宋体"/>
      <family val="0"/>
    </font>
    <font>
      <sz val="11"/>
      <color indexed="63"/>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indexed="8"/>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27" fillId="0" borderId="9" xfId="0" applyFont="1" applyFill="1" applyBorder="1" applyAlignment="1">
      <alignment horizontal="center" vertical="center"/>
    </xf>
    <xf numFmtId="49" fontId="8"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2"/>
  <sheetViews>
    <sheetView tabSelected="1" zoomScaleSheetLayoutView="100" workbookViewId="0" topLeftCell="A1">
      <pane ySplit="3" topLeftCell="A4" activePane="bottomLeft" state="frozen"/>
      <selection pane="bottomLeft" activeCell="A3" sqref="A3:IV3"/>
    </sheetView>
  </sheetViews>
  <sheetFormatPr defaultColWidth="9.00390625" defaultRowHeight="14.25"/>
  <cols>
    <col min="1" max="1" width="7.875" style="3" customWidth="1"/>
    <col min="2" max="2" width="26.375" style="3" customWidth="1"/>
    <col min="3" max="3" width="25.25390625" style="3" customWidth="1"/>
    <col min="4" max="4" width="18.25390625" style="3" customWidth="1"/>
    <col min="5" max="5" width="14.25390625" style="3" customWidth="1"/>
    <col min="6" max="6" width="13.375" style="4" customWidth="1"/>
    <col min="7" max="16384" width="9.00390625" style="3" customWidth="1"/>
  </cols>
  <sheetData>
    <row r="1" spans="1:6" ht="15">
      <c r="A1" s="5" t="s">
        <v>0</v>
      </c>
      <c r="B1" s="5"/>
      <c r="C1" s="5"/>
      <c r="D1" s="5"/>
      <c r="E1" s="5"/>
      <c r="F1" s="5"/>
    </row>
    <row r="2" spans="1:6" s="1" customFormat="1" ht="24.75" customHeight="1">
      <c r="A2" s="6" t="s">
        <v>1</v>
      </c>
      <c r="B2" s="6"/>
      <c r="C2" s="6"/>
      <c r="D2" s="7"/>
      <c r="E2" s="7"/>
      <c r="F2" s="7"/>
    </row>
    <row r="3" spans="1:6" ht="21" customHeight="1">
      <c r="A3" s="8" t="s">
        <v>2</v>
      </c>
      <c r="B3" s="8" t="s">
        <v>3</v>
      </c>
      <c r="C3" s="8" t="s">
        <v>4</v>
      </c>
      <c r="D3" s="8" t="s">
        <v>5</v>
      </c>
      <c r="E3" s="8" t="s">
        <v>6</v>
      </c>
      <c r="F3" s="8" t="s">
        <v>7</v>
      </c>
    </row>
    <row r="4" spans="1:6" s="2" customFormat="1" ht="18" customHeight="1">
      <c r="A4" s="9">
        <v>1</v>
      </c>
      <c r="B4" s="10" t="s">
        <v>8</v>
      </c>
      <c r="C4" s="10" t="str">
        <f>"230****4421"</f>
        <v>230****4421</v>
      </c>
      <c r="D4" s="11" t="s">
        <v>9</v>
      </c>
      <c r="E4" s="11" t="s">
        <v>10</v>
      </c>
      <c r="F4" s="9"/>
    </row>
    <row r="5" spans="1:6" s="2" customFormat="1" ht="18" customHeight="1">
      <c r="A5" s="9">
        <v>2</v>
      </c>
      <c r="B5" s="10" t="s">
        <v>11</v>
      </c>
      <c r="C5" s="10" t="str">
        <f>"340****0021"</f>
        <v>340****0021</v>
      </c>
      <c r="D5" s="11" t="s">
        <v>12</v>
      </c>
      <c r="E5" s="11" t="s">
        <v>10</v>
      </c>
      <c r="F5" s="9"/>
    </row>
    <row r="6" spans="1:6" s="2" customFormat="1" ht="18" customHeight="1">
      <c r="A6" s="9">
        <v>3</v>
      </c>
      <c r="B6" s="10" t="s">
        <v>11</v>
      </c>
      <c r="C6" s="10" t="str">
        <f>"410****756X"</f>
        <v>410****756X</v>
      </c>
      <c r="D6" s="11" t="s">
        <v>13</v>
      </c>
      <c r="E6" s="11" t="s">
        <v>10</v>
      </c>
      <c r="F6" s="9"/>
    </row>
    <row r="7" spans="1:6" s="2" customFormat="1" ht="18" customHeight="1">
      <c r="A7" s="9">
        <v>4</v>
      </c>
      <c r="B7" s="10" t="s">
        <v>14</v>
      </c>
      <c r="C7" s="10" t="str">
        <f>"360****2120"</f>
        <v>360****2120</v>
      </c>
      <c r="D7" s="11" t="s">
        <v>15</v>
      </c>
      <c r="E7" s="11" t="s">
        <v>10</v>
      </c>
      <c r="F7" s="9"/>
    </row>
    <row r="8" spans="1:6" s="2" customFormat="1" ht="18" customHeight="1">
      <c r="A8" s="9">
        <v>5</v>
      </c>
      <c r="B8" s="10" t="s">
        <v>16</v>
      </c>
      <c r="C8" s="10" t="str">
        <f>"142****0521"</f>
        <v>142****0521</v>
      </c>
      <c r="D8" s="11" t="s">
        <v>17</v>
      </c>
      <c r="E8" s="11" t="s">
        <v>10</v>
      </c>
      <c r="F8" s="9"/>
    </row>
    <row r="9" spans="1:6" s="2" customFormat="1" ht="18" customHeight="1">
      <c r="A9" s="9">
        <v>6</v>
      </c>
      <c r="B9" s="10" t="s">
        <v>18</v>
      </c>
      <c r="C9" s="10" t="str">
        <f>"533****1223"</f>
        <v>533****1223</v>
      </c>
      <c r="D9" s="11" t="s">
        <v>19</v>
      </c>
      <c r="E9" s="11" t="s">
        <v>10</v>
      </c>
      <c r="F9" s="9"/>
    </row>
    <row r="10" spans="1:6" s="2" customFormat="1" ht="18" customHeight="1">
      <c r="A10" s="9">
        <v>7</v>
      </c>
      <c r="B10" s="10" t="s">
        <v>20</v>
      </c>
      <c r="C10" s="10" t="str">
        <f>"460****1632"</f>
        <v>460****1632</v>
      </c>
      <c r="D10" s="11" t="s">
        <v>21</v>
      </c>
      <c r="E10" s="11" t="s">
        <v>22</v>
      </c>
      <c r="F10" s="9"/>
    </row>
    <row r="11" spans="1:6" s="2" customFormat="1" ht="18" customHeight="1">
      <c r="A11" s="9">
        <v>8</v>
      </c>
      <c r="B11" s="10" t="s">
        <v>23</v>
      </c>
      <c r="C11" s="10" t="str">
        <f>"460****0036"</f>
        <v>460****0036</v>
      </c>
      <c r="D11" s="11" t="s">
        <v>24</v>
      </c>
      <c r="E11" s="11" t="s">
        <v>22</v>
      </c>
      <c r="F11" s="9"/>
    </row>
    <row r="12" spans="1:6" s="2" customFormat="1" ht="18" customHeight="1">
      <c r="A12" s="9">
        <v>9</v>
      </c>
      <c r="B12" s="10" t="s">
        <v>25</v>
      </c>
      <c r="C12" s="10" t="str">
        <f>"460****4845"</f>
        <v>460****4845</v>
      </c>
      <c r="D12" s="11" t="s">
        <v>26</v>
      </c>
      <c r="E12" s="11" t="s">
        <v>10</v>
      </c>
      <c r="F12" s="9"/>
    </row>
    <row r="13" spans="1:6" s="2" customFormat="1" ht="18" customHeight="1">
      <c r="A13" s="9">
        <v>10</v>
      </c>
      <c r="B13" s="10" t="s">
        <v>27</v>
      </c>
      <c r="C13" s="10" t="str">
        <f>"370****1514"</f>
        <v>370****1514</v>
      </c>
      <c r="D13" s="11" t="s">
        <v>28</v>
      </c>
      <c r="E13" s="11" t="s">
        <v>22</v>
      </c>
      <c r="F13" s="9"/>
    </row>
    <row r="14" spans="1:6" s="2" customFormat="1" ht="18" customHeight="1">
      <c r="A14" s="9">
        <v>11</v>
      </c>
      <c r="B14" s="10" t="s">
        <v>29</v>
      </c>
      <c r="C14" s="10" t="str">
        <f>"460****0278"</f>
        <v>460****0278</v>
      </c>
      <c r="D14" s="11" t="s">
        <v>30</v>
      </c>
      <c r="E14" s="11" t="s">
        <v>22</v>
      </c>
      <c r="F14" s="9"/>
    </row>
    <row r="15" spans="1:6" s="2" customFormat="1" ht="18" customHeight="1">
      <c r="A15" s="9">
        <v>12</v>
      </c>
      <c r="B15" s="10" t="s">
        <v>31</v>
      </c>
      <c r="C15" s="10" t="str">
        <f>"130****2066"</f>
        <v>130****2066</v>
      </c>
      <c r="D15" s="11" t="s">
        <v>32</v>
      </c>
      <c r="E15" s="11" t="s">
        <v>10</v>
      </c>
      <c r="F15" s="9"/>
    </row>
    <row r="16" spans="1:6" s="2" customFormat="1" ht="18" customHeight="1">
      <c r="A16" s="9">
        <v>13</v>
      </c>
      <c r="B16" s="10" t="s">
        <v>33</v>
      </c>
      <c r="C16" s="10" t="str">
        <f>"232****0236"</f>
        <v>232****0236</v>
      </c>
      <c r="D16" s="11" t="s">
        <v>34</v>
      </c>
      <c r="E16" s="11" t="s">
        <v>22</v>
      </c>
      <c r="F16" s="9"/>
    </row>
    <row r="17" spans="1:6" s="2" customFormat="1" ht="18" customHeight="1">
      <c r="A17" s="9">
        <v>14</v>
      </c>
      <c r="B17" s="10" t="s">
        <v>35</v>
      </c>
      <c r="C17" s="10" t="str">
        <f>"230****0687"</f>
        <v>230****0687</v>
      </c>
      <c r="D17" s="11" t="s">
        <v>36</v>
      </c>
      <c r="E17" s="11" t="s">
        <v>10</v>
      </c>
      <c r="F17" s="9"/>
    </row>
    <row r="18" spans="1:6" s="2" customFormat="1" ht="18" customHeight="1">
      <c r="A18" s="9">
        <v>15</v>
      </c>
      <c r="B18" s="10" t="s">
        <v>37</v>
      </c>
      <c r="C18" s="10" t="str">
        <f>"500****6888"</f>
        <v>500****6888</v>
      </c>
      <c r="D18" s="11" t="s">
        <v>38</v>
      </c>
      <c r="E18" s="11" t="s">
        <v>10</v>
      </c>
      <c r="F18" s="9"/>
    </row>
    <row r="19" spans="1:6" s="2" customFormat="1" ht="18" customHeight="1">
      <c r="A19" s="9">
        <v>16</v>
      </c>
      <c r="B19" s="10" t="s">
        <v>39</v>
      </c>
      <c r="C19" s="10" t="str">
        <f>"230****3926"</f>
        <v>230****3926</v>
      </c>
      <c r="D19" s="11" t="s">
        <v>40</v>
      </c>
      <c r="E19" s="11" t="s">
        <v>10</v>
      </c>
      <c r="F19" s="9"/>
    </row>
    <row r="20" spans="1:6" s="2" customFormat="1" ht="18" customHeight="1">
      <c r="A20" s="9">
        <v>17</v>
      </c>
      <c r="B20" s="10" t="s">
        <v>41</v>
      </c>
      <c r="C20" s="10" t="str">
        <f>"230****0330"</f>
        <v>230****0330</v>
      </c>
      <c r="D20" s="11" t="s">
        <v>42</v>
      </c>
      <c r="E20" s="11" t="s">
        <v>22</v>
      </c>
      <c r="F20" s="9"/>
    </row>
    <row r="21" spans="1:6" s="2" customFormat="1" ht="18" customHeight="1">
      <c r="A21" s="9">
        <v>18</v>
      </c>
      <c r="B21" s="10" t="s">
        <v>41</v>
      </c>
      <c r="C21" s="10" t="str">
        <f>"231****0549"</f>
        <v>231****0549</v>
      </c>
      <c r="D21" s="11" t="s">
        <v>43</v>
      </c>
      <c r="E21" s="11" t="s">
        <v>10</v>
      </c>
      <c r="F21" s="9"/>
    </row>
    <row r="22" spans="1:6" s="2" customFormat="1" ht="18" customHeight="1">
      <c r="A22" s="9">
        <v>19</v>
      </c>
      <c r="B22" s="10" t="s">
        <v>44</v>
      </c>
      <c r="C22" s="10" t="str">
        <f>"460****0038"</f>
        <v>460****0038</v>
      </c>
      <c r="D22" s="11" t="s">
        <v>45</v>
      </c>
      <c r="E22" s="11" t="s">
        <v>22</v>
      </c>
      <c r="F22" s="9"/>
    </row>
    <row r="23" spans="1:6" s="2" customFormat="1" ht="18" customHeight="1">
      <c r="A23" s="9">
        <v>20</v>
      </c>
      <c r="B23" s="10" t="s">
        <v>46</v>
      </c>
      <c r="C23" s="10" t="str">
        <f>"230****1921"</f>
        <v>230****1921</v>
      </c>
      <c r="D23" s="11" t="s">
        <v>47</v>
      </c>
      <c r="E23" s="11" t="s">
        <v>10</v>
      </c>
      <c r="F23" s="9"/>
    </row>
    <row r="24" spans="1:6" s="2" customFormat="1" ht="18" customHeight="1">
      <c r="A24" s="9">
        <v>21</v>
      </c>
      <c r="B24" s="10" t="s">
        <v>48</v>
      </c>
      <c r="C24" s="10" t="str">
        <f>"230****1225"</f>
        <v>230****1225</v>
      </c>
      <c r="D24" s="11" t="s">
        <v>49</v>
      </c>
      <c r="E24" s="11" t="s">
        <v>10</v>
      </c>
      <c r="F24" s="9"/>
    </row>
    <row r="25" spans="1:6" s="2" customFormat="1" ht="18" customHeight="1">
      <c r="A25" s="9">
        <v>22</v>
      </c>
      <c r="B25" s="10" t="s">
        <v>50</v>
      </c>
      <c r="C25" s="10" t="str">
        <f>"460****4449"</f>
        <v>460****4449</v>
      </c>
      <c r="D25" s="11" t="s">
        <v>51</v>
      </c>
      <c r="E25" s="11" t="s">
        <v>10</v>
      </c>
      <c r="F25" s="9"/>
    </row>
    <row r="26" spans="1:6" s="2" customFormat="1" ht="18" customHeight="1">
      <c r="A26" s="9">
        <v>23</v>
      </c>
      <c r="B26" s="10" t="s">
        <v>52</v>
      </c>
      <c r="C26" s="10" t="str">
        <f>"460****3820"</f>
        <v>460****3820</v>
      </c>
      <c r="D26" s="11" t="s">
        <v>53</v>
      </c>
      <c r="E26" s="11" t="s">
        <v>10</v>
      </c>
      <c r="F26" s="9"/>
    </row>
    <row r="27" spans="1:6" s="2" customFormat="1" ht="18" customHeight="1">
      <c r="A27" s="9">
        <v>24</v>
      </c>
      <c r="B27" s="10" t="s">
        <v>54</v>
      </c>
      <c r="C27" s="10" t="str">
        <f>"460****0036"</f>
        <v>460****0036</v>
      </c>
      <c r="D27" s="11" t="s">
        <v>55</v>
      </c>
      <c r="E27" s="11" t="s">
        <v>22</v>
      </c>
      <c r="F27" s="9"/>
    </row>
    <row r="28" spans="1:6" s="2" customFormat="1" ht="18" customHeight="1">
      <c r="A28" s="9">
        <v>25</v>
      </c>
      <c r="B28" s="10" t="s">
        <v>56</v>
      </c>
      <c r="C28" s="10" t="str">
        <f>"342****2531"</f>
        <v>342****2531</v>
      </c>
      <c r="D28" s="11" t="s">
        <v>57</v>
      </c>
      <c r="E28" s="11" t="s">
        <v>22</v>
      </c>
      <c r="F28" s="9"/>
    </row>
    <row r="29" spans="1:6" s="2" customFormat="1" ht="18" customHeight="1">
      <c r="A29" s="9">
        <v>26</v>
      </c>
      <c r="B29" s="10" t="s">
        <v>58</v>
      </c>
      <c r="C29" s="10" t="str">
        <f>"411****1901"</f>
        <v>411****1901</v>
      </c>
      <c r="D29" s="11" t="s">
        <v>59</v>
      </c>
      <c r="E29" s="11" t="s">
        <v>10</v>
      </c>
      <c r="F29" s="9"/>
    </row>
    <row r="30" spans="1:6" s="2" customFormat="1" ht="18" customHeight="1">
      <c r="A30" s="9">
        <v>27</v>
      </c>
      <c r="B30" s="10" t="s">
        <v>60</v>
      </c>
      <c r="C30" s="10" t="str">
        <f>"460****4620"</f>
        <v>460****4620</v>
      </c>
      <c r="D30" s="11" t="s">
        <v>61</v>
      </c>
      <c r="E30" s="11" t="s">
        <v>10</v>
      </c>
      <c r="F30" s="9"/>
    </row>
    <row r="31" spans="1:6" s="2" customFormat="1" ht="18" customHeight="1">
      <c r="A31" s="9">
        <v>28</v>
      </c>
      <c r="B31" s="10" t="s">
        <v>62</v>
      </c>
      <c r="C31" s="10" t="str">
        <f>"232****0322"</f>
        <v>232****0322</v>
      </c>
      <c r="D31" s="11" t="s">
        <v>63</v>
      </c>
      <c r="E31" s="11" t="s">
        <v>10</v>
      </c>
      <c r="F31" s="9"/>
    </row>
    <row r="32" spans="1:6" s="2" customFormat="1" ht="18" customHeight="1">
      <c r="A32" s="9">
        <v>29</v>
      </c>
      <c r="B32" s="10" t="s">
        <v>64</v>
      </c>
      <c r="C32" s="10" t="str">
        <f>"460****4706"</f>
        <v>460****4706</v>
      </c>
      <c r="D32" s="11" t="s">
        <v>65</v>
      </c>
      <c r="E32" s="11" t="s">
        <v>10</v>
      </c>
      <c r="F32" s="9"/>
    </row>
    <row r="33" spans="1:6" s="2" customFormat="1" ht="18" customHeight="1">
      <c r="A33" s="9">
        <v>30</v>
      </c>
      <c r="B33" s="10" t="s">
        <v>64</v>
      </c>
      <c r="C33" s="10" t="str">
        <f>"230****0969"</f>
        <v>230****0969</v>
      </c>
      <c r="D33" s="11" t="s">
        <v>66</v>
      </c>
      <c r="E33" s="11" t="s">
        <v>10</v>
      </c>
      <c r="F33" s="9"/>
    </row>
    <row r="34" spans="1:6" s="2" customFormat="1" ht="18" customHeight="1">
      <c r="A34" s="9">
        <v>31</v>
      </c>
      <c r="B34" s="10" t="s">
        <v>64</v>
      </c>
      <c r="C34" s="10" t="str">
        <f>"469****8424"</f>
        <v>469****8424</v>
      </c>
      <c r="D34" s="11" t="s">
        <v>67</v>
      </c>
      <c r="E34" s="11" t="s">
        <v>10</v>
      </c>
      <c r="F34" s="9"/>
    </row>
    <row r="35" spans="1:6" s="2" customFormat="1" ht="18" customHeight="1">
      <c r="A35" s="9">
        <v>32</v>
      </c>
      <c r="B35" s="10" t="s">
        <v>68</v>
      </c>
      <c r="C35" s="10" t="str">
        <f>"232****1040"</f>
        <v>232****1040</v>
      </c>
      <c r="D35" s="11" t="s">
        <v>69</v>
      </c>
      <c r="E35" s="11" t="s">
        <v>10</v>
      </c>
      <c r="F35" s="9"/>
    </row>
    <row r="36" spans="1:6" s="2" customFormat="1" ht="18" customHeight="1">
      <c r="A36" s="9">
        <v>33</v>
      </c>
      <c r="B36" s="10" t="s">
        <v>68</v>
      </c>
      <c r="C36" s="10" t="str">
        <f>"232****0914"</f>
        <v>232****0914</v>
      </c>
      <c r="D36" s="11" t="s">
        <v>70</v>
      </c>
      <c r="E36" s="11" t="s">
        <v>22</v>
      </c>
      <c r="F36" s="9"/>
    </row>
    <row r="37" spans="1:6" s="2" customFormat="1" ht="18" customHeight="1">
      <c r="A37" s="9">
        <v>34</v>
      </c>
      <c r="B37" s="10" t="s">
        <v>68</v>
      </c>
      <c r="C37" s="10" t="str">
        <f>"372****1443"</f>
        <v>372****1443</v>
      </c>
      <c r="D37" s="11" t="s">
        <v>71</v>
      </c>
      <c r="E37" s="11" t="s">
        <v>10</v>
      </c>
      <c r="F37" s="9"/>
    </row>
    <row r="38" spans="1:6" s="2" customFormat="1" ht="18" customHeight="1">
      <c r="A38" s="9">
        <v>35</v>
      </c>
      <c r="B38" s="10" t="s">
        <v>68</v>
      </c>
      <c r="C38" s="10" t="str">
        <f>"460****4210"</f>
        <v>460****4210</v>
      </c>
      <c r="D38" s="11" t="s">
        <v>72</v>
      </c>
      <c r="E38" s="11" t="s">
        <v>22</v>
      </c>
      <c r="F38" s="9"/>
    </row>
    <row r="39" spans="1:6" s="2" customFormat="1" ht="18" customHeight="1">
      <c r="A39" s="9">
        <v>36</v>
      </c>
      <c r="B39" s="10" t="s">
        <v>73</v>
      </c>
      <c r="C39" s="10" t="str">
        <f>"210****8121"</f>
        <v>210****8121</v>
      </c>
      <c r="D39" s="11" t="s">
        <v>74</v>
      </c>
      <c r="E39" s="11" t="s">
        <v>10</v>
      </c>
      <c r="F39" s="9"/>
    </row>
    <row r="40" spans="1:6" s="2" customFormat="1" ht="18" customHeight="1">
      <c r="A40" s="9">
        <v>37</v>
      </c>
      <c r="B40" s="10" t="s">
        <v>73</v>
      </c>
      <c r="C40" s="10" t="str">
        <f>"360****0524"</f>
        <v>360****0524</v>
      </c>
      <c r="D40" s="11" t="s">
        <v>75</v>
      </c>
      <c r="E40" s="11" t="s">
        <v>10</v>
      </c>
      <c r="F40" s="9"/>
    </row>
    <row r="41" spans="1:6" s="2" customFormat="1" ht="18" customHeight="1">
      <c r="A41" s="9">
        <v>38</v>
      </c>
      <c r="B41" s="10" t="s">
        <v>73</v>
      </c>
      <c r="C41" s="10" t="str">
        <f>"460****6228"</f>
        <v>460****6228</v>
      </c>
      <c r="D41" s="11" t="s">
        <v>76</v>
      </c>
      <c r="E41" s="11" t="s">
        <v>10</v>
      </c>
      <c r="F41" s="9"/>
    </row>
    <row r="42" spans="1:6" s="2" customFormat="1" ht="18" customHeight="1">
      <c r="A42" s="9">
        <v>39</v>
      </c>
      <c r="B42" s="10" t="s">
        <v>77</v>
      </c>
      <c r="C42" s="10" t="str">
        <f>"460****4445"</f>
        <v>460****4445</v>
      </c>
      <c r="D42" s="11" t="s">
        <v>78</v>
      </c>
      <c r="E42" s="11" t="s">
        <v>10</v>
      </c>
      <c r="F42" s="9"/>
    </row>
    <row r="43" spans="1:6" s="2" customFormat="1" ht="18" customHeight="1">
      <c r="A43" s="9">
        <v>40</v>
      </c>
      <c r="B43" s="10" t="s">
        <v>77</v>
      </c>
      <c r="C43" s="10" t="str">
        <f>"460****4446"</f>
        <v>460****4446</v>
      </c>
      <c r="D43" s="11" t="s">
        <v>79</v>
      </c>
      <c r="E43" s="11" t="s">
        <v>10</v>
      </c>
      <c r="F43" s="9"/>
    </row>
    <row r="44" spans="1:6" s="2" customFormat="1" ht="18" customHeight="1">
      <c r="A44" s="9">
        <v>41</v>
      </c>
      <c r="B44" s="10" t="s">
        <v>80</v>
      </c>
      <c r="C44" s="10" t="str">
        <f>"230****5114"</f>
        <v>230****5114</v>
      </c>
      <c r="D44" s="11" t="s">
        <v>81</v>
      </c>
      <c r="E44" s="11" t="s">
        <v>22</v>
      </c>
      <c r="F44" s="9"/>
    </row>
    <row r="45" spans="1:6" s="2" customFormat="1" ht="18" customHeight="1">
      <c r="A45" s="9">
        <v>42</v>
      </c>
      <c r="B45" s="10" t="s">
        <v>82</v>
      </c>
      <c r="C45" s="10" t="str">
        <f>"430****1024"</f>
        <v>430****1024</v>
      </c>
      <c r="D45" s="11" t="s">
        <v>83</v>
      </c>
      <c r="E45" s="11" t="s">
        <v>10</v>
      </c>
      <c r="F45" s="9"/>
    </row>
    <row r="46" spans="1:6" s="2" customFormat="1" ht="18" customHeight="1">
      <c r="A46" s="9">
        <v>43</v>
      </c>
      <c r="B46" s="10" t="s">
        <v>84</v>
      </c>
      <c r="C46" s="10" t="str">
        <f>"460****4362"</f>
        <v>460****4362</v>
      </c>
      <c r="D46" s="11" t="s">
        <v>85</v>
      </c>
      <c r="E46" s="11" t="s">
        <v>10</v>
      </c>
      <c r="F46" s="9"/>
    </row>
    <row r="47" spans="1:6" s="2" customFormat="1" ht="18" customHeight="1">
      <c r="A47" s="9">
        <v>44</v>
      </c>
      <c r="B47" s="10" t="s">
        <v>86</v>
      </c>
      <c r="C47" s="10" t="str">
        <f>"652****0429"</f>
        <v>652****0429</v>
      </c>
      <c r="D47" s="11" t="s">
        <v>87</v>
      </c>
      <c r="E47" s="11" t="s">
        <v>10</v>
      </c>
      <c r="F47" s="9"/>
    </row>
    <row r="48" spans="1:6" s="2" customFormat="1" ht="18" customHeight="1">
      <c r="A48" s="9">
        <v>45</v>
      </c>
      <c r="B48" s="10" t="s">
        <v>88</v>
      </c>
      <c r="C48" s="10" t="str">
        <f>"430****5029"</f>
        <v>430****5029</v>
      </c>
      <c r="D48" s="11" t="s">
        <v>89</v>
      </c>
      <c r="E48" s="11" t="s">
        <v>10</v>
      </c>
      <c r="F48" s="9"/>
    </row>
    <row r="49" spans="1:6" s="2" customFormat="1" ht="18" customHeight="1">
      <c r="A49" s="9">
        <v>46</v>
      </c>
      <c r="B49" s="10" t="s">
        <v>90</v>
      </c>
      <c r="C49" s="10" t="str">
        <f>"210****0318"</f>
        <v>210****0318</v>
      </c>
      <c r="D49" s="11" t="s">
        <v>91</v>
      </c>
      <c r="E49" s="11" t="s">
        <v>22</v>
      </c>
      <c r="F49" s="9"/>
    </row>
    <row r="50" spans="1:6" s="2" customFormat="1" ht="18" customHeight="1">
      <c r="A50" s="9">
        <v>47</v>
      </c>
      <c r="B50" s="10" t="s">
        <v>92</v>
      </c>
      <c r="C50" s="10" t="str">
        <f>"460****5528"</f>
        <v>460****5528</v>
      </c>
      <c r="D50" s="11" t="s">
        <v>93</v>
      </c>
      <c r="E50" s="11" t="s">
        <v>10</v>
      </c>
      <c r="F50" s="9"/>
    </row>
    <row r="51" spans="1:6" s="2" customFormat="1" ht="18" customHeight="1">
      <c r="A51" s="9">
        <v>48</v>
      </c>
      <c r="B51" s="10" t="s">
        <v>92</v>
      </c>
      <c r="C51" s="10" t="str">
        <f>"460****0288"</f>
        <v>460****0288</v>
      </c>
      <c r="D51" s="11" t="s">
        <v>94</v>
      </c>
      <c r="E51" s="11" t="s">
        <v>10</v>
      </c>
      <c r="F51" s="9"/>
    </row>
    <row r="52" spans="1:6" s="2" customFormat="1" ht="18" customHeight="1">
      <c r="A52" s="9">
        <v>49</v>
      </c>
      <c r="B52" s="10" t="s">
        <v>92</v>
      </c>
      <c r="C52" s="10" t="str">
        <f>"460****3877"</f>
        <v>460****3877</v>
      </c>
      <c r="D52" s="11" t="s">
        <v>95</v>
      </c>
      <c r="E52" s="11" t="s">
        <v>22</v>
      </c>
      <c r="F52" s="9"/>
    </row>
    <row r="53" spans="1:6" s="2" customFormat="1" ht="18" customHeight="1">
      <c r="A53" s="9">
        <v>50</v>
      </c>
      <c r="B53" s="10" t="s">
        <v>92</v>
      </c>
      <c r="C53" s="10" t="str">
        <f>"460****5123"</f>
        <v>460****5123</v>
      </c>
      <c r="D53" s="11" t="s">
        <v>96</v>
      </c>
      <c r="E53" s="11" t="s">
        <v>10</v>
      </c>
      <c r="F53" s="9"/>
    </row>
    <row r="54" spans="1:6" s="2" customFormat="1" ht="18" customHeight="1">
      <c r="A54" s="9">
        <v>51</v>
      </c>
      <c r="B54" s="10" t="s">
        <v>97</v>
      </c>
      <c r="C54" s="10" t="str">
        <f>"460****3046"</f>
        <v>460****3046</v>
      </c>
      <c r="D54" s="11" t="s">
        <v>98</v>
      </c>
      <c r="E54" s="11" t="s">
        <v>10</v>
      </c>
      <c r="F54" s="9"/>
    </row>
    <row r="55" spans="1:6" ht="18" customHeight="1">
      <c r="A55" s="9">
        <v>52</v>
      </c>
      <c r="B55" s="10" t="s">
        <v>99</v>
      </c>
      <c r="C55" s="10" t="str">
        <f>"460****4115"</f>
        <v>460****4115</v>
      </c>
      <c r="D55" s="11" t="s">
        <v>100</v>
      </c>
      <c r="E55" s="11" t="s">
        <v>22</v>
      </c>
      <c r="F55" s="12"/>
    </row>
    <row r="56" spans="1:6" ht="18" customHeight="1">
      <c r="A56" s="9">
        <v>53</v>
      </c>
      <c r="B56" s="10" t="s">
        <v>99</v>
      </c>
      <c r="C56" s="10" t="str">
        <f>"460****1825"</f>
        <v>460****1825</v>
      </c>
      <c r="D56" s="11" t="s">
        <v>101</v>
      </c>
      <c r="E56" s="11" t="s">
        <v>10</v>
      </c>
      <c r="F56" s="9"/>
    </row>
    <row r="57" spans="1:6" ht="18" customHeight="1">
      <c r="A57" s="9">
        <v>54</v>
      </c>
      <c r="B57" s="10" t="s">
        <v>102</v>
      </c>
      <c r="C57" s="10" t="str">
        <f>"362****0045"</f>
        <v>362****0045</v>
      </c>
      <c r="D57" s="11" t="s">
        <v>103</v>
      </c>
      <c r="E57" s="11" t="s">
        <v>10</v>
      </c>
      <c r="F57" s="9"/>
    </row>
    <row r="58" spans="1:6" ht="18" customHeight="1">
      <c r="A58" s="9">
        <v>55</v>
      </c>
      <c r="B58" s="10" t="s">
        <v>104</v>
      </c>
      <c r="C58" s="10" t="str">
        <f>"431****3280"</f>
        <v>431****3280</v>
      </c>
      <c r="D58" s="11" t="s">
        <v>105</v>
      </c>
      <c r="E58" s="11" t="s">
        <v>10</v>
      </c>
      <c r="F58" s="9"/>
    </row>
    <row r="59" spans="1:6" ht="18" customHeight="1">
      <c r="A59" s="9">
        <v>56</v>
      </c>
      <c r="B59" s="10" t="s">
        <v>106</v>
      </c>
      <c r="C59" s="10" t="str">
        <f>"460****266X"</f>
        <v>460****266X</v>
      </c>
      <c r="D59" s="11" t="s">
        <v>107</v>
      </c>
      <c r="E59" s="11" t="s">
        <v>10</v>
      </c>
      <c r="F59" s="9"/>
    </row>
    <row r="60" spans="1:6" ht="18" customHeight="1">
      <c r="A60" s="9">
        <v>57</v>
      </c>
      <c r="B60" s="10" t="s">
        <v>108</v>
      </c>
      <c r="C60" s="10" t="str">
        <f>"460****3245"</f>
        <v>460****3245</v>
      </c>
      <c r="D60" s="11" t="s">
        <v>109</v>
      </c>
      <c r="E60" s="11" t="s">
        <v>10</v>
      </c>
      <c r="F60" s="9"/>
    </row>
    <row r="61" spans="1:6" ht="18" customHeight="1">
      <c r="A61" s="9">
        <v>58</v>
      </c>
      <c r="B61" s="10" t="s">
        <v>110</v>
      </c>
      <c r="C61" s="10" t="str">
        <f>"422****0220"</f>
        <v>422****0220</v>
      </c>
      <c r="D61" s="11" t="s">
        <v>111</v>
      </c>
      <c r="E61" s="11" t="s">
        <v>10</v>
      </c>
      <c r="F61" s="9"/>
    </row>
    <row r="62" spans="1:6" ht="18" customHeight="1">
      <c r="A62" s="9">
        <v>59</v>
      </c>
      <c r="B62" s="10" t="s">
        <v>112</v>
      </c>
      <c r="C62" s="10" t="str">
        <f>"460****1404"</f>
        <v>460****1404</v>
      </c>
      <c r="D62" s="11" t="s">
        <v>113</v>
      </c>
      <c r="E62" s="11" t="s">
        <v>10</v>
      </c>
      <c r="F62" s="9"/>
    </row>
  </sheetData>
  <sheetProtection/>
  <mergeCells count="2">
    <mergeCell ref="A1:F1"/>
    <mergeCell ref="A2:F2"/>
  </mergeCells>
  <conditionalFormatting sqref="C4">
    <cfRule type="expression" priority="1" dxfId="0" stopIfTrue="1">
      <formula>AND(SUMPRODUCT(_xlfn.IFERROR(1*(($C$4&amp;"x")=(C4&amp;"x")),0))&gt;1,NOT(ISBLANK(C4)))</formula>
    </cfRule>
  </conditionalFormatting>
  <conditionalFormatting sqref="C5">
    <cfRule type="expression" priority="2" dxfId="0" stopIfTrue="1">
      <formula>AND(SUMPRODUCT(_xlfn.IFERROR(1*(($C$5&amp;"x")=(C5&amp;"x")),0))&gt;1,NOT(ISBLANK(C5)))</formula>
    </cfRule>
  </conditionalFormatting>
  <conditionalFormatting sqref="C6">
    <cfRule type="expression" priority="3" dxfId="0" stopIfTrue="1">
      <formula>AND(SUMPRODUCT(_xlfn.IFERROR(1*(($C$6&amp;"x")=(C6&amp;"x")),0))&gt;1,NOT(ISBLANK(C6)))</formula>
    </cfRule>
  </conditionalFormatting>
  <conditionalFormatting sqref="C7">
    <cfRule type="expression" priority="4" dxfId="0" stopIfTrue="1">
      <formula>AND(SUMPRODUCT(_xlfn.IFERROR(1*(($C$7&amp;"x")=(C7&amp;"x")),0))&gt;1,NOT(ISBLANK(C7)))</formula>
    </cfRule>
  </conditionalFormatting>
  <conditionalFormatting sqref="C8">
    <cfRule type="expression" priority="5" dxfId="0" stopIfTrue="1">
      <formula>AND(SUMPRODUCT(_xlfn.IFERROR(1*(($C$8&amp;"x")=(C8&amp;"x")),0))&gt;1,NOT(ISBLANK(C8)))</formula>
    </cfRule>
  </conditionalFormatting>
  <conditionalFormatting sqref="C9">
    <cfRule type="expression" priority="6" dxfId="0" stopIfTrue="1">
      <formula>AND(SUMPRODUCT(_xlfn.IFERROR(1*(($C$9&amp;"x")=(C9&amp;"x")),0))&gt;1,NOT(ISBLANK(C9)))</formula>
    </cfRule>
  </conditionalFormatting>
  <conditionalFormatting sqref="C10">
    <cfRule type="expression" priority="7" dxfId="0" stopIfTrue="1">
      <formula>AND(SUMPRODUCT(_xlfn.IFERROR(1*(($C$10&amp;"x")=(C10&amp;"x")),0))&gt;1,NOT(ISBLANK(C10)))</formula>
    </cfRule>
  </conditionalFormatting>
  <conditionalFormatting sqref="C11">
    <cfRule type="expression" priority="8" dxfId="0" stopIfTrue="1">
      <formula>AND(SUMPRODUCT(_xlfn.IFERROR(1*(($C$11&amp;"x")=(C11&amp;"x")),0))&gt;1,NOT(ISBLANK(C11)))</formula>
    </cfRule>
  </conditionalFormatting>
  <conditionalFormatting sqref="C12">
    <cfRule type="expression" priority="9" dxfId="0" stopIfTrue="1">
      <formula>AND(SUMPRODUCT(_xlfn.IFERROR(1*(($C$12&amp;"x")=(C12&amp;"x")),0))&gt;1,NOT(ISBLANK(C12)))</formula>
    </cfRule>
  </conditionalFormatting>
  <conditionalFormatting sqref="C13">
    <cfRule type="expression" priority="10" dxfId="0" stopIfTrue="1">
      <formula>AND(SUMPRODUCT(_xlfn.IFERROR(1*(($C$13&amp;"x")=(C13&amp;"x")),0))&gt;1,NOT(ISBLANK(C13)))</formula>
    </cfRule>
  </conditionalFormatting>
  <conditionalFormatting sqref="C14">
    <cfRule type="expression" priority="11" dxfId="0" stopIfTrue="1">
      <formula>AND(SUMPRODUCT(_xlfn.IFERROR(1*(($C$14&amp;"x")=(C14&amp;"x")),0))&gt;1,NOT(ISBLANK(C14)))</formula>
    </cfRule>
  </conditionalFormatting>
  <conditionalFormatting sqref="C15">
    <cfRule type="expression" priority="12" dxfId="0" stopIfTrue="1">
      <formula>AND(SUMPRODUCT(_xlfn.IFERROR(1*(($C$15&amp;"x")=(C15&amp;"x")),0))&gt;1,NOT(ISBLANK(C15)))</formula>
    </cfRule>
  </conditionalFormatting>
  <conditionalFormatting sqref="C16">
    <cfRule type="expression" priority="13" dxfId="0" stopIfTrue="1">
      <formula>AND(SUMPRODUCT(_xlfn.IFERROR(1*(($C$16&amp;"x")=(C16&amp;"x")),0))&gt;1,NOT(ISBLANK(C16)))</formula>
    </cfRule>
  </conditionalFormatting>
  <conditionalFormatting sqref="C17">
    <cfRule type="expression" priority="14" dxfId="0" stopIfTrue="1">
      <formula>AND(SUMPRODUCT(_xlfn.IFERROR(1*(($C$17&amp;"x")=(C17&amp;"x")),0))&gt;1,NOT(ISBLANK(C17)))</formula>
    </cfRule>
  </conditionalFormatting>
  <conditionalFormatting sqref="C18">
    <cfRule type="expression" priority="15" dxfId="0" stopIfTrue="1">
      <formula>AND(SUMPRODUCT(_xlfn.IFERROR(1*(($C$18&amp;"x")=(C18&amp;"x")),0))&gt;1,NOT(ISBLANK(C18)))</formula>
    </cfRule>
  </conditionalFormatting>
  <conditionalFormatting sqref="C19">
    <cfRule type="expression" priority="16" dxfId="0" stopIfTrue="1">
      <formula>AND(SUMPRODUCT(_xlfn.IFERROR(1*(($C$19&amp;"x")=(C19&amp;"x")),0))&gt;1,NOT(ISBLANK(C19)))</formula>
    </cfRule>
  </conditionalFormatting>
  <conditionalFormatting sqref="C20">
    <cfRule type="expression" priority="17" dxfId="0" stopIfTrue="1">
      <formula>AND(SUMPRODUCT(_xlfn.IFERROR(1*(($C$20&amp;"x")=(C20&amp;"x")),0))&gt;1,NOT(ISBLANK(C20)))</formula>
    </cfRule>
  </conditionalFormatting>
  <conditionalFormatting sqref="C21">
    <cfRule type="expression" priority="18" dxfId="0" stopIfTrue="1">
      <formula>AND(SUMPRODUCT(_xlfn.IFERROR(1*(($C$21&amp;"x")=(C21&amp;"x")),0))&gt;1,NOT(ISBLANK(C21)))</formula>
    </cfRule>
  </conditionalFormatting>
  <conditionalFormatting sqref="C22">
    <cfRule type="expression" priority="19" dxfId="0" stopIfTrue="1">
      <formula>AND(SUMPRODUCT(_xlfn.IFERROR(1*(($C$22&amp;"x")=(C22&amp;"x")),0))&gt;1,NOT(ISBLANK(C22)))</formula>
    </cfRule>
  </conditionalFormatting>
  <conditionalFormatting sqref="C23">
    <cfRule type="expression" priority="20" dxfId="0" stopIfTrue="1">
      <formula>AND(SUMPRODUCT(_xlfn.IFERROR(1*(($C$23&amp;"x")=(C23&amp;"x")),0))&gt;1,NOT(ISBLANK(C23)))</formula>
    </cfRule>
  </conditionalFormatting>
  <conditionalFormatting sqref="C24">
    <cfRule type="expression" priority="21" dxfId="0" stopIfTrue="1">
      <formula>AND(SUMPRODUCT(_xlfn.IFERROR(1*(($C$24&amp;"x")=(C24&amp;"x")),0))&gt;1,NOT(ISBLANK(C24)))</formula>
    </cfRule>
  </conditionalFormatting>
  <conditionalFormatting sqref="C25">
    <cfRule type="expression" priority="22" dxfId="0" stopIfTrue="1">
      <formula>AND(SUMPRODUCT(_xlfn.IFERROR(1*(($C$25&amp;"x")=(C25&amp;"x")),0))&gt;1,NOT(ISBLANK(C25)))</formula>
    </cfRule>
  </conditionalFormatting>
  <conditionalFormatting sqref="C26">
    <cfRule type="expression" priority="23" dxfId="0" stopIfTrue="1">
      <formula>AND(SUMPRODUCT(_xlfn.IFERROR(1*(($C$26&amp;"x")=(C26&amp;"x")),0))&gt;1,NOT(ISBLANK(C26)))</formula>
    </cfRule>
  </conditionalFormatting>
  <conditionalFormatting sqref="C27">
    <cfRule type="expression" priority="24" dxfId="0" stopIfTrue="1">
      <formula>AND(SUMPRODUCT(_xlfn.IFERROR(1*(($C$27&amp;"x")=(C27&amp;"x")),0))&gt;1,NOT(ISBLANK(C27)))</formula>
    </cfRule>
  </conditionalFormatting>
  <conditionalFormatting sqref="C28">
    <cfRule type="expression" priority="25" dxfId="0" stopIfTrue="1">
      <formula>AND(SUMPRODUCT(_xlfn.IFERROR(1*(($C$28&amp;"x")=(C28&amp;"x")),0))&gt;1,NOT(ISBLANK(C28)))</formula>
    </cfRule>
  </conditionalFormatting>
  <conditionalFormatting sqref="C29">
    <cfRule type="expression" priority="26" dxfId="0" stopIfTrue="1">
      <formula>AND(SUMPRODUCT(_xlfn.IFERROR(1*(($C$29&amp;"x")=(C29&amp;"x")),0))&gt;1,NOT(ISBLANK(C29)))</formula>
    </cfRule>
  </conditionalFormatting>
  <conditionalFormatting sqref="C30">
    <cfRule type="expression" priority="27" dxfId="0" stopIfTrue="1">
      <formula>AND(SUMPRODUCT(_xlfn.IFERROR(1*(($C$30&amp;"x")=(C30&amp;"x")),0))&gt;1,NOT(ISBLANK(C30)))</formula>
    </cfRule>
  </conditionalFormatting>
  <conditionalFormatting sqref="C31">
    <cfRule type="expression" priority="28" dxfId="0" stopIfTrue="1">
      <formula>AND(SUMPRODUCT(_xlfn.IFERROR(1*(($C$31&amp;"x")=(C31&amp;"x")),0))&gt;1,NOT(ISBLANK(C31)))</formula>
    </cfRule>
  </conditionalFormatting>
  <conditionalFormatting sqref="C32">
    <cfRule type="expression" priority="29" dxfId="0" stopIfTrue="1">
      <formula>AND(SUMPRODUCT(_xlfn.IFERROR(1*(($C$32&amp;"x")=(C32&amp;"x")),0))&gt;1,NOT(ISBLANK(C32)))</formula>
    </cfRule>
  </conditionalFormatting>
  <conditionalFormatting sqref="C33">
    <cfRule type="expression" priority="30" dxfId="0" stopIfTrue="1">
      <formula>AND(SUMPRODUCT(_xlfn.IFERROR(1*(($C$33&amp;"x")=(C33&amp;"x")),0))&gt;1,NOT(ISBLANK(C33)))</formula>
    </cfRule>
  </conditionalFormatting>
  <conditionalFormatting sqref="C34">
    <cfRule type="expression" priority="31" dxfId="0" stopIfTrue="1">
      <formula>AND(SUMPRODUCT(_xlfn.IFERROR(1*(($C$34&amp;"x")=(C34&amp;"x")),0))&gt;1,NOT(ISBLANK(C34)))</formula>
    </cfRule>
  </conditionalFormatting>
  <conditionalFormatting sqref="C35">
    <cfRule type="expression" priority="32" dxfId="0" stopIfTrue="1">
      <formula>AND(SUMPRODUCT(_xlfn.IFERROR(1*(($C$35&amp;"x")=(C35&amp;"x")),0))&gt;1,NOT(ISBLANK(C35)))</formula>
    </cfRule>
  </conditionalFormatting>
  <conditionalFormatting sqref="C36">
    <cfRule type="expression" priority="33" dxfId="0" stopIfTrue="1">
      <formula>AND(SUMPRODUCT(_xlfn.IFERROR(1*(($C$36&amp;"x")=(C36&amp;"x")),0))&gt;1,NOT(ISBLANK(C36)))</formula>
    </cfRule>
  </conditionalFormatting>
  <conditionalFormatting sqref="C37">
    <cfRule type="expression" priority="34" dxfId="0" stopIfTrue="1">
      <formula>AND(SUMPRODUCT(_xlfn.IFERROR(1*(($C$37&amp;"x")=(C37&amp;"x")),0))&gt;1,NOT(ISBLANK(C37)))</formula>
    </cfRule>
  </conditionalFormatting>
  <conditionalFormatting sqref="C38">
    <cfRule type="expression" priority="35" dxfId="0" stopIfTrue="1">
      <formula>AND(SUMPRODUCT(_xlfn.IFERROR(1*(($C$38&amp;"x")=(C38&amp;"x")),0))&gt;1,NOT(ISBLANK(C38)))</formula>
    </cfRule>
  </conditionalFormatting>
  <conditionalFormatting sqref="C39">
    <cfRule type="expression" priority="36" dxfId="0" stopIfTrue="1">
      <formula>AND(SUMPRODUCT(_xlfn.IFERROR(1*(($C$39&amp;"x")=(C39&amp;"x")),0))&gt;1,NOT(ISBLANK(C39)))</formula>
    </cfRule>
  </conditionalFormatting>
  <conditionalFormatting sqref="C40">
    <cfRule type="expression" priority="37" dxfId="0" stopIfTrue="1">
      <formula>AND(SUMPRODUCT(_xlfn.IFERROR(1*(($C$40&amp;"x")=(C40&amp;"x")),0))&gt;1,NOT(ISBLANK(C40)))</formula>
    </cfRule>
  </conditionalFormatting>
  <conditionalFormatting sqref="C41">
    <cfRule type="expression" priority="38" dxfId="0" stopIfTrue="1">
      <formula>AND(COUNTIF($C$41,C41)&gt;1,NOT(ISBLANK(C41)))</formula>
    </cfRule>
  </conditionalFormatting>
  <conditionalFormatting sqref="C46">
    <cfRule type="expression" priority="41" dxfId="0" stopIfTrue="1">
      <formula>AND(COUNTIF($C$46,C46)&gt;1,NOT(ISBLANK(C46)))</formula>
    </cfRule>
  </conditionalFormatting>
  <conditionalFormatting sqref="C47">
    <cfRule type="expression" priority="42" dxfId="0" stopIfTrue="1">
      <formula>AND(COUNTIF($C$47,C47)&gt;1,NOT(ISBLANK(C47)))</formula>
    </cfRule>
  </conditionalFormatting>
  <conditionalFormatting sqref="C48">
    <cfRule type="expression" priority="43" dxfId="0" stopIfTrue="1">
      <formula>AND(COUNTIF($C$48,C48)&gt;1,NOT(ISBLANK(C48)))</formula>
    </cfRule>
  </conditionalFormatting>
  <conditionalFormatting sqref="C49">
    <cfRule type="expression" priority="44" dxfId="0" stopIfTrue="1">
      <formula>AND(COUNTIF($C$49,C49)&gt;1,NOT(ISBLANK(C49)))</formula>
    </cfRule>
  </conditionalFormatting>
  <conditionalFormatting sqref="C57">
    <cfRule type="expression" priority="47" dxfId="0" stopIfTrue="1">
      <formula>AND(COUNTIF($C$57,C57)&gt;1,NOT(ISBLANK(C57)))</formula>
    </cfRule>
  </conditionalFormatting>
  <conditionalFormatting sqref="C58">
    <cfRule type="expression" priority="48" dxfId="0" stopIfTrue="1">
      <formula>AND(COUNTIF($C$58,C58)&gt;1,NOT(ISBLANK(C58)))</formula>
    </cfRule>
  </conditionalFormatting>
  <conditionalFormatting sqref="C59">
    <cfRule type="expression" priority="49" dxfId="0" stopIfTrue="1">
      <formula>AND(COUNTIF($C$59,C59)&gt;1,NOT(ISBLANK(C59)))</formula>
    </cfRule>
  </conditionalFormatting>
  <conditionalFormatting sqref="C60">
    <cfRule type="expression" priority="50" dxfId="0" stopIfTrue="1">
      <formula>AND(COUNTIF($C$60,C60)&gt;1,NOT(ISBLANK(C60)))</formula>
    </cfRule>
  </conditionalFormatting>
  <conditionalFormatting sqref="C42:C43">
    <cfRule type="expression" priority="39" dxfId="0" stopIfTrue="1">
      <formula>AND(COUNTIF($C$42:$C$43,C42)&gt;1,NOT(ISBLANK(C42)))</formula>
    </cfRule>
  </conditionalFormatting>
  <conditionalFormatting sqref="C44:C45">
    <cfRule type="expression" priority="40" dxfId="0" stopIfTrue="1">
      <formula>AND(COUNTIF($C$44:$C$45,C44)&gt;1,NOT(ISBLANK(C44)))</formula>
    </cfRule>
  </conditionalFormatting>
  <conditionalFormatting sqref="C50:C53">
    <cfRule type="expression" priority="45" dxfId="0" stopIfTrue="1">
      <formula>AND(COUNTIF($C$50:$C$53,C50)&gt;1,NOT(ISBLANK(C50)))</formula>
    </cfRule>
  </conditionalFormatting>
  <conditionalFormatting sqref="C54:C56">
    <cfRule type="expression" priority="46" dxfId="0" stopIfTrue="1">
      <formula>AND(COUNTIF($C$54:$C$56,C54)&gt;1,NOT(ISBLANK(C54)))</formula>
    </cfRule>
  </conditionalFormatting>
  <conditionalFormatting sqref="C61:C62">
    <cfRule type="expression" priority="51" dxfId="0" stopIfTrue="1">
      <formula>AND(COUNTIF($C$61:$C$62,C61)&gt;1,NOT(ISBLANK(C61)))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2023-04-23T03:03:20Z</dcterms:created>
  <dcterms:modified xsi:type="dcterms:W3CDTF">2023-04-29T10:27:09Z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AEB00F1142A046788E833C47E7A718A6_12</vt:lpwstr>
  </property>
</Properties>
</file>