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17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<sst xmlns="http://schemas.openxmlformats.org/spreadsheetml/2006/main" count="237" uniqueCount="117">
  <si>
    <t>附件：</t>
  </si>
  <si>
    <t>2022年三亚市直属学校公开招聘教师第一批体检合格人员名单</t>
  </si>
  <si>
    <t>序号</t>
  </si>
  <si>
    <t>报考岗位</t>
  </si>
  <si>
    <t>身份证号</t>
  </si>
  <si>
    <t>准考证号</t>
  </si>
  <si>
    <t>姓名</t>
  </si>
  <si>
    <t>性别</t>
  </si>
  <si>
    <t>备注</t>
  </si>
  <si>
    <t>0104-小学语文教师</t>
  </si>
  <si>
    <t>符小霞</t>
  </si>
  <si>
    <t>女</t>
  </si>
  <si>
    <t>0405-小学语文教师</t>
  </si>
  <si>
    <t>张庆</t>
  </si>
  <si>
    <t>0207-初中政治教师</t>
  </si>
  <si>
    <t>陆彩云</t>
  </si>
  <si>
    <t>0502-高中语文教师</t>
  </si>
  <si>
    <t>谢海帆</t>
  </si>
  <si>
    <t>202331909121</t>
  </si>
  <si>
    <t>熊川黔</t>
  </si>
  <si>
    <t>0102-高中数学教师</t>
  </si>
  <si>
    <t>邢贵龙</t>
  </si>
  <si>
    <t>男</t>
  </si>
  <si>
    <t>0201-初中地理教师</t>
  </si>
  <si>
    <t>丁洁</t>
  </si>
  <si>
    <t>0205-初中英语教师</t>
  </si>
  <si>
    <t>邵楠</t>
  </si>
  <si>
    <t>0404-小学体育教师</t>
  </si>
  <si>
    <t>苏文友</t>
  </si>
  <si>
    <t>0202-初中历史教师</t>
  </si>
  <si>
    <t>覃逍志</t>
  </si>
  <si>
    <t>0206-初中语文教师</t>
  </si>
  <si>
    <t>李凌</t>
  </si>
  <si>
    <t>0302-高中化学教师</t>
  </si>
  <si>
    <t>翁时畅</t>
  </si>
  <si>
    <t>符辉玉</t>
  </si>
  <si>
    <t>0103-高中语文教师</t>
  </si>
  <si>
    <t>符火苗</t>
  </si>
  <si>
    <t>0306-高中心理教师</t>
  </si>
  <si>
    <t>林永艳</t>
  </si>
  <si>
    <t>0307-高中英语教师</t>
  </si>
  <si>
    <t>谢滔滔</t>
  </si>
  <si>
    <t>张慧慧</t>
  </si>
  <si>
    <t>0303-高中历史教师</t>
  </si>
  <si>
    <t>钟海彬</t>
  </si>
  <si>
    <t>0402-小学美术教师</t>
  </si>
  <si>
    <t>云晓惠</t>
  </si>
  <si>
    <t>卢银叶</t>
  </si>
  <si>
    <t>张露华</t>
  </si>
  <si>
    <t>0101-初中数学教师</t>
  </si>
  <si>
    <t>冯久山</t>
  </si>
  <si>
    <t>0304-高中美术教师</t>
  </si>
  <si>
    <t>胡新</t>
  </si>
  <si>
    <t>412****4024</t>
  </si>
  <si>
    <t>202331900224</t>
  </si>
  <si>
    <t>尤娜</t>
  </si>
  <si>
    <t>递补</t>
  </si>
  <si>
    <t>0501-高中数学教师</t>
  </si>
  <si>
    <t>王静</t>
  </si>
  <si>
    <t>陈书堂</t>
  </si>
  <si>
    <t>黄珊珊</t>
  </si>
  <si>
    <t>刘思怡</t>
  </si>
  <si>
    <t>张婧瑜</t>
  </si>
  <si>
    <t>0301-高中地理教师</t>
  </si>
  <si>
    <t>孙贻洁</t>
  </si>
  <si>
    <t>刘璐</t>
  </si>
  <si>
    <t>周晶晶</t>
  </si>
  <si>
    <t>林欣</t>
  </si>
  <si>
    <t>0305-高中生物教师</t>
  </si>
  <si>
    <t>余蒙</t>
  </si>
  <si>
    <t>杨媛媛</t>
  </si>
  <si>
    <t>容悦</t>
  </si>
  <si>
    <t>余兰</t>
  </si>
  <si>
    <t>杨丹</t>
  </si>
  <si>
    <t>周甜</t>
  </si>
  <si>
    <t>0204-初中体育教师</t>
  </si>
  <si>
    <t>秦敬凯</t>
  </si>
  <si>
    <t>0403-小学数学教师</t>
  </si>
  <si>
    <t>460****439X</t>
  </si>
  <si>
    <t>202331903816</t>
  </si>
  <si>
    <t>杨家鑫</t>
  </si>
  <si>
    <t>0308-高中政治教师</t>
  </si>
  <si>
    <t>杨祖豪</t>
  </si>
  <si>
    <t>黄小贝</t>
  </si>
  <si>
    <t>卢晶晶</t>
  </si>
  <si>
    <t>陈吉瑞</t>
  </si>
  <si>
    <t>500****8127</t>
  </si>
  <si>
    <t>202331911203</t>
  </si>
  <si>
    <t>朱玲樱</t>
  </si>
  <si>
    <t>李燃燃</t>
  </si>
  <si>
    <t>何员华</t>
  </si>
  <si>
    <t>杨虎林</t>
  </si>
  <si>
    <t>王家宁</t>
  </si>
  <si>
    <t>朱虎</t>
  </si>
  <si>
    <t>梁佳文</t>
  </si>
  <si>
    <t>李海霞</t>
  </si>
  <si>
    <t>陶婷婷</t>
  </si>
  <si>
    <t>和涌</t>
  </si>
  <si>
    <t>邝国金</t>
  </si>
  <si>
    <t>陈基寿</t>
  </si>
  <si>
    <t>陈卓</t>
  </si>
  <si>
    <t>林明雯</t>
  </si>
  <si>
    <t>刘思雨</t>
  </si>
  <si>
    <t>王健康</t>
  </si>
  <si>
    <t>廖哲</t>
  </si>
  <si>
    <t>0203-初中生物教师</t>
  </si>
  <si>
    <t>张华</t>
  </si>
  <si>
    <t>符棉钫</t>
  </si>
  <si>
    <t>彭靖懿</t>
  </si>
  <si>
    <t>陈良卓</t>
  </si>
  <si>
    <t>龙存</t>
  </si>
  <si>
    <t>王如意</t>
  </si>
  <si>
    <t>杜婧姝</t>
  </si>
  <si>
    <t>石杨惠子</t>
  </si>
  <si>
    <t>0401-小学道德与法治教师</t>
  </si>
  <si>
    <t>符敦苗</t>
  </si>
  <si>
    <t>王艺婷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</si>
</sst>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方正小标宋_GBK"/>
      <family val="0"/>
    </font>
    <font>
      <sz val="11"/>
      <name val="仿宋_GB2312"/>
      <family val="3"/>
    </font>
    <font>
      <b/>
      <sz val="14"/>
      <name val="方正小标宋_GBK"/>
      <family val="0"/>
    </font>
    <font>
      <b/>
      <sz val="11"/>
      <color indexed="8"/>
      <name val="宋体"/>
      <family val="0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33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33" borderId="9" xfId="0" applyNumberFormat="1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SheetLayoutView="100" workbookViewId="0" topLeftCell="A56">
      <selection activeCell="B78" sqref="B78"/>
    </sheetView>
  </sheetViews>
  <sheetFormatPr defaultColWidth="9.00390625" defaultRowHeight="14.25"/>
  <cols>
    <col min="1" max="1" width="7.875" style="0" customWidth="1"/>
    <col min="2" max="2" width="24.50390625" style="0" customWidth="1"/>
    <col min="3" max="3" width="22.00390625" style="0" customWidth="1"/>
    <col min="4" max="4" width="15.50390625" style="0" customWidth="1"/>
    <col min="5" max="5" width="12.125" style="0" customWidth="1"/>
    <col min="6" max="6" width="11.625" style="0" customWidth="1"/>
    <col min="7" max="7" width="8.00390625" style="4" customWidth="1"/>
  </cols>
  <sheetData>
    <row r="1" spans="1:7" ht="15.75">
      <c r="A1" s="5" t="s">
        <v>0</v>
      </c>
      <c r="B1" s="5"/>
      <c r="C1" s="5"/>
      <c r="D1" s="5"/>
      <c r="E1" s="5"/>
      <c r="F1" s="5"/>
      <c r="G1" s="5"/>
    </row>
    <row r="2" spans="1:7" s="1" customFormat="1" ht="24.75" customHeight="1">
      <c r="A2" s="6" t="s">
        <v>1</v>
      </c>
      <c r="B2" s="6"/>
      <c r="C2" s="6"/>
      <c r="D2" s="7"/>
      <c r="E2" s="7"/>
      <c r="F2" s="7"/>
      <c r="G2" s="7"/>
    </row>
    <row r="3" spans="1:7" ht="21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</row>
    <row r="4" spans="1:7" s="2" customFormat="1" ht="18" customHeight="1">
      <c r="A4" s="10">
        <v>1</v>
      </c>
      <c r="B4" s="11" t="s">
        <v>9</v>
      </c>
      <c r="C4" s="12" t="str">
        <f>"460****2084"</f>
        <v>460****2084</v>
      </c>
      <c r="D4" s="13" t="str">
        <f>"202331900202"</f>
        <v>202331900202</v>
      </c>
      <c r="E4" s="10" t="s">
        <v>10</v>
      </c>
      <c r="F4" s="10" t="s">
        <v>11</v>
      </c>
      <c r="G4" s="10"/>
    </row>
    <row r="5" spans="1:7" s="2" customFormat="1" ht="18" customHeight="1">
      <c r="A5" s="10">
        <v>2</v>
      </c>
      <c r="B5" s="11" t="s">
        <v>12</v>
      </c>
      <c r="C5" s="12" t="str">
        <f>"500****058X"</f>
        <v>500****058X</v>
      </c>
      <c r="D5" s="13" t="str">
        <f>"202331900402"</f>
        <v>202331900402</v>
      </c>
      <c r="E5" s="10" t="s">
        <v>13</v>
      </c>
      <c r="F5" s="10" t="s">
        <v>11</v>
      </c>
      <c r="G5" s="10"/>
    </row>
    <row r="6" spans="1:7" s="2" customFormat="1" ht="18" customHeight="1">
      <c r="A6" s="10">
        <v>3</v>
      </c>
      <c r="B6" s="14" t="s">
        <v>14</v>
      </c>
      <c r="C6" s="12" t="str">
        <f>"460****8326"</f>
        <v>460****8326</v>
      </c>
      <c r="D6" s="13" t="str">
        <f>"202331909430"</f>
        <v>202331909430</v>
      </c>
      <c r="E6" s="10" t="s">
        <v>15</v>
      </c>
      <c r="F6" s="10" t="s">
        <v>11</v>
      </c>
      <c r="G6" s="10"/>
    </row>
    <row r="7" spans="1:7" s="2" customFormat="1" ht="18" customHeight="1">
      <c r="A7" s="10">
        <v>4</v>
      </c>
      <c r="B7" s="11" t="s">
        <v>16</v>
      </c>
      <c r="C7" s="12" t="str">
        <f>"460****8525"</f>
        <v>460****8525</v>
      </c>
      <c r="D7" s="13" t="str">
        <f>"202331909111"</f>
        <v>202331909111</v>
      </c>
      <c r="E7" s="10" t="s">
        <v>17</v>
      </c>
      <c r="F7" s="10" t="s">
        <v>11</v>
      </c>
      <c r="G7" s="10"/>
    </row>
    <row r="8" spans="1:7" s="2" customFormat="1" ht="18" customHeight="1">
      <c r="A8" s="10">
        <v>5</v>
      </c>
      <c r="B8" s="11" t="s">
        <v>16</v>
      </c>
      <c r="C8" s="12" t="str">
        <f>"522****0087"</f>
        <v>522****0087</v>
      </c>
      <c r="D8" s="11" t="s">
        <v>18</v>
      </c>
      <c r="E8" s="10" t="s">
        <v>19</v>
      </c>
      <c r="F8" s="10" t="s">
        <v>11</v>
      </c>
      <c r="G8" s="10"/>
    </row>
    <row r="9" spans="1:7" s="2" customFormat="1" ht="18" customHeight="1">
      <c r="A9" s="10">
        <v>6</v>
      </c>
      <c r="B9" s="11" t="s">
        <v>20</v>
      </c>
      <c r="C9" s="12" t="str">
        <f>"140****9837"</f>
        <v>140****9837</v>
      </c>
      <c r="D9" s="13" t="str">
        <f>"202331908301"</f>
        <v>202331908301</v>
      </c>
      <c r="E9" s="10" t="s">
        <v>21</v>
      </c>
      <c r="F9" s="10" t="s">
        <v>22</v>
      </c>
      <c r="G9" s="10"/>
    </row>
    <row r="10" spans="1:7" s="2" customFormat="1" ht="18" customHeight="1">
      <c r="A10" s="10">
        <v>7</v>
      </c>
      <c r="B10" s="15" t="s">
        <v>23</v>
      </c>
      <c r="C10" s="12" t="str">
        <f>"460****7820"</f>
        <v>460****7820</v>
      </c>
      <c r="D10" s="13" t="str">
        <f>"202331906713"</f>
        <v>202331906713</v>
      </c>
      <c r="E10" s="10" t="s">
        <v>24</v>
      </c>
      <c r="F10" s="10" t="s">
        <v>11</v>
      </c>
      <c r="G10" s="10"/>
    </row>
    <row r="11" spans="1:7" s="2" customFormat="1" ht="18" customHeight="1">
      <c r="A11" s="10">
        <v>8</v>
      </c>
      <c r="B11" s="11" t="s">
        <v>25</v>
      </c>
      <c r="C11" s="12" t="str">
        <f>"230****3647"</f>
        <v>230****3647</v>
      </c>
      <c r="D11" s="13" t="str">
        <f>"202331910006"</f>
        <v>202331910006</v>
      </c>
      <c r="E11" s="10" t="s">
        <v>26</v>
      </c>
      <c r="F11" s="10" t="s">
        <v>11</v>
      </c>
      <c r="G11" s="10"/>
    </row>
    <row r="12" spans="1:7" s="2" customFormat="1" ht="18" customHeight="1">
      <c r="A12" s="10">
        <v>9</v>
      </c>
      <c r="B12" s="11" t="s">
        <v>27</v>
      </c>
      <c r="C12" s="12" t="str">
        <f>"460****1813"</f>
        <v>460****1813</v>
      </c>
      <c r="D12" s="13" t="str">
        <f>"202331911123"</f>
        <v>202331911123</v>
      </c>
      <c r="E12" s="10" t="s">
        <v>28</v>
      </c>
      <c r="F12" s="10" t="s">
        <v>22</v>
      </c>
      <c r="G12" s="10"/>
    </row>
    <row r="13" spans="1:7" s="2" customFormat="1" ht="18" customHeight="1">
      <c r="A13" s="10">
        <v>10</v>
      </c>
      <c r="B13" s="11" t="s">
        <v>29</v>
      </c>
      <c r="C13" s="12" t="str">
        <f>"460****5714"</f>
        <v>460****5714</v>
      </c>
      <c r="D13" s="13" t="str">
        <f>"202331910011"</f>
        <v>202331910011</v>
      </c>
      <c r="E13" s="10" t="s">
        <v>30</v>
      </c>
      <c r="F13" s="10" t="s">
        <v>22</v>
      </c>
      <c r="G13" s="10"/>
    </row>
    <row r="14" spans="1:7" s="2" customFormat="1" ht="18" customHeight="1">
      <c r="A14" s="10">
        <v>11</v>
      </c>
      <c r="B14" s="11" t="s">
        <v>31</v>
      </c>
      <c r="C14" s="12" t="str">
        <f>"460****0023"</f>
        <v>460****0023</v>
      </c>
      <c r="D14" s="13" t="str">
        <f>"202331905703"</f>
        <v>202331905703</v>
      </c>
      <c r="E14" s="10" t="s">
        <v>32</v>
      </c>
      <c r="F14" s="10" t="s">
        <v>11</v>
      </c>
      <c r="G14" s="10"/>
    </row>
    <row r="15" spans="1:7" s="2" customFormat="1" ht="18" customHeight="1">
      <c r="A15" s="10">
        <v>12</v>
      </c>
      <c r="B15" s="11" t="s">
        <v>33</v>
      </c>
      <c r="C15" s="12" t="str">
        <f>"460****0024"</f>
        <v>460****0024</v>
      </c>
      <c r="D15" s="13" t="str">
        <f>"202331907508"</f>
        <v>202331907508</v>
      </c>
      <c r="E15" s="10" t="s">
        <v>34</v>
      </c>
      <c r="F15" s="10" t="s">
        <v>11</v>
      </c>
      <c r="G15" s="10"/>
    </row>
    <row r="16" spans="1:7" s="2" customFormat="1" ht="18" customHeight="1">
      <c r="A16" s="10">
        <v>13</v>
      </c>
      <c r="B16" s="11" t="s">
        <v>12</v>
      </c>
      <c r="C16" s="12" t="str">
        <f>"460****2724"</f>
        <v>460****2724</v>
      </c>
      <c r="D16" s="13" t="str">
        <f>"202331901006"</f>
        <v>202331901006</v>
      </c>
      <c r="E16" s="10" t="s">
        <v>35</v>
      </c>
      <c r="F16" s="10" t="s">
        <v>11</v>
      </c>
      <c r="G16" s="10"/>
    </row>
    <row r="17" spans="1:7" s="2" customFormat="1" ht="18" customHeight="1">
      <c r="A17" s="10">
        <v>14</v>
      </c>
      <c r="B17" s="11" t="s">
        <v>36</v>
      </c>
      <c r="C17" s="12" t="str">
        <f>"460****3221"</f>
        <v>460****3221</v>
      </c>
      <c r="D17" s="13" t="str">
        <f>"202331909012"</f>
        <v>202331909012</v>
      </c>
      <c r="E17" s="10" t="s">
        <v>37</v>
      </c>
      <c r="F17" s="10" t="s">
        <v>11</v>
      </c>
      <c r="G17" s="10"/>
    </row>
    <row r="18" spans="1:7" s="2" customFormat="1" ht="18" customHeight="1">
      <c r="A18" s="10">
        <v>15</v>
      </c>
      <c r="B18" s="11" t="s">
        <v>38</v>
      </c>
      <c r="C18" s="12" t="str">
        <f>"460****2423"</f>
        <v>460****2423</v>
      </c>
      <c r="D18" s="13" t="str">
        <f>"202331908629"</f>
        <v>202331908629</v>
      </c>
      <c r="E18" s="10" t="s">
        <v>39</v>
      </c>
      <c r="F18" s="10" t="s">
        <v>11</v>
      </c>
      <c r="G18" s="10"/>
    </row>
    <row r="19" spans="1:7" s="2" customFormat="1" ht="18" customHeight="1">
      <c r="A19" s="10">
        <v>16</v>
      </c>
      <c r="B19" s="11" t="s">
        <v>40</v>
      </c>
      <c r="C19" s="12" t="str">
        <f>"430****7700"</f>
        <v>430****7700</v>
      </c>
      <c r="D19" s="13" t="str">
        <f>"202331911209"</f>
        <v>202331911209</v>
      </c>
      <c r="E19" s="10" t="s">
        <v>41</v>
      </c>
      <c r="F19" s="10" t="s">
        <v>11</v>
      </c>
      <c r="G19" s="10"/>
    </row>
    <row r="20" spans="1:7" s="2" customFormat="1" ht="18" customHeight="1">
      <c r="A20" s="10">
        <v>17</v>
      </c>
      <c r="B20" s="11" t="s">
        <v>16</v>
      </c>
      <c r="C20" s="12" t="str">
        <f>"460****4421"</f>
        <v>460****4421</v>
      </c>
      <c r="D20" s="13" t="str">
        <f>"202331909122"</f>
        <v>202331909122</v>
      </c>
      <c r="E20" s="10" t="s">
        <v>42</v>
      </c>
      <c r="F20" s="10" t="s">
        <v>11</v>
      </c>
      <c r="G20" s="10"/>
    </row>
    <row r="21" spans="1:7" s="2" customFormat="1" ht="18" customHeight="1">
      <c r="A21" s="10">
        <v>18</v>
      </c>
      <c r="B21" s="11" t="s">
        <v>43</v>
      </c>
      <c r="C21" s="12" t="str">
        <f>"460****6810"</f>
        <v>460****6810</v>
      </c>
      <c r="D21" s="13" t="str">
        <f>"202331909527"</f>
        <v>202331909527</v>
      </c>
      <c r="E21" s="10" t="s">
        <v>44</v>
      </c>
      <c r="F21" s="10" t="s">
        <v>22</v>
      </c>
      <c r="G21" s="10"/>
    </row>
    <row r="22" spans="1:7" s="2" customFormat="1" ht="18" customHeight="1">
      <c r="A22" s="10">
        <v>19</v>
      </c>
      <c r="B22" s="11" t="s">
        <v>45</v>
      </c>
      <c r="C22" s="12" t="str">
        <f>"460****1042"</f>
        <v>460****1042</v>
      </c>
      <c r="D22" s="13" t="str">
        <f>"202331910606"</f>
        <v>202331910606</v>
      </c>
      <c r="E22" s="10" t="s">
        <v>46</v>
      </c>
      <c r="F22" s="10" t="s">
        <v>11</v>
      </c>
      <c r="G22" s="10"/>
    </row>
    <row r="23" spans="1:7" s="2" customFormat="1" ht="18" customHeight="1">
      <c r="A23" s="10">
        <v>20</v>
      </c>
      <c r="B23" s="11" t="s">
        <v>43</v>
      </c>
      <c r="C23" s="12" t="str">
        <f>"460****8343"</f>
        <v>460****8343</v>
      </c>
      <c r="D23" s="13" t="str">
        <f>"202331909616"</f>
        <v>202331909616</v>
      </c>
      <c r="E23" s="10" t="s">
        <v>47</v>
      </c>
      <c r="F23" s="10" t="s">
        <v>11</v>
      </c>
      <c r="G23" s="10"/>
    </row>
    <row r="24" spans="1:7" s="2" customFormat="1" ht="18" customHeight="1">
      <c r="A24" s="10">
        <v>21</v>
      </c>
      <c r="B24" s="11" t="s">
        <v>12</v>
      </c>
      <c r="C24" s="12" t="str">
        <f>"460****0620"</f>
        <v>460****0620</v>
      </c>
      <c r="D24" s="13" t="str">
        <f>"202331900928"</f>
        <v>202331900928</v>
      </c>
      <c r="E24" s="10" t="s">
        <v>48</v>
      </c>
      <c r="F24" s="10" t="s">
        <v>11</v>
      </c>
      <c r="G24" s="10"/>
    </row>
    <row r="25" spans="1:7" s="2" customFormat="1" ht="18" customHeight="1">
      <c r="A25" s="10">
        <v>22</v>
      </c>
      <c r="B25" s="11" t="s">
        <v>49</v>
      </c>
      <c r="C25" s="12" t="str">
        <f>"469****0622"</f>
        <v>469****0622</v>
      </c>
      <c r="D25" s="13" t="str">
        <f>"202331906317"</f>
        <v>202331906317</v>
      </c>
      <c r="E25" s="10" t="s">
        <v>50</v>
      </c>
      <c r="F25" s="10" t="s">
        <v>11</v>
      </c>
      <c r="G25" s="10"/>
    </row>
    <row r="26" spans="1:7" s="2" customFormat="1" ht="18" customHeight="1">
      <c r="A26" s="10">
        <v>23</v>
      </c>
      <c r="B26" s="11" t="s">
        <v>51</v>
      </c>
      <c r="C26" s="12" t="str">
        <f>"371****1923"</f>
        <v>371****1923</v>
      </c>
      <c r="D26" s="13" t="str">
        <f>"202331906816"</f>
        <v>202331906816</v>
      </c>
      <c r="E26" s="10" t="s">
        <v>52</v>
      </c>
      <c r="F26" s="10" t="s">
        <v>11</v>
      </c>
      <c r="G26" s="10"/>
    </row>
    <row r="27" spans="1:7" s="2" customFormat="1" ht="18" customHeight="1">
      <c r="A27" s="10">
        <v>24</v>
      </c>
      <c r="B27" s="10" t="s">
        <v>12</v>
      </c>
      <c r="C27" s="24" t="s">
        <v>53</v>
      </c>
      <c r="D27" s="16" t="s">
        <v>54</v>
      </c>
      <c r="E27" s="10" t="s">
        <v>55</v>
      </c>
      <c r="F27" s="10" t="s">
        <v>11</v>
      </c>
      <c r="G27" s="10" t="s">
        <v>56</v>
      </c>
    </row>
    <row r="28" spans="1:7" s="2" customFormat="1" ht="18" customHeight="1">
      <c r="A28" s="10">
        <v>25</v>
      </c>
      <c r="B28" s="11" t="s">
        <v>57</v>
      </c>
      <c r="C28" s="12" t="str">
        <f>"211****1268"</f>
        <v>211****1268</v>
      </c>
      <c r="D28" s="13" t="str">
        <f>"202331908414"</f>
        <v>202331908414</v>
      </c>
      <c r="E28" s="10" t="s">
        <v>58</v>
      </c>
      <c r="F28" s="10" t="s">
        <v>11</v>
      </c>
      <c r="G28" s="10"/>
    </row>
    <row r="29" spans="1:7" s="2" customFormat="1" ht="18" customHeight="1">
      <c r="A29" s="10">
        <v>26</v>
      </c>
      <c r="B29" s="11" t="s">
        <v>16</v>
      </c>
      <c r="C29" s="12" t="str">
        <f>"513****2519"</f>
        <v>513****2519</v>
      </c>
      <c r="D29" s="13" t="str">
        <f>"202331909101"</f>
        <v>202331909101</v>
      </c>
      <c r="E29" s="10" t="s">
        <v>59</v>
      </c>
      <c r="F29" s="10" t="s">
        <v>22</v>
      </c>
      <c r="G29" s="10"/>
    </row>
    <row r="30" spans="1:7" s="2" customFormat="1" ht="18" customHeight="1">
      <c r="A30" s="10">
        <v>27</v>
      </c>
      <c r="B30" s="11" t="s">
        <v>40</v>
      </c>
      <c r="C30" s="12" t="str">
        <f>"460****2303"</f>
        <v>460****2303</v>
      </c>
      <c r="D30" s="13" t="str">
        <f>"202331911317"</f>
        <v>202331911317</v>
      </c>
      <c r="E30" s="10" t="s">
        <v>60</v>
      </c>
      <c r="F30" s="10" t="s">
        <v>11</v>
      </c>
      <c r="G30" s="10"/>
    </row>
    <row r="31" spans="1:7" s="2" customFormat="1" ht="18" customHeight="1">
      <c r="A31" s="10">
        <v>28</v>
      </c>
      <c r="B31" s="11" t="s">
        <v>57</v>
      </c>
      <c r="C31" s="12" t="str">
        <f>"513****6701"</f>
        <v>513****6701</v>
      </c>
      <c r="D31" s="13" t="str">
        <f>"202331908317"</f>
        <v>202331908317</v>
      </c>
      <c r="E31" s="10" t="s">
        <v>61</v>
      </c>
      <c r="F31" s="10" t="s">
        <v>11</v>
      </c>
      <c r="G31" s="10"/>
    </row>
    <row r="32" spans="1:7" s="2" customFormat="1" ht="18" customHeight="1">
      <c r="A32" s="10">
        <v>29</v>
      </c>
      <c r="B32" s="11" t="s">
        <v>57</v>
      </c>
      <c r="C32" s="12" t="str">
        <f>"230****0048"</f>
        <v>230****0048</v>
      </c>
      <c r="D32" s="13" t="str">
        <f>"202331908320"</f>
        <v>202331908320</v>
      </c>
      <c r="E32" s="10" t="s">
        <v>62</v>
      </c>
      <c r="F32" s="10" t="s">
        <v>11</v>
      </c>
      <c r="G32" s="10"/>
    </row>
    <row r="33" spans="1:7" s="2" customFormat="1" ht="18" customHeight="1">
      <c r="A33" s="10">
        <v>30</v>
      </c>
      <c r="B33" s="15" t="s">
        <v>63</v>
      </c>
      <c r="C33" s="12" t="str">
        <f>"460****5520"</f>
        <v>460****5520</v>
      </c>
      <c r="D33" s="13" t="str">
        <f>"202331907021"</f>
        <v>202331907021</v>
      </c>
      <c r="E33" s="10" t="s">
        <v>64</v>
      </c>
      <c r="F33" s="10" t="s">
        <v>11</v>
      </c>
      <c r="G33" s="10"/>
    </row>
    <row r="34" spans="1:7" s="2" customFormat="1" ht="18" customHeight="1">
      <c r="A34" s="10">
        <v>31</v>
      </c>
      <c r="B34" s="11" t="s">
        <v>31</v>
      </c>
      <c r="C34" s="12" t="str">
        <f>"370****4821"</f>
        <v>370****4821</v>
      </c>
      <c r="D34" s="13" t="str">
        <f>"202331905727"</f>
        <v>202331905727</v>
      </c>
      <c r="E34" s="10" t="s">
        <v>65</v>
      </c>
      <c r="F34" s="10" t="s">
        <v>11</v>
      </c>
      <c r="G34" s="10"/>
    </row>
    <row r="35" spans="1:7" s="2" customFormat="1" ht="18" customHeight="1">
      <c r="A35" s="10">
        <v>32</v>
      </c>
      <c r="B35" s="11" t="s">
        <v>31</v>
      </c>
      <c r="C35" s="12" t="str">
        <f>"460****0068"</f>
        <v>460****0068</v>
      </c>
      <c r="D35" s="13" t="str">
        <f>"202331906308"</f>
        <v>202331906308</v>
      </c>
      <c r="E35" s="10" t="s">
        <v>66</v>
      </c>
      <c r="F35" s="10" t="s">
        <v>11</v>
      </c>
      <c r="G35" s="10"/>
    </row>
    <row r="36" spans="1:7" s="2" customFormat="1" ht="18" customHeight="1">
      <c r="A36" s="10">
        <v>33</v>
      </c>
      <c r="B36" s="11" t="s">
        <v>9</v>
      </c>
      <c r="C36" s="12" t="str">
        <f>"460****2322"</f>
        <v>460****2322</v>
      </c>
      <c r="D36" s="13" t="str">
        <f>"202331900113"</f>
        <v>202331900113</v>
      </c>
      <c r="E36" s="10" t="s">
        <v>67</v>
      </c>
      <c r="F36" s="10" t="s">
        <v>11</v>
      </c>
      <c r="G36" s="10"/>
    </row>
    <row r="37" spans="1:7" s="2" customFormat="1" ht="18" customHeight="1">
      <c r="A37" s="10">
        <v>34</v>
      </c>
      <c r="B37" s="11" t="s">
        <v>68</v>
      </c>
      <c r="C37" s="12" t="str">
        <f>"362****1313"</f>
        <v>362****1313</v>
      </c>
      <c r="D37" s="13" t="str">
        <f>"202331905311"</f>
        <v>202331905311</v>
      </c>
      <c r="E37" s="10" t="s">
        <v>69</v>
      </c>
      <c r="F37" s="10" t="s">
        <v>22</v>
      </c>
      <c r="G37" s="10"/>
    </row>
    <row r="38" spans="1:7" s="2" customFormat="1" ht="18" customHeight="1">
      <c r="A38" s="10">
        <v>35</v>
      </c>
      <c r="B38" s="11" t="s">
        <v>68</v>
      </c>
      <c r="C38" s="12" t="str">
        <f>"460****1667"</f>
        <v>460****1667</v>
      </c>
      <c r="D38" s="13" t="str">
        <f>"202331905314"</f>
        <v>202331905314</v>
      </c>
      <c r="E38" s="10" t="s">
        <v>70</v>
      </c>
      <c r="F38" s="10" t="s">
        <v>11</v>
      </c>
      <c r="G38" s="10"/>
    </row>
    <row r="39" spans="1:7" s="2" customFormat="1" ht="18" customHeight="1">
      <c r="A39" s="10">
        <v>36</v>
      </c>
      <c r="B39" s="14" t="s">
        <v>14</v>
      </c>
      <c r="C39" s="12" t="str">
        <f>"460****0522"</f>
        <v>460****0522</v>
      </c>
      <c r="D39" s="13" t="str">
        <f>"202331909218"</f>
        <v>202331909218</v>
      </c>
      <c r="E39" s="10" t="s">
        <v>71</v>
      </c>
      <c r="F39" s="10" t="s">
        <v>11</v>
      </c>
      <c r="G39" s="10"/>
    </row>
    <row r="40" spans="1:7" s="2" customFormat="1" ht="18" customHeight="1">
      <c r="A40" s="10">
        <v>37</v>
      </c>
      <c r="B40" s="11" t="s">
        <v>36</v>
      </c>
      <c r="C40" s="12" t="str">
        <f>"520****5227"</f>
        <v>520****5227</v>
      </c>
      <c r="D40" s="13" t="str">
        <f>"202331909008"</f>
        <v>202331909008</v>
      </c>
      <c r="E40" s="10" t="s">
        <v>72</v>
      </c>
      <c r="F40" s="10" t="s">
        <v>11</v>
      </c>
      <c r="G40" s="10"/>
    </row>
    <row r="41" spans="1:7" s="2" customFormat="1" ht="18" customHeight="1">
      <c r="A41" s="10">
        <v>38</v>
      </c>
      <c r="B41" s="11" t="s">
        <v>40</v>
      </c>
      <c r="C41" s="12" t="str">
        <f>"421****7529"</f>
        <v>421****7529</v>
      </c>
      <c r="D41" s="13" t="str">
        <f>"202331911301"</f>
        <v>202331911301</v>
      </c>
      <c r="E41" s="10" t="s">
        <v>73</v>
      </c>
      <c r="F41" s="10" t="s">
        <v>11</v>
      </c>
      <c r="G41" s="10"/>
    </row>
    <row r="42" spans="1:7" s="2" customFormat="1" ht="18" customHeight="1">
      <c r="A42" s="10">
        <v>39</v>
      </c>
      <c r="B42" s="11" t="s">
        <v>40</v>
      </c>
      <c r="C42" s="12" t="str">
        <f>"410****0041"</f>
        <v>410****0041</v>
      </c>
      <c r="D42" s="13" t="str">
        <f>"202331911211"</f>
        <v>202331911211</v>
      </c>
      <c r="E42" s="10" t="s">
        <v>74</v>
      </c>
      <c r="F42" s="10" t="s">
        <v>11</v>
      </c>
      <c r="G42" s="10"/>
    </row>
    <row r="43" spans="1:7" s="2" customFormat="1" ht="18" customHeight="1">
      <c r="A43" s="10">
        <v>40</v>
      </c>
      <c r="B43" s="11" t="s">
        <v>75</v>
      </c>
      <c r="C43" s="12" t="str">
        <f>"220****0711"</f>
        <v>220****0711</v>
      </c>
      <c r="D43" s="13" t="str">
        <f>"202331911901"</f>
        <v>202331911901</v>
      </c>
      <c r="E43" s="10" t="s">
        <v>76</v>
      </c>
      <c r="F43" s="10" t="s">
        <v>22</v>
      </c>
      <c r="G43" s="10"/>
    </row>
    <row r="44" spans="1:7" s="2" customFormat="1" ht="18" customHeight="1">
      <c r="A44" s="10">
        <v>41</v>
      </c>
      <c r="B44" s="10" t="s">
        <v>77</v>
      </c>
      <c r="C44" s="10" t="s">
        <v>78</v>
      </c>
      <c r="D44" s="16" t="s">
        <v>79</v>
      </c>
      <c r="E44" s="10" t="s">
        <v>80</v>
      </c>
      <c r="F44" s="10" t="s">
        <v>22</v>
      </c>
      <c r="G44" s="10" t="s">
        <v>56</v>
      </c>
    </row>
    <row r="45" spans="1:7" s="2" customFormat="1" ht="18" customHeight="1">
      <c r="A45" s="10">
        <v>42</v>
      </c>
      <c r="B45" s="14" t="s">
        <v>81</v>
      </c>
      <c r="C45" s="12" t="str">
        <f>"460****0296"</f>
        <v>460****0296</v>
      </c>
      <c r="D45" s="13" t="str">
        <f>"202331906416"</f>
        <v>202331906416</v>
      </c>
      <c r="E45" s="10" t="s">
        <v>82</v>
      </c>
      <c r="F45" s="10" t="s">
        <v>22</v>
      </c>
      <c r="G45" s="10"/>
    </row>
    <row r="46" spans="1:7" s="2" customFormat="1" ht="18" customHeight="1">
      <c r="A46" s="10">
        <v>43</v>
      </c>
      <c r="B46" s="11" t="s">
        <v>9</v>
      </c>
      <c r="C46" s="12" t="str">
        <f>"460****4021"</f>
        <v>460****4021</v>
      </c>
      <c r="D46" s="13" t="str">
        <f>"202331900105"</f>
        <v>202331900105</v>
      </c>
      <c r="E46" s="10" t="s">
        <v>83</v>
      </c>
      <c r="F46" s="10" t="s">
        <v>11</v>
      </c>
      <c r="G46" s="10"/>
    </row>
    <row r="47" spans="1:7" s="2" customFormat="1" ht="18" customHeight="1">
      <c r="A47" s="10">
        <v>44</v>
      </c>
      <c r="B47" s="11" t="s">
        <v>9</v>
      </c>
      <c r="C47" s="12" t="str">
        <f>"460****4122"</f>
        <v>460****4122</v>
      </c>
      <c r="D47" s="13" t="str">
        <f>"202331900127"</f>
        <v>202331900127</v>
      </c>
      <c r="E47" s="10" t="s">
        <v>84</v>
      </c>
      <c r="F47" s="10" t="s">
        <v>11</v>
      </c>
      <c r="G47" s="10"/>
    </row>
    <row r="48" spans="1:7" s="2" customFormat="1" ht="18" customHeight="1">
      <c r="A48" s="10">
        <v>45</v>
      </c>
      <c r="B48" s="11" t="s">
        <v>43</v>
      </c>
      <c r="C48" s="12" t="str">
        <f>"460****3242"</f>
        <v>460****3242</v>
      </c>
      <c r="D48" s="13" t="str">
        <f>"202331909624"</f>
        <v>202331909624</v>
      </c>
      <c r="E48" s="10" t="s">
        <v>85</v>
      </c>
      <c r="F48" s="10" t="s">
        <v>11</v>
      </c>
      <c r="G48" s="10"/>
    </row>
    <row r="49" spans="1:7" s="2" customFormat="1" ht="18" customHeight="1">
      <c r="A49" s="10">
        <v>46</v>
      </c>
      <c r="B49" s="10" t="s">
        <v>40</v>
      </c>
      <c r="C49" s="24" t="s">
        <v>86</v>
      </c>
      <c r="D49" s="16" t="s">
        <v>87</v>
      </c>
      <c r="E49" s="10" t="s">
        <v>88</v>
      </c>
      <c r="F49" s="10" t="s">
        <v>11</v>
      </c>
      <c r="G49" s="10" t="s">
        <v>56</v>
      </c>
    </row>
    <row r="50" spans="1:7" s="2" customFormat="1" ht="18" customHeight="1">
      <c r="A50" s="10">
        <v>47</v>
      </c>
      <c r="B50" s="11" t="s">
        <v>27</v>
      </c>
      <c r="C50" s="12" t="str">
        <f>"429****6929"</f>
        <v>429****6929</v>
      </c>
      <c r="D50" s="13" t="str">
        <f>"202331910904"</f>
        <v>202331910904</v>
      </c>
      <c r="E50" s="10" t="s">
        <v>89</v>
      </c>
      <c r="F50" s="10" t="s">
        <v>11</v>
      </c>
      <c r="G50" s="10"/>
    </row>
    <row r="51" spans="1:7" s="2" customFormat="1" ht="18" customHeight="1">
      <c r="A51" s="10">
        <v>48</v>
      </c>
      <c r="B51" s="11" t="s">
        <v>77</v>
      </c>
      <c r="C51" s="12" t="str">
        <f>"360****6188"</f>
        <v>360****6188</v>
      </c>
      <c r="D51" s="13" t="str">
        <f>"202331903224"</f>
        <v>202331903224</v>
      </c>
      <c r="E51" s="10" t="s">
        <v>90</v>
      </c>
      <c r="F51" s="10" t="s">
        <v>11</v>
      </c>
      <c r="G51" s="10"/>
    </row>
    <row r="52" spans="1:7" s="2" customFormat="1" ht="18" customHeight="1">
      <c r="A52" s="10">
        <v>49</v>
      </c>
      <c r="B52" s="15" t="s">
        <v>23</v>
      </c>
      <c r="C52" s="12" t="str">
        <f>"620****7116"</f>
        <v>620****7116</v>
      </c>
      <c r="D52" s="13" t="str">
        <f>"202331906714"</f>
        <v>202331906714</v>
      </c>
      <c r="E52" s="10" t="s">
        <v>91</v>
      </c>
      <c r="F52" s="10" t="s">
        <v>22</v>
      </c>
      <c r="G52" s="10"/>
    </row>
    <row r="53" spans="1:7" s="2" customFormat="1" ht="18" customHeight="1">
      <c r="A53" s="10">
        <v>50</v>
      </c>
      <c r="B53" s="11" t="s">
        <v>9</v>
      </c>
      <c r="C53" s="12" t="str">
        <f>"130****8021"</f>
        <v>130****8021</v>
      </c>
      <c r="D53" s="13" t="str">
        <f>"202331900209"</f>
        <v>202331900209</v>
      </c>
      <c r="E53" s="10" t="s">
        <v>92</v>
      </c>
      <c r="F53" s="10" t="s">
        <v>11</v>
      </c>
      <c r="G53" s="10"/>
    </row>
    <row r="54" spans="1:7" s="2" customFormat="1" ht="18" customHeight="1">
      <c r="A54" s="10">
        <v>51</v>
      </c>
      <c r="B54" s="15" t="s">
        <v>63</v>
      </c>
      <c r="C54" s="12" t="str">
        <f>"420****3756"</f>
        <v>420****3756</v>
      </c>
      <c r="D54" s="13" t="str">
        <f>"202331907011"</f>
        <v>202331907011</v>
      </c>
      <c r="E54" s="10" t="s">
        <v>93</v>
      </c>
      <c r="F54" s="10" t="s">
        <v>22</v>
      </c>
      <c r="G54" s="10"/>
    </row>
    <row r="55" spans="1:7" s="2" customFormat="1" ht="18" customHeight="1">
      <c r="A55" s="10">
        <v>52</v>
      </c>
      <c r="B55" s="11" t="s">
        <v>31</v>
      </c>
      <c r="C55" s="12" t="str">
        <f>"130****3910"</f>
        <v>130****3910</v>
      </c>
      <c r="D55" s="13" t="str">
        <f>"202331906113"</f>
        <v>202331906113</v>
      </c>
      <c r="E55" s="10" t="s">
        <v>94</v>
      </c>
      <c r="F55" s="10" t="s">
        <v>22</v>
      </c>
      <c r="G55" s="10"/>
    </row>
    <row r="56" spans="1:7" s="2" customFormat="1" ht="18" customHeight="1">
      <c r="A56" s="10">
        <v>53</v>
      </c>
      <c r="B56" s="11" t="s">
        <v>57</v>
      </c>
      <c r="C56" s="12" t="str">
        <f>"340****1525"</f>
        <v>340****1525</v>
      </c>
      <c r="D56" s="13" t="str">
        <f>"202331908318"</f>
        <v>202331908318</v>
      </c>
      <c r="E56" s="10" t="s">
        <v>95</v>
      </c>
      <c r="F56" s="10" t="s">
        <v>11</v>
      </c>
      <c r="G56" s="10"/>
    </row>
    <row r="57" spans="1:7" ht="18" customHeight="1">
      <c r="A57" s="10">
        <v>54</v>
      </c>
      <c r="B57" s="11" t="s">
        <v>33</v>
      </c>
      <c r="C57" s="12" t="str">
        <f>"460****6367"</f>
        <v>460****6367</v>
      </c>
      <c r="D57" s="13" t="str">
        <f>"202331907320"</f>
        <v>202331907320</v>
      </c>
      <c r="E57" s="17" t="s">
        <v>96</v>
      </c>
      <c r="F57" s="17" t="s">
        <v>11</v>
      </c>
      <c r="G57" s="18"/>
    </row>
    <row r="58" spans="1:7" ht="18" customHeight="1">
      <c r="A58" s="10">
        <v>55</v>
      </c>
      <c r="B58" s="11" t="s">
        <v>75</v>
      </c>
      <c r="C58" s="12" t="str">
        <f>"140****2815"</f>
        <v>140****2815</v>
      </c>
      <c r="D58" s="13" t="str">
        <f>"202331911627"</f>
        <v>202331911627</v>
      </c>
      <c r="E58" s="19" t="s">
        <v>97</v>
      </c>
      <c r="F58" s="19" t="s">
        <v>22</v>
      </c>
      <c r="G58" s="10"/>
    </row>
    <row r="59" spans="1:7" ht="18" customHeight="1">
      <c r="A59" s="10">
        <v>56</v>
      </c>
      <c r="B59" s="15" t="s">
        <v>63</v>
      </c>
      <c r="C59" s="12" t="str">
        <f>"460****7629"</f>
        <v>460****7629</v>
      </c>
      <c r="D59" s="13" t="str">
        <f>"202331907118"</f>
        <v>202331907118</v>
      </c>
      <c r="E59" s="19" t="s">
        <v>98</v>
      </c>
      <c r="F59" s="19" t="s">
        <v>11</v>
      </c>
      <c r="G59" s="10"/>
    </row>
    <row r="60" spans="1:7" ht="18" customHeight="1">
      <c r="A60" s="10">
        <v>57</v>
      </c>
      <c r="B60" s="11" t="s">
        <v>49</v>
      </c>
      <c r="C60" s="12" t="str">
        <f>"460****5813"</f>
        <v>460****5813</v>
      </c>
      <c r="D60" s="13" t="str">
        <f>"202331906318"</f>
        <v>202331906318</v>
      </c>
      <c r="E60" s="20" t="s">
        <v>99</v>
      </c>
      <c r="F60" s="20" t="s">
        <v>22</v>
      </c>
      <c r="G60" s="10"/>
    </row>
    <row r="61" spans="1:7" ht="18" customHeight="1">
      <c r="A61" s="10">
        <v>58</v>
      </c>
      <c r="B61" s="11" t="s">
        <v>77</v>
      </c>
      <c r="C61" s="12" t="str">
        <f>"460****122X"</f>
        <v>460****122X</v>
      </c>
      <c r="D61" s="13" t="str">
        <f>"202331903815"</f>
        <v>202331903815</v>
      </c>
      <c r="E61" s="19" t="s">
        <v>100</v>
      </c>
      <c r="F61" s="19" t="s">
        <v>11</v>
      </c>
      <c r="G61" s="10"/>
    </row>
    <row r="62" spans="1:7" ht="18" customHeight="1">
      <c r="A62" s="10">
        <v>59</v>
      </c>
      <c r="B62" s="11" t="s">
        <v>16</v>
      </c>
      <c r="C62" s="12" t="str">
        <f>"460****4445"</f>
        <v>460****4445</v>
      </c>
      <c r="D62" s="13" t="str">
        <f>"202331909120"</f>
        <v>202331909120</v>
      </c>
      <c r="E62" s="19" t="s">
        <v>101</v>
      </c>
      <c r="F62" s="19" t="s">
        <v>11</v>
      </c>
      <c r="G62" s="10"/>
    </row>
    <row r="63" spans="1:7" ht="18" customHeight="1">
      <c r="A63" s="10">
        <v>60</v>
      </c>
      <c r="B63" s="11" t="s">
        <v>9</v>
      </c>
      <c r="C63" s="12" t="str">
        <f>"230****002X"</f>
        <v>230****002X</v>
      </c>
      <c r="D63" s="13" t="str">
        <f>"202331900211"</f>
        <v>202331900211</v>
      </c>
      <c r="E63" s="19" t="s">
        <v>102</v>
      </c>
      <c r="F63" s="19" t="s">
        <v>11</v>
      </c>
      <c r="G63" s="10"/>
    </row>
    <row r="64" spans="1:7" ht="18" customHeight="1">
      <c r="A64" s="10">
        <v>61</v>
      </c>
      <c r="B64" s="11" t="s">
        <v>75</v>
      </c>
      <c r="C64" s="12" t="str">
        <f>"460****7610"</f>
        <v>460****7610</v>
      </c>
      <c r="D64" s="13" t="str">
        <f>"202331911930"</f>
        <v>202331911930</v>
      </c>
      <c r="E64" s="19" t="s">
        <v>103</v>
      </c>
      <c r="F64" s="19" t="s">
        <v>22</v>
      </c>
      <c r="G64" s="10"/>
    </row>
    <row r="65" spans="1:7" ht="18" customHeight="1">
      <c r="A65" s="10">
        <v>62</v>
      </c>
      <c r="B65" s="11" t="s">
        <v>75</v>
      </c>
      <c r="C65" s="12" t="str">
        <f>"460****0018"</f>
        <v>460****0018</v>
      </c>
      <c r="D65" s="13" t="str">
        <f>"202331911921"</f>
        <v>202331911921</v>
      </c>
      <c r="E65" s="19" t="s">
        <v>104</v>
      </c>
      <c r="F65" s="19" t="s">
        <v>22</v>
      </c>
      <c r="G65" s="10"/>
    </row>
    <row r="66" spans="1:7" ht="18" customHeight="1">
      <c r="A66" s="10">
        <v>63</v>
      </c>
      <c r="B66" s="11" t="s">
        <v>105</v>
      </c>
      <c r="C66" s="12" t="str">
        <f>"460****6223"</f>
        <v>460****6223</v>
      </c>
      <c r="D66" s="13" t="str">
        <f>"202331908130"</f>
        <v>202331908130</v>
      </c>
      <c r="E66" s="19" t="s">
        <v>106</v>
      </c>
      <c r="F66" s="19" t="s">
        <v>11</v>
      </c>
      <c r="G66" s="10"/>
    </row>
    <row r="67" spans="1:7" ht="18" customHeight="1">
      <c r="A67" s="10">
        <v>64</v>
      </c>
      <c r="B67" s="11" t="s">
        <v>27</v>
      </c>
      <c r="C67" s="12" t="str">
        <f>"460****723X"</f>
        <v>460****723X</v>
      </c>
      <c r="D67" s="13" t="str">
        <f>"202331910911"</f>
        <v>202331910911</v>
      </c>
      <c r="E67" s="10" t="s">
        <v>107</v>
      </c>
      <c r="F67" s="10" t="s">
        <v>22</v>
      </c>
      <c r="G67" s="10"/>
    </row>
    <row r="68" spans="1:7" ht="18" customHeight="1">
      <c r="A68" s="10">
        <v>65</v>
      </c>
      <c r="B68" s="11" t="s">
        <v>36</v>
      </c>
      <c r="C68" s="12" t="str">
        <f>"460****1483"</f>
        <v>460****1483</v>
      </c>
      <c r="D68" s="13" t="str">
        <f>"202331909014"</f>
        <v>202331909014</v>
      </c>
      <c r="E68" s="10" t="s">
        <v>108</v>
      </c>
      <c r="F68" s="10" t="s">
        <v>11</v>
      </c>
      <c r="G68" s="10"/>
    </row>
    <row r="69" spans="1:7" ht="18" customHeight="1">
      <c r="A69" s="10">
        <v>66</v>
      </c>
      <c r="B69" s="11" t="s">
        <v>29</v>
      </c>
      <c r="C69" s="12" t="str">
        <f>"460****2751"</f>
        <v>460****2751</v>
      </c>
      <c r="D69" s="13" t="str">
        <f>"202331910129"</f>
        <v>202331910129</v>
      </c>
      <c r="E69" s="10" t="s">
        <v>109</v>
      </c>
      <c r="F69" s="10" t="s">
        <v>22</v>
      </c>
      <c r="G69" s="10"/>
    </row>
    <row r="70" spans="1:7" ht="18" customHeight="1">
      <c r="A70" s="10">
        <v>67</v>
      </c>
      <c r="B70" s="11" t="s">
        <v>105</v>
      </c>
      <c r="C70" s="12" t="str">
        <f>"460****0437"</f>
        <v>460****0437</v>
      </c>
      <c r="D70" s="13" t="str">
        <f>"202331907912"</f>
        <v>202331907912</v>
      </c>
      <c r="E70" s="10" t="s">
        <v>110</v>
      </c>
      <c r="F70" s="10" t="s">
        <v>22</v>
      </c>
      <c r="G70" s="10"/>
    </row>
    <row r="71" spans="1:7" ht="18" customHeight="1">
      <c r="A71" s="10">
        <v>68</v>
      </c>
      <c r="B71" s="11" t="s">
        <v>9</v>
      </c>
      <c r="C71" s="12" t="str">
        <f>"460****4045"</f>
        <v>460****4045</v>
      </c>
      <c r="D71" s="13" t="str">
        <f>"202331900214"</f>
        <v>202331900214</v>
      </c>
      <c r="E71" s="10" t="s">
        <v>111</v>
      </c>
      <c r="F71" s="10" t="s">
        <v>11</v>
      </c>
      <c r="G71" s="10"/>
    </row>
    <row r="72" spans="1:7" ht="18" customHeight="1">
      <c r="A72" s="10">
        <v>69</v>
      </c>
      <c r="B72" s="11" t="s">
        <v>25</v>
      </c>
      <c r="C72" s="12" t="str">
        <f>"230****286X"</f>
        <v>230****286X</v>
      </c>
      <c r="D72" s="13" t="str">
        <f>"202331909906"</f>
        <v>202331909906</v>
      </c>
      <c r="E72" s="10" t="s">
        <v>112</v>
      </c>
      <c r="F72" s="10" t="s">
        <v>11</v>
      </c>
      <c r="G72" s="10"/>
    </row>
    <row r="73" spans="1:7" ht="18" customHeight="1">
      <c r="A73" s="10">
        <v>70</v>
      </c>
      <c r="B73" s="11" t="s">
        <v>25</v>
      </c>
      <c r="C73" s="12" t="str">
        <f>"340****5622"</f>
        <v>340****5622</v>
      </c>
      <c r="D73" s="13" t="str">
        <f>"202331909829"</f>
        <v>202331909829</v>
      </c>
      <c r="E73" s="10" t="s">
        <v>113</v>
      </c>
      <c r="F73" s="10" t="s">
        <v>11</v>
      </c>
      <c r="G73" s="10"/>
    </row>
    <row r="74" spans="1:7" ht="18" customHeight="1">
      <c r="A74" s="10">
        <v>71</v>
      </c>
      <c r="B74" s="14" t="s">
        <v>114</v>
      </c>
      <c r="C74" s="12" t="str">
        <f>"460****5028"</f>
        <v>460****5028</v>
      </c>
      <c r="D74" s="13" t="str">
        <f>"202331908804"</f>
        <v>202331908804</v>
      </c>
      <c r="E74" s="10" t="s">
        <v>115</v>
      </c>
      <c r="F74" s="10" t="s">
        <v>11</v>
      </c>
      <c r="G74" s="10"/>
    </row>
    <row r="75" spans="1:7" ht="18" customHeight="1">
      <c r="A75" s="10">
        <v>72</v>
      </c>
      <c r="B75" s="11" t="s">
        <v>31</v>
      </c>
      <c r="C75" s="12" t="str">
        <f>"460****5843"</f>
        <v>460****5843</v>
      </c>
      <c r="D75" s="13" t="str">
        <f>"202331905425"</f>
        <v>202331905425</v>
      </c>
      <c r="E75" s="10" t="s">
        <v>116</v>
      </c>
      <c r="F75" s="10" t="s">
        <v>11</v>
      </c>
      <c r="G75" s="10"/>
    </row>
    <row r="76" spans="1:7" s="3" customFormat="1" ht="18" customHeight="1">
      <c r="A76" s="21">
        <v>73</v>
      </c>
      <c r="B76" s="21" t="s">
        <v>57</v>
      </c>
      <c r="C76" s="22" t="str">
        <f>"220****2025"</f>
        <v>220****2025</v>
      </c>
      <c r="D76" s="23" t="str">
        <f>"202331908326"</f>
        <v>202331908326</v>
      </c>
      <c r="E76" s="22" t="str">
        <f>"徐阳"</f>
        <v>徐阳</v>
      </c>
      <c r="F76" s="10" t="s">
        <v>11</v>
      </c>
      <c r="G76" s="21"/>
    </row>
  </sheetData>
  <sheetProtection/>
  <mergeCells count="2">
    <mergeCell ref="A1:G1"/>
    <mergeCell ref="A2:G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LUIXH</cp:lastModifiedBy>
  <dcterms:created xsi:type="dcterms:W3CDTF">2023-04-23T03:03:20Z</dcterms:created>
  <dcterms:modified xsi:type="dcterms:W3CDTF">2023-04-27T04:50:01Z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AEB00F1142A046788E833C47E7A718A6_12</vt:lpwstr>
  </property>
</Properties>
</file>