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7" activeTab="0"/>
  </bookViews>
  <sheets>
    <sheet name="总成绩" sheetId="1" r:id="rId1"/>
  </sheets>
  <definedNames>
    <definedName name="_xlnm.Print_Titles" localSheetId="0">'总成绩'!$1:$2</definedName>
    <definedName name="_xlnm._FilterDatabase" localSheetId="0" hidden="1">'总成绩'!$A$2:$H$42</definedName>
  </definedNames>
  <calcPr fullCalcOnLoad="1"/>
</workbook>
</file>

<file path=xl/sharedStrings.xml><?xml version="1.0" encoding="utf-8"?>
<sst xmlns="http://schemas.openxmlformats.org/spreadsheetml/2006/main" count="50" uniqueCount="12">
  <si>
    <t>亳州市人民医院2023年公开招聘工作人员（201、202护理岗位）总成绩</t>
  </si>
  <si>
    <t>序号</t>
  </si>
  <si>
    <t>报考岗位</t>
  </si>
  <si>
    <t>性别</t>
  </si>
  <si>
    <t>准考证号</t>
  </si>
  <si>
    <t>笔试成绩</t>
  </si>
  <si>
    <t>面试成绩</t>
  </si>
  <si>
    <t>总成绩</t>
  </si>
  <si>
    <t>备注</t>
  </si>
  <si>
    <t>201_护理人员（女）</t>
  </si>
  <si>
    <t>缺考</t>
  </si>
  <si>
    <t>202_护理人员（男）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</si>
</sst>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00390625" defaultRowHeight="19.5" customHeight="1"/>
  <cols>
    <col min="1" max="1" width="4.57421875" style="2" customWidth="1"/>
    <col min="2" max="2" width="16.140625" style="2" customWidth="1"/>
    <col min="3" max="3" width="9.28125" style="2" customWidth="1"/>
    <col min="4" max="4" width="13.7109375" style="2" customWidth="1"/>
    <col min="5" max="6" width="15.140625" style="3" customWidth="1"/>
    <col min="7" max="7" width="12.00390625" style="3" customWidth="1"/>
    <col min="8" max="8" width="9.140625" style="2" customWidth="1"/>
    <col min="9" max="9" width="15.140625" style="0" customWidth="1"/>
  </cols>
  <sheetData>
    <row r="1" spans="1:8" ht="30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spans="1:8" ht="18.75" customHeight="1">
      <c r="A3" s="8">
        <v>1</v>
      </c>
      <c r="B3" s="9" t="s">
        <v>9</v>
      </c>
      <c r="C3" s="9" t="str">
        <f aca="true" t="shared" si="0" ref="C3:C32">"女"</f>
        <v>女</v>
      </c>
      <c r="D3" s="9" t="str">
        <f>"202303250510"</f>
        <v>202303250510</v>
      </c>
      <c r="E3" s="10">
        <v>75.52000000000001</v>
      </c>
      <c r="F3" s="10">
        <v>85.2</v>
      </c>
      <c r="G3" s="10">
        <f aca="true" t="shared" si="1" ref="G3:G42">E3*0.6+F3*0.4</f>
        <v>79.39200000000001</v>
      </c>
      <c r="H3" s="8"/>
    </row>
    <row r="4" spans="1:8" ht="18.75" customHeight="1">
      <c r="A4" s="8">
        <v>2</v>
      </c>
      <c r="B4" s="9" t="s">
        <v>9</v>
      </c>
      <c r="C4" s="9" t="str">
        <f t="shared" si="0"/>
        <v>女</v>
      </c>
      <c r="D4" s="9" t="str">
        <f>"202303250620"</f>
        <v>202303250620</v>
      </c>
      <c r="E4" s="10">
        <v>78.05999999999999</v>
      </c>
      <c r="F4" s="10">
        <v>79.4</v>
      </c>
      <c r="G4" s="10">
        <f t="shared" si="1"/>
        <v>78.596</v>
      </c>
      <c r="H4" s="8"/>
    </row>
    <row r="5" spans="1:8" ht="18.75" customHeight="1">
      <c r="A5" s="8">
        <v>3</v>
      </c>
      <c r="B5" s="9" t="s">
        <v>9</v>
      </c>
      <c r="C5" s="9" t="str">
        <f t="shared" si="0"/>
        <v>女</v>
      </c>
      <c r="D5" s="9" t="str">
        <f>"202303250301"</f>
        <v>202303250301</v>
      </c>
      <c r="E5" s="10">
        <v>78.02999999999999</v>
      </c>
      <c r="F5" s="10">
        <v>76.4</v>
      </c>
      <c r="G5" s="10">
        <f t="shared" si="1"/>
        <v>77.37799999999999</v>
      </c>
      <c r="H5" s="8"/>
    </row>
    <row r="6" spans="1:8" ht="18.75" customHeight="1">
      <c r="A6" s="8">
        <v>4</v>
      </c>
      <c r="B6" s="9" t="s">
        <v>9</v>
      </c>
      <c r="C6" s="9" t="str">
        <f t="shared" si="0"/>
        <v>女</v>
      </c>
      <c r="D6" s="9" t="str">
        <f>"202303250617"</f>
        <v>202303250617</v>
      </c>
      <c r="E6" s="10">
        <v>75.66</v>
      </c>
      <c r="F6" s="10">
        <v>79.4</v>
      </c>
      <c r="G6" s="10">
        <f t="shared" si="1"/>
        <v>77.156</v>
      </c>
      <c r="H6" s="8"/>
    </row>
    <row r="7" spans="1:8" ht="18.75" customHeight="1">
      <c r="A7" s="8">
        <v>5</v>
      </c>
      <c r="B7" s="9" t="s">
        <v>9</v>
      </c>
      <c r="C7" s="9" t="str">
        <f t="shared" si="0"/>
        <v>女</v>
      </c>
      <c r="D7" s="9" t="str">
        <f>"202303250527"</f>
        <v>202303250527</v>
      </c>
      <c r="E7" s="10">
        <v>75.35999999999999</v>
      </c>
      <c r="F7" s="10">
        <v>78</v>
      </c>
      <c r="G7" s="10">
        <f t="shared" si="1"/>
        <v>76.416</v>
      </c>
      <c r="H7" s="8"/>
    </row>
    <row r="8" spans="1:8" ht="18.75" customHeight="1">
      <c r="A8" s="8">
        <v>6</v>
      </c>
      <c r="B8" s="9" t="s">
        <v>9</v>
      </c>
      <c r="C8" s="9" t="str">
        <f t="shared" si="0"/>
        <v>女</v>
      </c>
      <c r="D8" s="9" t="str">
        <f>"202303250222"</f>
        <v>202303250222</v>
      </c>
      <c r="E8" s="10">
        <v>81.6</v>
      </c>
      <c r="F8" s="10">
        <v>68.6</v>
      </c>
      <c r="G8" s="10">
        <f t="shared" si="1"/>
        <v>76.39999999999999</v>
      </c>
      <c r="H8" s="8"/>
    </row>
    <row r="9" spans="1:8" ht="18.75" customHeight="1">
      <c r="A9" s="8">
        <v>7</v>
      </c>
      <c r="B9" s="9" t="s">
        <v>9</v>
      </c>
      <c r="C9" s="9" t="str">
        <f t="shared" si="0"/>
        <v>女</v>
      </c>
      <c r="D9" s="9" t="str">
        <f>"202303250517"</f>
        <v>202303250517</v>
      </c>
      <c r="E9" s="10">
        <v>75.14</v>
      </c>
      <c r="F9" s="10">
        <v>78</v>
      </c>
      <c r="G9" s="10">
        <f t="shared" si="1"/>
        <v>76.28399999999999</v>
      </c>
      <c r="H9" s="8"/>
    </row>
    <row r="10" spans="1:8" ht="18.75" customHeight="1">
      <c r="A10" s="8">
        <v>8</v>
      </c>
      <c r="B10" s="9" t="s">
        <v>9</v>
      </c>
      <c r="C10" s="9" t="str">
        <f t="shared" si="0"/>
        <v>女</v>
      </c>
      <c r="D10" s="9" t="str">
        <f>"202303250421"</f>
        <v>202303250421</v>
      </c>
      <c r="E10" s="9">
        <v>72.57</v>
      </c>
      <c r="F10" s="10">
        <v>81.6</v>
      </c>
      <c r="G10" s="10">
        <f t="shared" si="1"/>
        <v>76.18199999999999</v>
      </c>
      <c r="H10" s="9"/>
    </row>
    <row r="11" spans="1:8" ht="18.75" customHeight="1">
      <c r="A11" s="8">
        <v>9</v>
      </c>
      <c r="B11" s="9" t="s">
        <v>9</v>
      </c>
      <c r="C11" s="9" t="str">
        <f t="shared" si="0"/>
        <v>女</v>
      </c>
      <c r="D11" s="9" t="str">
        <f>"202303250325"</f>
        <v>202303250325</v>
      </c>
      <c r="E11" s="10">
        <v>74.33</v>
      </c>
      <c r="F11" s="10">
        <v>77</v>
      </c>
      <c r="G11" s="10">
        <f t="shared" si="1"/>
        <v>75.398</v>
      </c>
      <c r="H11" s="8"/>
    </row>
    <row r="12" spans="1:8" ht="18.75" customHeight="1">
      <c r="A12" s="8">
        <v>10</v>
      </c>
      <c r="B12" s="9" t="s">
        <v>9</v>
      </c>
      <c r="C12" s="9" t="str">
        <f t="shared" si="0"/>
        <v>女</v>
      </c>
      <c r="D12" s="9" t="str">
        <f>"202303250126"</f>
        <v>202303250126</v>
      </c>
      <c r="E12" s="10">
        <v>77.73</v>
      </c>
      <c r="F12" s="10">
        <v>71.8</v>
      </c>
      <c r="G12" s="10">
        <f t="shared" si="1"/>
        <v>75.358</v>
      </c>
      <c r="H12" s="8"/>
    </row>
    <row r="13" spans="1:8" ht="18.75" customHeight="1">
      <c r="A13" s="8">
        <v>11</v>
      </c>
      <c r="B13" s="9" t="s">
        <v>9</v>
      </c>
      <c r="C13" s="9" t="str">
        <f t="shared" si="0"/>
        <v>女</v>
      </c>
      <c r="D13" s="9" t="str">
        <f>"202303250401"</f>
        <v>202303250401</v>
      </c>
      <c r="E13" s="10">
        <v>74.89999999999999</v>
      </c>
      <c r="F13" s="10">
        <v>75.6</v>
      </c>
      <c r="G13" s="10">
        <f t="shared" si="1"/>
        <v>75.17999999999999</v>
      </c>
      <c r="H13" s="8"/>
    </row>
    <row r="14" spans="1:8" ht="18.75" customHeight="1">
      <c r="A14" s="8">
        <v>12</v>
      </c>
      <c r="B14" s="9" t="s">
        <v>9</v>
      </c>
      <c r="C14" s="9" t="str">
        <f t="shared" si="0"/>
        <v>女</v>
      </c>
      <c r="D14" s="9" t="str">
        <f>"202303250630"</f>
        <v>202303250630</v>
      </c>
      <c r="E14" s="10">
        <v>75.22</v>
      </c>
      <c r="F14" s="10">
        <v>73.8</v>
      </c>
      <c r="G14" s="10">
        <f t="shared" si="1"/>
        <v>74.652</v>
      </c>
      <c r="H14" s="8"/>
    </row>
    <row r="15" spans="1:8" ht="18.75" customHeight="1">
      <c r="A15" s="8">
        <v>13</v>
      </c>
      <c r="B15" s="9" t="s">
        <v>9</v>
      </c>
      <c r="C15" s="9" t="str">
        <f t="shared" si="0"/>
        <v>女</v>
      </c>
      <c r="D15" s="9" t="str">
        <f>"202303250709"</f>
        <v>202303250709</v>
      </c>
      <c r="E15" s="10">
        <v>73.20999999999998</v>
      </c>
      <c r="F15" s="10">
        <v>76.2</v>
      </c>
      <c r="G15" s="10">
        <f t="shared" si="1"/>
        <v>74.40599999999999</v>
      </c>
      <c r="H15" s="8"/>
    </row>
    <row r="16" spans="1:8" ht="18.75" customHeight="1">
      <c r="A16" s="8">
        <v>14</v>
      </c>
      <c r="B16" s="9" t="s">
        <v>9</v>
      </c>
      <c r="C16" s="9" t="str">
        <f t="shared" si="0"/>
        <v>女</v>
      </c>
      <c r="D16" s="9" t="str">
        <f>"202303250622"</f>
        <v>202303250622</v>
      </c>
      <c r="E16" s="10">
        <v>76.58999999999999</v>
      </c>
      <c r="F16" s="10">
        <v>70.8</v>
      </c>
      <c r="G16" s="10">
        <f t="shared" si="1"/>
        <v>74.274</v>
      </c>
      <c r="H16" s="8"/>
    </row>
    <row r="17" spans="1:8" ht="18.75" customHeight="1">
      <c r="A17" s="11">
        <v>15</v>
      </c>
      <c r="B17" s="12" t="s">
        <v>9</v>
      </c>
      <c r="C17" s="12" t="str">
        <f t="shared" si="0"/>
        <v>女</v>
      </c>
      <c r="D17" s="12" t="str">
        <f>"202303250227"</f>
        <v>202303250227</v>
      </c>
      <c r="E17" s="13">
        <v>74.03</v>
      </c>
      <c r="F17" s="13">
        <v>74.4</v>
      </c>
      <c r="G17" s="13">
        <f t="shared" si="1"/>
        <v>74.178</v>
      </c>
      <c r="H17" s="11"/>
    </row>
    <row r="18" spans="1:8" ht="18.75" customHeight="1">
      <c r="A18" s="8">
        <v>16</v>
      </c>
      <c r="B18" s="9" t="s">
        <v>9</v>
      </c>
      <c r="C18" s="9" t="str">
        <f t="shared" si="0"/>
        <v>女</v>
      </c>
      <c r="D18" s="9" t="str">
        <f>"202303250514"</f>
        <v>202303250514</v>
      </c>
      <c r="E18" s="10">
        <v>72.86999999999999</v>
      </c>
      <c r="F18" s="10">
        <v>76</v>
      </c>
      <c r="G18" s="10">
        <f t="shared" si="1"/>
        <v>74.122</v>
      </c>
      <c r="H18" s="8"/>
    </row>
    <row r="19" spans="1:8" ht="18.75" customHeight="1">
      <c r="A19" s="8">
        <v>17</v>
      </c>
      <c r="B19" s="9" t="s">
        <v>9</v>
      </c>
      <c r="C19" s="9" t="str">
        <f t="shared" si="0"/>
        <v>女</v>
      </c>
      <c r="D19" s="9" t="str">
        <f>"202303250210"</f>
        <v>202303250210</v>
      </c>
      <c r="E19" s="10">
        <v>73.04</v>
      </c>
      <c r="F19" s="10">
        <v>75.6</v>
      </c>
      <c r="G19" s="10">
        <f t="shared" si="1"/>
        <v>74.06400000000001</v>
      </c>
      <c r="H19" s="8"/>
    </row>
    <row r="20" spans="1:8" ht="18.75" customHeight="1">
      <c r="A20" s="8">
        <v>18</v>
      </c>
      <c r="B20" s="9" t="s">
        <v>9</v>
      </c>
      <c r="C20" s="9" t="str">
        <f t="shared" si="0"/>
        <v>女</v>
      </c>
      <c r="D20" s="9" t="str">
        <f>"202303250120"</f>
        <v>202303250120</v>
      </c>
      <c r="E20" s="9">
        <v>72.69</v>
      </c>
      <c r="F20" s="10">
        <v>75</v>
      </c>
      <c r="G20" s="10">
        <f t="shared" si="1"/>
        <v>73.614</v>
      </c>
      <c r="H20" s="9"/>
    </row>
    <row r="21" spans="1:8" ht="18.75" customHeight="1">
      <c r="A21" s="8">
        <v>19</v>
      </c>
      <c r="B21" s="9" t="s">
        <v>9</v>
      </c>
      <c r="C21" s="9" t="str">
        <f t="shared" si="0"/>
        <v>女</v>
      </c>
      <c r="D21" s="9" t="str">
        <f>"202303250613"</f>
        <v>202303250613</v>
      </c>
      <c r="E21" s="10">
        <v>72.71</v>
      </c>
      <c r="F21" s="10">
        <v>72.6</v>
      </c>
      <c r="G21" s="10">
        <f t="shared" si="1"/>
        <v>72.666</v>
      </c>
      <c r="H21" s="8"/>
    </row>
    <row r="22" spans="1:8" ht="18.75" customHeight="1">
      <c r="A22" s="8">
        <v>20</v>
      </c>
      <c r="B22" s="9" t="s">
        <v>9</v>
      </c>
      <c r="C22" s="9" t="str">
        <f t="shared" si="0"/>
        <v>女</v>
      </c>
      <c r="D22" s="9" t="str">
        <f>"202303250408"</f>
        <v>202303250408</v>
      </c>
      <c r="E22" s="9">
        <v>72.28</v>
      </c>
      <c r="F22" s="10">
        <v>72.8</v>
      </c>
      <c r="G22" s="10">
        <f t="shared" si="1"/>
        <v>72.488</v>
      </c>
      <c r="H22" s="9"/>
    </row>
    <row r="23" spans="1:8" ht="18.75" customHeight="1">
      <c r="A23" s="8">
        <v>21</v>
      </c>
      <c r="B23" s="9" t="s">
        <v>9</v>
      </c>
      <c r="C23" s="9" t="str">
        <f t="shared" si="0"/>
        <v>女</v>
      </c>
      <c r="D23" s="9" t="str">
        <f>"202303250106"</f>
        <v>202303250106</v>
      </c>
      <c r="E23" s="9">
        <v>72.52</v>
      </c>
      <c r="F23" s="10">
        <v>72.4</v>
      </c>
      <c r="G23" s="10">
        <f t="shared" si="1"/>
        <v>72.472</v>
      </c>
      <c r="H23" s="9"/>
    </row>
    <row r="24" spans="1:8" ht="18.75" customHeight="1">
      <c r="A24" s="8">
        <v>22</v>
      </c>
      <c r="B24" s="9" t="s">
        <v>9</v>
      </c>
      <c r="C24" s="9" t="str">
        <f t="shared" si="0"/>
        <v>女</v>
      </c>
      <c r="D24" s="9" t="str">
        <f>"202303250224"</f>
        <v>202303250224</v>
      </c>
      <c r="E24" s="10">
        <v>73.66999999999999</v>
      </c>
      <c r="F24" s="10">
        <v>70.2</v>
      </c>
      <c r="G24" s="10">
        <f t="shared" si="1"/>
        <v>72.282</v>
      </c>
      <c r="H24" s="8"/>
    </row>
    <row r="25" spans="1:8" ht="18.75" customHeight="1">
      <c r="A25" s="8">
        <v>23</v>
      </c>
      <c r="B25" s="9" t="s">
        <v>9</v>
      </c>
      <c r="C25" s="9" t="str">
        <f t="shared" si="0"/>
        <v>女</v>
      </c>
      <c r="D25" s="9" t="str">
        <f>"202303250326"</f>
        <v>202303250326</v>
      </c>
      <c r="E25" s="10">
        <v>73.02</v>
      </c>
      <c r="F25" s="10">
        <v>70.4</v>
      </c>
      <c r="G25" s="10">
        <f t="shared" si="1"/>
        <v>71.97200000000001</v>
      </c>
      <c r="H25" s="8"/>
    </row>
    <row r="26" spans="1:8" ht="18.75" customHeight="1">
      <c r="A26" s="8">
        <v>24</v>
      </c>
      <c r="B26" s="9" t="s">
        <v>9</v>
      </c>
      <c r="C26" s="9" t="str">
        <f t="shared" si="0"/>
        <v>女</v>
      </c>
      <c r="D26" s="9" t="str">
        <f>"202303250119"</f>
        <v>202303250119</v>
      </c>
      <c r="E26" s="10">
        <v>74.04999999999998</v>
      </c>
      <c r="F26" s="10">
        <v>68.8</v>
      </c>
      <c r="G26" s="10">
        <f t="shared" si="1"/>
        <v>71.94999999999999</v>
      </c>
      <c r="H26" s="8"/>
    </row>
    <row r="27" spans="1:8" ht="18.75" customHeight="1">
      <c r="A27" s="8">
        <v>25</v>
      </c>
      <c r="B27" s="9" t="s">
        <v>9</v>
      </c>
      <c r="C27" s="9" t="str">
        <f t="shared" si="0"/>
        <v>女</v>
      </c>
      <c r="D27" s="9" t="str">
        <f>"202303250712"</f>
        <v>202303250712</v>
      </c>
      <c r="E27" s="10">
        <v>73.13</v>
      </c>
      <c r="F27" s="10">
        <v>70</v>
      </c>
      <c r="G27" s="10">
        <f t="shared" si="1"/>
        <v>71.87799999999999</v>
      </c>
      <c r="H27" s="8"/>
    </row>
    <row r="28" spans="1:8" ht="18.75" customHeight="1">
      <c r="A28" s="8">
        <v>26</v>
      </c>
      <c r="B28" s="9" t="s">
        <v>9</v>
      </c>
      <c r="C28" s="9" t="str">
        <f t="shared" si="0"/>
        <v>女</v>
      </c>
      <c r="D28" s="9" t="str">
        <f>"202303250629"</f>
        <v>202303250629</v>
      </c>
      <c r="E28" s="10">
        <v>73.19</v>
      </c>
      <c r="F28" s="10">
        <v>69.4</v>
      </c>
      <c r="G28" s="10">
        <f t="shared" si="1"/>
        <v>71.674</v>
      </c>
      <c r="H28" s="8"/>
    </row>
    <row r="29" spans="1:8" ht="18.75" customHeight="1">
      <c r="A29" s="8">
        <v>27</v>
      </c>
      <c r="B29" s="9" t="s">
        <v>9</v>
      </c>
      <c r="C29" s="9" t="str">
        <f t="shared" si="0"/>
        <v>女</v>
      </c>
      <c r="D29" s="9" t="str">
        <f>"202303250413"</f>
        <v>202303250413</v>
      </c>
      <c r="E29" s="10">
        <v>74.88999999999999</v>
      </c>
      <c r="F29" s="10">
        <v>65.8</v>
      </c>
      <c r="G29" s="10">
        <f t="shared" si="1"/>
        <v>71.25399999999999</v>
      </c>
      <c r="H29" s="8"/>
    </row>
    <row r="30" spans="1:8" ht="18.75" customHeight="1">
      <c r="A30" s="8">
        <v>28</v>
      </c>
      <c r="B30" s="9" t="s">
        <v>9</v>
      </c>
      <c r="C30" s="9" t="str">
        <f t="shared" si="0"/>
        <v>女</v>
      </c>
      <c r="D30" s="9" t="str">
        <f>"202303250528"</f>
        <v>202303250528</v>
      </c>
      <c r="E30" s="10">
        <v>75.13999999999999</v>
      </c>
      <c r="F30" s="10">
        <v>64.8</v>
      </c>
      <c r="G30" s="10">
        <f t="shared" si="1"/>
        <v>71.00399999999999</v>
      </c>
      <c r="H30" s="8"/>
    </row>
    <row r="31" spans="1:8" ht="18.75" customHeight="1">
      <c r="A31" s="8">
        <v>29</v>
      </c>
      <c r="B31" s="9" t="s">
        <v>9</v>
      </c>
      <c r="C31" s="9" t="str">
        <f t="shared" si="0"/>
        <v>女</v>
      </c>
      <c r="D31" s="9" t="str">
        <f>"202303250427"</f>
        <v>202303250427</v>
      </c>
      <c r="E31" s="10">
        <v>73.91</v>
      </c>
      <c r="F31" s="10">
        <v>64</v>
      </c>
      <c r="G31" s="10">
        <f t="shared" si="1"/>
        <v>69.946</v>
      </c>
      <c r="H31" s="8"/>
    </row>
    <row r="32" spans="1:8" ht="18.75" customHeight="1">
      <c r="A32" s="8">
        <v>30</v>
      </c>
      <c r="B32" s="9" t="s">
        <v>9</v>
      </c>
      <c r="C32" s="9" t="str">
        <f t="shared" si="0"/>
        <v>女</v>
      </c>
      <c r="D32" s="9" t="str">
        <f>"202303250519"</f>
        <v>202303250519</v>
      </c>
      <c r="E32" s="10">
        <v>73.27</v>
      </c>
      <c r="F32" s="10">
        <v>0</v>
      </c>
      <c r="G32" s="10">
        <f t="shared" si="1"/>
        <v>43.961999999999996</v>
      </c>
      <c r="H32" s="8" t="s">
        <v>10</v>
      </c>
    </row>
    <row r="33" spans="1:8" ht="18.75" customHeight="1">
      <c r="A33" s="8">
        <v>1</v>
      </c>
      <c r="B33" s="9" t="s">
        <v>11</v>
      </c>
      <c r="C33" s="9" t="str">
        <f aca="true" t="shared" si="2" ref="C33:C42">"男"</f>
        <v>男</v>
      </c>
      <c r="D33" s="9" t="str">
        <f>"202303250804"</f>
        <v>202303250804</v>
      </c>
      <c r="E33" s="10">
        <v>75.14</v>
      </c>
      <c r="F33" s="10">
        <v>88.2</v>
      </c>
      <c r="G33" s="10">
        <f t="shared" si="1"/>
        <v>80.364</v>
      </c>
      <c r="H33" s="8"/>
    </row>
    <row r="34" spans="1:8" ht="18.75" customHeight="1">
      <c r="A34" s="8">
        <v>2</v>
      </c>
      <c r="B34" s="9" t="s">
        <v>11</v>
      </c>
      <c r="C34" s="9" t="str">
        <f t="shared" si="2"/>
        <v>男</v>
      </c>
      <c r="D34" s="9" t="str">
        <f>"202303250802"</f>
        <v>202303250802</v>
      </c>
      <c r="E34" s="10">
        <v>76.96999999999998</v>
      </c>
      <c r="F34" s="10">
        <v>81.8</v>
      </c>
      <c r="G34" s="10">
        <f t="shared" si="1"/>
        <v>78.90199999999999</v>
      </c>
      <c r="H34" s="8"/>
    </row>
    <row r="35" spans="1:8" ht="18.75" customHeight="1">
      <c r="A35" s="8">
        <v>3</v>
      </c>
      <c r="B35" s="9" t="s">
        <v>11</v>
      </c>
      <c r="C35" s="9" t="str">
        <f t="shared" si="2"/>
        <v>男</v>
      </c>
      <c r="D35" s="9" t="str">
        <f>"202303250715"</f>
        <v>202303250715</v>
      </c>
      <c r="E35" s="10">
        <v>77.66999999999999</v>
      </c>
      <c r="F35" s="10">
        <v>80.6</v>
      </c>
      <c r="G35" s="10">
        <f t="shared" si="1"/>
        <v>78.84199999999998</v>
      </c>
      <c r="H35" s="8"/>
    </row>
    <row r="36" spans="1:8" ht="18.75" customHeight="1">
      <c r="A36" s="8">
        <v>4</v>
      </c>
      <c r="B36" s="9" t="s">
        <v>11</v>
      </c>
      <c r="C36" s="9" t="str">
        <f t="shared" si="2"/>
        <v>男</v>
      </c>
      <c r="D36" s="9" t="str">
        <f>"202303250723"</f>
        <v>202303250723</v>
      </c>
      <c r="E36" s="10">
        <v>75.82</v>
      </c>
      <c r="F36" s="10">
        <v>81.8</v>
      </c>
      <c r="G36" s="10">
        <f t="shared" si="1"/>
        <v>78.21199999999999</v>
      </c>
      <c r="H36" s="8"/>
    </row>
    <row r="37" spans="1:8" ht="18.75" customHeight="1">
      <c r="A37" s="11">
        <v>5</v>
      </c>
      <c r="B37" s="12" t="s">
        <v>11</v>
      </c>
      <c r="C37" s="12" t="str">
        <f t="shared" si="2"/>
        <v>男</v>
      </c>
      <c r="D37" s="12" t="str">
        <f>"202303250821"</f>
        <v>202303250821</v>
      </c>
      <c r="E37" s="13">
        <v>75.43999999999998</v>
      </c>
      <c r="F37" s="13">
        <v>81.6</v>
      </c>
      <c r="G37" s="13">
        <f t="shared" si="1"/>
        <v>77.904</v>
      </c>
      <c r="H37" s="11"/>
    </row>
    <row r="38" spans="1:8" ht="18.75" customHeight="1">
      <c r="A38" s="8">
        <v>6</v>
      </c>
      <c r="B38" s="9" t="s">
        <v>11</v>
      </c>
      <c r="C38" s="9" t="str">
        <f t="shared" si="2"/>
        <v>男</v>
      </c>
      <c r="D38" s="9" t="str">
        <f>"202303250806"</f>
        <v>202303250806</v>
      </c>
      <c r="E38" s="10">
        <v>74.61999999999999</v>
      </c>
      <c r="F38" s="10">
        <v>82.6</v>
      </c>
      <c r="G38" s="10">
        <f t="shared" si="1"/>
        <v>77.81199999999998</v>
      </c>
      <c r="H38" s="8"/>
    </row>
    <row r="39" spans="1:8" ht="18.75" customHeight="1">
      <c r="A39" s="8">
        <v>7</v>
      </c>
      <c r="B39" s="9" t="s">
        <v>11</v>
      </c>
      <c r="C39" s="9" t="str">
        <f t="shared" si="2"/>
        <v>男</v>
      </c>
      <c r="D39" s="9" t="str">
        <f>"202303250810"</f>
        <v>202303250810</v>
      </c>
      <c r="E39" s="10">
        <v>73.47999999999999</v>
      </c>
      <c r="F39" s="10">
        <v>75.2</v>
      </c>
      <c r="G39" s="10">
        <f t="shared" si="1"/>
        <v>74.16799999999999</v>
      </c>
      <c r="H39" s="8"/>
    </row>
    <row r="40" spans="1:8" ht="18.75" customHeight="1">
      <c r="A40" s="8">
        <v>8</v>
      </c>
      <c r="B40" s="9" t="s">
        <v>11</v>
      </c>
      <c r="C40" s="9" t="str">
        <f t="shared" si="2"/>
        <v>男</v>
      </c>
      <c r="D40" s="9" t="str">
        <f>"202303250805"</f>
        <v>202303250805</v>
      </c>
      <c r="E40" s="10">
        <v>74.86999999999999</v>
      </c>
      <c r="F40" s="10">
        <v>72.4</v>
      </c>
      <c r="G40" s="10">
        <f t="shared" si="1"/>
        <v>73.88199999999999</v>
      </c>
      <c r="H40" s="8"/>
    </row>
    <row r="41" spans="1:8" ht="18.75" customHeight="1">
      <c r="A41" s="8">
        <v>9</v>
      </c>
      <c r="B41" s="9" t="s">
        <v>11</v>
      </c>
      <c r="C41" s="9" t="str">
        <f t="shared" si="2"/>
        <v>男</v>
      </c>
      <c r="D41" s="9" t="str">
        <f>"202303250728"</f>
        <v>202303250728</v>
      </c>
      <c r="E41" s="10">
        <v>70.86999999999999</v>
      </c>
      <c r="F41" s="10">
        <v>73.4</v>
      </c>
      <c r="G41" s="10">
        <f t="shared" si="1"/>
        <v>71.88199999999999</v>
      </c>
      <c r="H41" s="8"/>
    </row>
    <row r="42" spans="1:8" ht="18.75" customHeight="1">
      <c r="A42" s="8">
        <v>10</v>
      </c>
      <c r="B42" s="9" t="s">
        <v>11</v>
      </c>
      <c r="C42" s="9" t="str">
        <f t="shared" si="2"/>
        <v>男</v>
      </c>
      <c r="D42" s="9" t="str">
        <f>"202303250730"</f>
        <v>202303250730</v>
      </c>
      <c r="E42" s="10">
        <v>73.37</v>
      </c>
      <c r="F42" s="10">
        <v>66</v>
      </c>
      <c r="G42" s="10">
        <f t="shared" si="1"/>
        <v>70.422</v>
      </c>
      <c r="H42" s="8"/>
    </row>
  </sheetData>
  <sheetProtection/>
  <autoFilter ref="A2:H42">
    <sortState ref="A3:H42">
      <sortCondition sortBy="value" ref="B3:B42"/>
    </sortState>
  </autoFilter>
  <mergeCells count="1">
    <mergeCell ref="A1:H1"/>
  </mergeCells>
  <printOptions horizontalCentered="1"/>
  <pageMargins left="0.1968503937007874" right="0.1968503937007874" top="0.3937007874015748" bottom="0.3937007874015748" header="0.31496062992125984" footer="0.196850393700787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2010-01-20T22:33:07Z</cp:lastPrinted>
  <dcterms:created xsi:type="dcterms:W3CDTF">2023-03-21T01:38:19Z</dcterms:created>
  <dcterms:modified xsi:type="dcterms:W3CDTF">2023-04-17T07:18:13Z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61732358147D46C2AE849A76E07867CE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