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05" windowHeight="64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<sst xmlns="http://schemas.openxmlformats.org/spreadsheetml/2006/main" count="46" uniqueCount="29">
  <si>
    <t>附件1：</t>
  </si>
  <si>
    <t>茂名出入境边防检查站编制外工作人员招聘需求</t>
  </si>
  <si>
    <t>序号</t>
  </si>
  <si>
    <t>招聘岗位</t>
  </si>
  <si>
    <t>招聘数量（人）</t>
  </si>
  <si>
    <t>工作职责</t>
  </si>
  <si>
    <t>岗位要求</t>
  </si>
  <si>
    <t>考核方式</t>
  </si>
  <si>
    <t>待遇保障预算    （含五险）      （万/人/年）</t>
  </si>
  <si>
    <t>备注</t>
  </si>
  <si>
    <t>年龄</t>
  </si>
  <si>
    <t>学历/专业</t>
  </si>
  <si>
    <t>执勤辅助 人员</t>
  </si>
  <si>
    <t>协助茂名出入境边防检查站开展移民业务执法执勤辅助工作，具有新闻编辑、计算机、外语、水电经验。</t>
  </si>
  <si>
    <t>18周岁以上35周岁以下</t>
  </si>
  <si>
    <t>高中以上学历</t>
  </si>
  <si>
    <t>笔试+面试+体能测试</t>
  </si>
  <si>
    <t>实发工资随五险标准增减调整</t>
  </si>
  <si>
    <t>单位</t>
  </si>
  <si>
    <t>个人</t>
  </si>
  <si>
    <t>缴费总金额</t>
  </si>
  <si>
    <t>费率</t>
  </si>
  <si>
    <t>应缴金额</t>
  </si>
  <si>
    <t>基本养老保险</t>
  </si>
  <si>
    <t>城镇失业保险</t>
  </si>
  <si>
    <t>企业工伤保险</t>
  </si>
  <si>
    <t>在职基本医疗保险</t>
  </si>
  <si>
    <t>企业生育保险</t>
  </si>
  <si>
    <t>]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</si>
</sst>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4"/>
    </font>
    <font>
      <b/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4"/>
      <color theme="1"/>
      <name val="Calibri"/>
      <family val="0"/>
    </font>
    <font>
      <sz val="20"/>
      <color theme="1"/>
      <name val="方正小标宋简体"/>
      <family val="4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44" fillId="0" borderId="9" xfId="0" applyFont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SheetLayoutView="100" workbookViewId="0" topLeftCell="A1">
      <selection activeCell="F19" sqref="F19"/>
    </sheetView>
  </sheetViews>
  <sheetFormatPr defaultColWidth="9.00390625" defaultRowHeight="15"/>
  <cols>
    <col min="1" max="1" width="5.57421875" style="9" customWidth="1"/>
    <col min="2" max="2" width="11.140625" style="9" customWidth="1"/>
    <col min="3" max="3" width="11.7109375" style="9" customWidth="1"/>
    <col min="4" max="4" width="26.00390625" style="9" customWidth="1"/>
    <col min="5" max="5" width="14.00390625" style="9" customWidth="1"/>
    <col min="6" max="6" width="17.421875" style="9" customWidth="1"/>
    <col min="7" max="7" width="20.28125" style="9" customWidth="1"/>
    <col min="8" max="8" width="16.421875" style="9" customWidth="1"/>
    <col min="9" max="9" width="10.421875" style="9" customWidth="1"/>
    <col min="10" max="16384" width="9.00390625" style="9" customWidth="1"/>
  </cols>
  <sheetData>
    <row r="1" spans="1:2" ht="22.5" customHeight="1">
      <c r="A1" s="10" t="s">
        <v>0</v>
      </c>
      <c r="B1" s="10"/>
    </row>
    <row r="2" spans="1:9" ht="27">
      <c r="A2" s="11" t="s">
        <v>1</v>
      </c>
      <c r="B2" s="12"/>
      <c r="C2" s="12"/>
      <c r="D2" s="12"/>
      <c r="E2" s="12"/>
      <c r="F2" s="12"/>
      <c r="G2" s="12"/>
      <c r="H2" s="12"/>
      <c r="I2" s="12"/>
    </row>
    <row r="3" spans="1:9" s="7" customFormat="1" ht="27.75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5"/>
      <c r="G3" s="14" t="s">
        <v>7</v>
      </c>
      <c r="H3" s="14" t="s">
        <v>8</v>
      </c>
      <c r="I3" s="14" t="s">
        <v>9</v>
      </c>
    </row>
    <row r="4" spans="1:9" s="7" customFormat="1" ht="19.5" customHeight="1">
      <c r="A4" s="13"/>
      <c r="B4" s="14"/>
      <c r="C4" s="14"/>
      <c r="D4" s="14"/>
      <c r="E4" s="14" t="s">
        <v>10</v>
      </c>
      <c r="F4" s="14" t="s">
        <v>11</v>
      </c>
      <c r="G4" s="14"/>
      <c r="H4" s="14"/>
      <c r="I4" s="14"/>
    </row>
    <row r="5" spans="1:9" s="7" customFormat="1" ht="24.75" customHeight="1">
      <c r="A5" s="13"/>
      <c r="B5" s="14"/>
      <c r="C5" s="14"/>
      <c r="D5" s="14"/>
      <c r="E5" s="14"/>
      <c r="F5" s="14"/>
      <c r="G5" s="14"/>
      <c r="H5" s="14"/>
      <c r="I5" s="14"/>
    </row>
    <row r="6" spans="1:9" s="8" customFormat="1" ht="96" customHeight="1">
      <c r="A6" s="3">
        <v>1</v>
      </c>
      <c r="B6" s="3" t="s">
        <v>12</v>
      </c>
      <c r="C6" s="3">
        <v>1</v>
      </c>
      <c r="D6" s="16" t="s">
        <v>13</v>
      </c>
      <c r="E6" s="3" t="s">
        <v>14</v>
      </c>
      <c r="F6" s="3" t="s">
        <v>15</v>
      </c>
      <c r="G6" s="3" t="s">
        <v>16</v>
      </c>
      <c r="H6" s="3">
        <v>5.6</v>
      </c>
      <c r="I6" s="17" t="s">
        <v>17</v>
      </c>
    </row>
    <row r="7" s="8" customFormat="1" ht="24.75" customHeight="1"/>
    <row r="8" s="8" customFormat="1" ht="24.75" customHeight="1"/>
    <row r="9" s="8" customFormat="1" ht="24.75" customHeight="1"/>
    <row r="10" s="8" customFormat="1" ht="24.75" customHeight="1"/>
    <row r="11" s="8" customFormat="1" ht="24.75" customHeight="1"/>
    <row r="12" s="8" customFormat="1" ht="24.75" customHeight="1"/>
    <row r="13" s="8" customFormat="1" ht="24.75" customHeight="1"/>
    <row r="14" s="8" customFormat="1" ht="24.75" customHeight="1"/>
    <row r="15" s="8" customFormat="1" ht="24.75" customHeight="1"/>
    <row r="16" s="8" customFormat="1" ht="24.75" customHeight="1"/>
    <row r="17" s="8" customFormat="1" ht="24.75" customHeight="1"/>
    <row r="18" s="8" customFormat="1" ht="24.75" customHeight="1"/>
    <row r="19" s="8" customFormat="1" ht="24.75" customHeight="1"/>
    <row r="20" s="8" customFormat="1" ht="24.75" customHeight="1"/>
    <row r="21" s="8" customFormat="1" ht="24.75" customHeight="1"/>
    <row r="22" s="8" customFormat="1" ht="24.75" customHeight="1"/>
    <row r="23" s="8" customFormat="1" ht="24.75" customHeight="1"/>
    <row r="24" s="8" customFormat="1" ht="24.75" customHeight="1"/>
    <row r="25" s="8" customFormat="1" ht="24.75" customHeight="1"/>
    <row r="26" s="8" customFormat="1" ht="24.75" customHeight="1"/>
    <row r="27" s="8" customFormat="1" ht="24.75" customHeight="1"/>
    <row r="28" s="8" customFormat="1" ht="24.75" customHeight="1"/>
    <row r="29" s="8" customFormat="1" ht="24.75" customHeight="1"/>
    <row r="30" s="8" customFormat="1" ht="24.75" customHeight="1"/>
    <row r="31" ht="24.75" customHeight="1"/>
    <row r="32" ht="24.75" customHeight="1"/>
    <row r="33" ht="24.75" customHeight="1"/>
    <row r="34" ht="24.75" customHeight="1"/>
  </sheetData>
  <sheetProtection/>
  <mergeCells count="12">
    <mergeCell ref="A1:B1"/>
    <mergeCell ref="A2:I2"/>
    <mergeCell ref="E3:F3"/>
    <mergeCell ref="A3:A5"/>
    <mergeCell ref="B3:B5"/>
    <mergeCell ref="C3:C5"/>
    <mergeCell ref="D3:D5"/>
    <mergeCell ref="E4:E5"/>
    <mergeCell ref="F4:F5"/>
    <mergeCell ref="G3:G5"/>
    <mergeCell ref="H3:H5"/>
    <mergeCell ref="I3:I5"/>
  </mergeCells>
  <printOptions/>
  <pageMargins left="0.5902777777777778" right="0.07847222222222222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 topLeftCell="A1">
      <selection activeCell="C37" sqref="C37"/>
    </sheetView>
  </sheetViews>
  <sheetFormatPr defaultColWidth="9.00390625" defaultRowHeight="15"/>
  <cols>
    <col min="2" max="2" width="16.8515625" style="0" customWidth="1"/>
    <col min="4" max="4" width="16.8515625" style="0" customWidth="1"/>
    <col min="5" max="5" width="14.28125" style="0" customWidth="1"/>
    <col min="6" max="6" width="13.00390625" style="0" customWidth="1"/>
    <col min="7" max="7" width="16.421875" style="0" customWidth="1"/>
    <col min="8" max="8" width="14.421875" style="0" customWidth="1"/>
  </cols>
  <sheetData>
    <row r="1" spans="3:7" ht="13.5">
      <c r="C1" s="1" t="s">
        <v>18</v>
      </c>
      <c r="D1" s="1"/>
      <c r="E1" s="1" t="s">
        <v>19</v>
      </c>
      <c r="F1" s="1"/>
      <c r="G1" t="s">
        <v>20</v>
      </c>
    </row>
    <row r="2" spans="3:7" ht="13.5">
      <c r="C2" t="s">
        <v>21</v>
      </c>
      <c r="D2" s="1" t="s">
        <v>22</v>
      </c>
      <c r="E2" t="s">
        <v>21</v>
      </c>
      <c r="F2" s="1" t="s">
        <v>22</v>
      </c>
      <c r="G2" s="2"/>
    </row>
    <row r="3" spans="1:7" ht="14.25">
      <c r="A3">
        <v>5000</v>
      </c>
      <c r="B3" s="3" t="s">
        <v>23</v>
      </c>
      <c r="C3" s="4">
        <v>0.14</v>
      </c>
      <c r="D3">
        <f>3376*C3</f>
        <v>472.64000000000004</v>
      </c>
      <c r="E3" s="4">
        <v>0.08</v>
      </c>
      <c r="F3">
        <f>3376*E3</f>
        <v>270.08</v>
      </c>
      <c r="G3" s="2">
        <f>D3+F3</f>
        <v>742.72</v>
      </c>
    </row>
    <row r="4" spans="2:7" ht="13.5">
      <c r="B4" t="s">
        <v>24</v>
      </c>
      <c r="C4" s="5">
        <v>0.0048</v>
      </c>
      <c r="D4">
        <f>1550*C4</f>
        <v>7.4399999999999995</v>
      </c>
      <c r="E4" s="5">
        <v>0.002</v>
      </c>
      <c r="F4">
        <f>1550*E4</f>
        <v>3.1</v>
      </c>
      <c r="G4" s="2">
        <f aca="true" t="shared" si="0" ref="G4:G13">D4+F4</f>
        <v>10.54</v>
      </c>
    </row>
    <row r="5" spans="2:7" ht="13.5">
      <c r="B5" t="s">
        <v>25</v>
      </c>
      <c r="C5" s="5">
        <v>0.001</v>
      </c>
      <c r="D5">
        <f>1550*C5</f>
        <v>1.55</v>
      </c>
      <c r="E5" s="4">
        <v>0</v>
      </c>
      <c r="F5">
        <f>A3*E5</f>
        <v>0</v>
      </c>
      <c r="G5" s="2">
        <f t="shared" si="0"/>
        <v>1.55</v>
      </c>
    </row>
    <row r="6" spans="2:7" ht="14.25">
      <c r="B6" s="6" t="s">
        <v>26</v>
      </c>
      <c r="C6" s="5">
        <v>0.055</v>
      </c>
      <c r="D6">
        <f>3505*C6</f>
        <v>192.775</v>
      </c>
      <c r="E6" s="4">
        <v>0.02</v>
      </c>
      <c r="F6">
        <f>3505*E6</f>
        <v>70.10000000000001</v>
      </c>
      <c r="G6" s="2">
        <f t="shared" si="0"/>
        <v>262.875</v>
      </c>
    </row>
    <row r="7" spans="2:8" ht="14.25">
      <c r="B7" s="3" t="s">
        <v>27</v>
      </c>
      <c r="C7" s="5">
        <v>0.005</v>
      </c>
      <c r="D7">
        <f>A3*C7</f>
        <v>25</v>
      </c>
      <c r="E7" s="4">
        <v>0</v>
      </c>
      <c r="F7">
        <f>A3*E7</f>
        <v>0</v>
      </c>
      <c r="G7" s="2">
        <f t="shared" si="0"/>
        <v>25</v>
      </c>
      <c r="H7">
        <f>A3+A9+A10+A15+A21*2</f>
        <v>20800</v>
      </c>
    </row>
    <row r="8" spans="4:8" ht="13.5">
      <c r="D8">
        <f>SUM(D3:D7)</f>
        <v>699.4050000000001</v>
      </c>
      <c r="F8">
        <f>SUM(F3:F7)</f>
        <v>0</v>
      </c>
      <c r="G8" s="2">
        <f>SUM(G3:G7)</f>
        <v>1042.685</v>
      </c>
      <c r="H8">
        <f>G8*5*12</f>
        <v>62561.09999999999</v>
      </c>
    </row>
    <row r="9" spans="1:8" ht="14.25">
      <c r="A9">
        <v>3500</v>
      </c>
      <c r="B9" s="3" t="s">
        <v>23</v>
      </c>
      <c r="C9" s="4">
        <v>0.13</v>
      </c>
      <c r="D9">
        <f>A9*C9</f>
        <v>455</v>
      </c>
      <c r="E9" s="4">
        <v>0.08</v>
      </c>
      <c r="F9">
        <f>A9*E9</f>
        <v>280</v>
      </c>
      <c r="G9" s="2">
        <f t="shared" si="0"/>
        <v>735</v>
      </c>
      <c r="H9">
        <f>H7*11+H8</f>
        <v>291361.1</v>
      </c>
    </row>
    <row r="10" spans="1:7" ht="13.5">
      <c r="A10">
        <v>4300</v>
      </c>
      <c r="B10" t="s">
        <v>24</v>
      </c>
      <c r="C10" s="5">
        <v>0.0064</v>
      </c>
      <c r="D10">
        <f>A9*C10</f>
        <v>22.400000000000002</v>
      </c>
      <c r="E10" s="5">
        <v>0.002</v>
      </c>
      <c r="F10">
        <f>A9*E10</f>
        <v>7</v>
      </c>
      <c r="G10" s="2">
        <f t="shared" si="0"/>
        <v>29.400000000000002</v>
      </c>
    </row>
    <row r="11" spans="2:7" ht="13.5">
      <c r="B11" t="s">
        <v>25</v>
      </c>
      <c r="C11" s="5">
        <v>0.0032</v>
      </c>
      <c r="D11">
        <f>A9*C11</f>
        <v>11.200000000000001</v>
      </c>
      <c r="E11" s="4">
        <v>0</v>
      </c>
      <c r="F11" t="s">
        <v>28</v>
      </c>
      <c r="G11" s="2" t="e">
        <f t="shared" si="0"/>
        <v>#VALUE!</v>
      </c>
    </row>
    <row r="12" spans="2:7" ht="14.25">
      <c r="B12" s="6" t="s">
        <v>26</v>
      </c>
      <c r="C12" s="5">
        <v>0.055</v>
      </c>
      <c r="D12">
        <f>A9*C12</f>
        <v>192.5</v>
      </c>
      <c r="E12" s="4">
        <v>0.02</v>
      </c>
      <c r="F12">
        <f>A9*E12</f>
        <v>70</v>
      </c>
      <c r="G12" s="2">
        <f t="shared" si="0"/>
        <v>262.5</v>
      </c>
    </row>
    <row r="13" spans="2:7" ht="14.25">
      <c r="B13" s="3" t="s">
        <v>27</v>
      </c>
      <c r="C13" s="5">
        <v>0.008</v>
      </c>
      <c r="D13">
        <f>A9*C13</f>
        <v>28</v>
      </c>
      <c r="E13" s="4">
        <v>0</v>
      </c>
      <c r="F13">
        <f>A9*E13</f>
        <v>0</v>
      </c>
      <c r="G13" s="2">
        <f t="shared" si="0"/>
        <v>28</v>
      </c>
    </row>
    <row r="14" spans="4:7" ht="13.5">
      <c r="D14">
        <f>SUM(D9:D13)</f>
        <v>709.0999999999999</v>
      </c>
      <c r="F14">
        <f>SUM(F9:F13)</f>
        <v>357</v>
      </c>
      <c r="G14" s="2" t="e">
        <f>SUM(G9:G13)</f>
        <v>#VALUE!</v>
      </c>
    </row>
    <row r="15" spans="1:7" ht="14.25">
      <c r="A15">
        <v>2800</v>
      </c>
      <c r="B15" s="3" t="s">
        <v>23</v>
      </c>
      <c r="C15" s="4">
        <v>0.13</v>
      </c>
      <c r="D15">
        <f>3100*C15</f>
        <v>403</v>
      </c>
      <c r="E15" s="4">
        <v>0.08</v>
      </c>
      <c r="F15">
        <f>3100*E15</f>
        <v>248</v>
      </c>
      <c r="G15" s="2">
        <f aca="true" t="shared" si="1" ref="G15:G19">D15+F15</f>
        <v>651</v>
      </c>
    </row>
    <row r="16" spans="2:7" ht="13.5">
      <c r="B16" t="s">
        <v>24</v>
      </c>
      <c r="C16" s="5">
        <v>0.0064</v>
      </c>
      <c r="D16">
        <f>A15*C16</f>
        <v>17.92</v>
      </c>
      <c r="E16" s="5">
        <v>0.002</v>
      </c>
      <c r="F16">
        <f>A15*E16</f>
        <v>5.6000000000000005</v>
      </c>
      <c r="G16" s="2">
        <f t="shared" si="1"/>
        <v>23.520000000000003</v>
      </c>
    </row>
    <row r="17" spans="2:7" ht="13.5">
      <c r="B17" t="s">
        <v>25</v>
      </c>
      <c r="C17" s="5">
        <v>0.0032</v>
      </c>
      <c r="D17">
        <f>A15*C17</f>
        <v>8.96</v>
      </c>
      <c r="E17" s="4">
        <v>0</v>
      </c>
      <c r="F17">
        <f>A15*E17</f>
        <v>0</v>
      </c>
      <c r="G17" s="2">
        <f t="shared" si="1"/>
        <v>8.96</v>
      </c>
    </row>
    <row r="18" spans="2:7" ht="14.25">
      <c r="B18" s="6" t="s">
        <v>26</v>
      </c>
      <c r="C18" s="5">
        <v>0.055</v>
      </c>
      <c r="D18">
        <f>3505*C18</f>
        <v>192.775</v>
      </c>
      <c r="E18" s="4">
        <v>0.02</v>
      </c>
      <c r="F18">
        <f>3505*E18</f>
        <v>70.10000000000001</v>
      </c>
      <c r="G18" s="2">
        <f t="shared" si="1"/>
        <v>262.875</v>
      </c>
    </row>
    <row r="19" spans="2:7" ht="14.25">
      <c r="B19" s="3" t="s">
        <v>27</v>
      </c>
      <c r="C19" s="5">
        <v>0.008</v>
      </c>
      <c r="D19">
        <f>A15*C19</f>
        <v>22.400000000000002</v>
      </c>
      <c r="E19" s="4">
        <v>0</v>
      </c>
      <c r="F19">
        <f>A15*E19</f>
        <v>0</v>
      </c>
      <c r="G19" s="2">
        <f t="shared" si="1"/>
        <v>22.400000000000002</v>
      </c>
    </row>
    <row r="20" spans="4:7" ht="13.5">
      <c r="D20">
        <f>SUM(D15:D19)</f>
        <v>645.055</v>
      </c>
      <c r="F20">
        <f>SUM(F15:F19)</f>
        <v>323.7</v>
      </c>
      <c r="G20" s="2">
        <f>SUM(G15:G19)</f>
        <v>968.755</v>
      </c>
    </row>
    <row r="21" spans="1:7" ht="14.25">
      <c r="A21">
        <v>2600</v>
      </c>
      <c r="B21" s="3" t="s">
        <v>23</v>
      </c>
      <c r="C21" s="4">
        <v>0.13</v>
      </c>
      <c r="D21">
        <f>3100*C21</f>
        <v>403</v>
      </c>
      <c r="E21" s="4">
        <v>0.08</v>
      </c>
      <c r="F21">
        <f>3100*E21</f>
        <v>248</v>
      </c>
      <c r="G21" s="2">
        <f aca="true" t="shared" si="2" ref="G21:G25">D21+F21</f>
        <v>651</v>
      </c>
    </row>
    <row r="22" spans="2:7" ht="13.5">
      <c r="B22" t="s">
        <v>24</v>
      </c>
      <c r="C22" s="5">
        <v>0.0064</v>
      </c>
      <c r="D22">
        <f>A21*C22</f>
        <v>16.64</v>
      </c>
      <c r="E22" s="5">
        <v>0.002</v>
      </c>
      <c r="F22">
        <f>A21*E22</f>
        <v>5.2</v>
      </c>
      <c r="G22" s="2">
        <f t="shared" si="2"/>
        <v>21.84</v>
      </c>
    </row>
    <row r="23" spans="2:7" ht="13.5">
      <c r="B23" t="s">
        <v>25</v>
      </c>
      <c r="C23" s="5">
        <v>0.0032</v>
      </c>
      <c r="D23">
        <f>A21*C23</f>
        <v>8.32</v>
      </c>
      <c r="E23" s="4">
        <v>0</v>
      </c>
      <c r="F23">
        <f>A21*E23</f>
        <v>0</v>
      </c>
      <c r="G23" s="2">
        <f t="shared" si="2"/>
        <v>8.32</v>
      </c>
    </row>
    <row r="24" spans="2:7" ht="14.25">
      <c r="B24" s="6" t="s">
        <v>26</v>
      </c>
      <c r="C24" s="5">
        <v>0.055</v>
      </c>
      <c r="D24">
        <f>3505*C24</f>
        <v>192.775</v>
      </c>
      <c r="E24" s="4">
        <v>0.02</v>
      </c>
      <c r="F24">
        <f>3505*E24</f>
        <v>70.10000000000001</v>
      </c>
      <c r="G24" s="2">
        <f t="shared" si="2"/>
        <v>262.875</v>
      </c>
    </row>
    <row r="25" spans="2:7" ht="14.25">
      <c r="B25" s="3" t="s">
        <v>27</v>
      </c>
      <c r="C25" s="5">
        <v>0.008</v>
      </c>
      <c r="D25">
        <f>A21*C25</f>
        <v>20.8</v>
      </c>
      <c r="E25" s="4">
        <v>0</v>
      </c>
      <c r="F25">
        <f>A21*E25</f>
        <v>0</v>
      </c>
      <c r="G25" s="2">
        <f t="shared" si="2"/>
        <v>20.8</v>
      </c>
    </row>
    <row r="26" spans="4:7" ht="13.5">
      <c r="D26">
        <f>SUM(D21:D25)</f>
        <v>641.535</v>
      </c>
      <c r="F26">
        <f>SUM(F21:F25)</f>
        <v>323.3</v>
      </c>
      <c r="G26" s="2">
        <f>SUM(G21:G25)</f>
        <v>964.835</v>
      </c>
    </row>
  </sheetData>
  <sheetProtection/>
  <mergeCells count="2">
    <mergeCell ref="C1:D1"/>
    <mergeCell ref="E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zhouhui</dc:creator>
  <cp:keywords/>
  <dc:description/>
  <cp:lastModifiedBy>大吐司面包</cp:lastModifiedBy>
  <dcterms:created xsi:type="dcterms:W3CDTF">2020-12-07T18:22:40Z</dcterms:created>
  <dcterms:modified xsi:type="dcterms:W3CDTF">2023-03-28T07:13:41Z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414F32F967474D35BF7629F59CFD53F1</vt:lpwstr>
  </property>
</Properties>
</file>