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表" sheetId="5" r:id="rId1"/>
  </sheets>
  <definedNames>
    <definedName name="_xlnm.Print_Titles" localSheetId="0">表!$2:$3</definedName>
    <definedName name="_xlnm.Print_Area" localSheetId="0">表!$A$2:$K$38</definedName>
  </definedNames>
  <calcPr calcId="144525" fullPrecision="0"/>
</workbook>
</file>

<file path=xl/sharedStrings.xml><?xml version="1.0" encoding="utf-8"?>
<sst xmlns="http://schemas.openxmlformats.org/spreadsheetml/2006/main" count="136" uniqueCount="109">
  <si>
    <t>附件1</t>
  </si>
  <si>
    <t>三亚市水务局下属事业单位2023年公开招聘工作人员面试成绩及综合成绩</t>
  </si>
  <si>
    <t>序号</t>
  </si>
  <si>
    <t>职位代码</t>
  </si>
  <si>
    <t>姓名</t>
  </si>
  <si>
    <t>准考证号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</si>
  <si>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</si>
  <si>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</si>
  <si>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</si>
  <si>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</si>
  <si>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</si>
  <si>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</si>
  <si>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</si>
  <si>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0101-管理岗(三亚市供水排水水质监测和信息管理中心)</t>
  </si>
  <si>
    <t>杜一嘉</t>
  </si>
  <si>
    <t>75.10</t>
  </si>
  <si>
    <t>郑铭江</t>
  </si>
  <si>
    <t>71.40</t>
  </si>
  <si>
    <t>0203-专业技术岗01(三亚市大隆水利工程管理局)</t>
  </si>
  <si>
    <t>吴永铭</t>
  </si>
  <si>
    <t>79.70</t>
  </si>
  <si>
    <t>0205-专业技术岗03(三亚市大隆水利工程管理局)</t>
  </si>
  <si>
    <t>张佳伟</t>
  </si>
  <si>
    <t>77.20</t>
  </si>
  <si>
    <t>麦蕾</t>
  </si>
  <si>
    <t>72.20</t>
  </si>
  <si>
    <t>杨承岷</t>
  </si>
  <si>
    <t>65.40</t>
  </si>
  <si>
    <t>0206-专业技术岗04(三亚市大隆水利工程管理局)</t>
  </si>
  <si>
    <t>吉英翠</t>
  </si>
  <si>
    <t>75.20</t>
  </si>
  <si>
    <t>黄身日</t>
  </si>
  <si>
    <t>68.80</t>
  </si>
  <si>
    <t>陈贤杰</t>
  </si>
  <si>
    <t>66.50</t>
  </si>
  <si>
    <t>0302-专业技术岗01(三亚市汤他水利水电工程管理处)</t>
  </si>
  <si>
    <t>冯行指</t>
  </si>
  <si>
    <t>74.70</t>
  </si>
  <si>
    <t>陈志鑫</t>
  </si>
  <si>
    <t>80.50</t>
  </si>
  <si>
    <t>李通</t>
  </si>
  <si>
    <t>71.20</t>
  </si>
  <si>
    <t>王西临</t>
  </si>
  <si>
    <t>69.60</t>
  </si>
  <si>
    <t>王家志</t>
  </si>
  <si>
    <t>62.30</t>
  </si>
  <si>
    <t>吴全</t>
  </si>
  <si>
    <t>面试缺考</t>
  </si>
  <si>
    <t>0303-专业技术岗02(三亚市汤他水利水电工程管理处)</t>
  </si>
  <si>
    <t>王焱</t>
  </si>
  <si>
    <t>73.90</t>
  </si>
  <si>
    <t>0401-专业技术岗(三亚市半岭水库工程管理处)</t>
  </si>
  <si>
    <t>甘世禹</t>
  </si>
  <si>
    <t>72.90</t>
  </si>
  <si>
    <t>欧海燕</t>
  </si>
  <si>
    <t>70.00</t>
  </si>
  <si>
    <t>0201-管理岗01(三亚市大隆水利工程管理局)</t>
  </si>
  <si>
    <t>吴乾章</t>
  </si>
  <si>
    <t>202303050101</t>
  </si>
  <si>
    <t>72.80</t>
  </si>
  <si>
    <t>0202-管理岗02(三亚市大隆水利工程管理局)</t>
  </si>
  <si>
    <t>王浩</t>
  </si>
  <si>
    <t>202303050504</t>
  </si>
  <si>
    <t>72.60</t>
  </si>
  <si>
    <t>韩孝吉</t>
  </si>
  <si>
    <t>202303050506</t>
  </si>
  <si>
    <t>60.00</t>
  </si>
  <si>
    <t>梁文进</t>
  </si>
  <si>
    <t>202303050501</t>
  </si>
  <si>
    <t>33.80</t>
  </si>
  <si>
    <t>面试不合格</t>
  </si>
  <si>
    <t>0204-专业技术岗02(三亚市大隆水利工程管理局)</t>
  </si>
  <si>
    <t>卢俊毅</t>
  </si>
  <si>
    <t>202303050310</t>
  </si>
  <si>
    <t>69.00</t>
  </si>
  <si>
    <t>陈精益</t>
  </si>
  <si>
    <t>202303050322</t>
  </si>
  <si>
    <t>68.40</t>
  </si>
  <si>
    <t>秦辉</t>
  </si>
  <si>
    <t>202303050325</t>
  </si>
  <si>
    <t>70.20</t>
  </si>
  <si>
    <t>谭定杰</t>
  </si>
  <si>
    <t>202303050313</t>
  </si>
  <si>
    <t>张晓波</t>
  </si>
  <si>
    <t>202303050312</t>
  </si>
  <si>
    <t>64.60</t>
  </si>
  <si>
    <t>蒲裕超</t>
  </si>
  <si>
    <t>202303050307</t>
  </si>
  <si>
    <t>66.20</t>
  </si>
  <si>
    <t>钟明勋</t>
  </si>
  <si>
    <t>202303050318</t>
  </si>
  <si>
    <t>65.20</t>
  </si>
  <si>
    <t>何俊贤</t>
  </si>
  <si>
    <t>202303050328</t>
  </si>
  <si>
    <t>66.80</t>
  </si>
  <si>
    <t>杨丽娟</t>
  </si>
  <si>
    <t>202303050326</t>
  </si>
  <si>
    <t>62.00</t>
  </si>
  <si>
    <t>徐川怡</t>
  </si>
  <si>
    <t>202303050314</t>
  </si>
  <si>
    <t>0301-管理岗(三亚市汤他水利水电工程管理处)</t>
  </si>
  <si>
    <t>张思华</t>
  </si>
  <si>
    <t>202303050209</t>
  </si>
  <si>
    <t>80.20</t>
  </si>
  <si>
    <t>李丹</t>
  </si>
  <si>
    <t>202303050124</t>
  </si>
  <si>
    <t>李秀</t>
  </si>
  <si>
    <t>202303050205</t>
  </si>
  <si>
    <t>64.40</t>
  </si>
</sst>
</file>

<file path=xl/styles.xml><?xml version="1.0" encoding="utf-8"?>
<styleSheet xmlns="http://schemas.openxmlformats.org/spreadsheetml/2006/main">
  <numFmts count="7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b/>
      <sz val="20"/>
      <color theme="1"/>
      <name val="宋体"/>
      <charset val="0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A1" sqref="A1:B1"/>
    </sheetView>
  </sheetViews>
  <sheetFormatPr defaultColWidth="9" defaultRowHeight="20.1" customHeight="1"/>
  <cols>
    <col min="1" max="1" width="6.625" style="1" customWidth="1"/>
    <col min="2" max="2" width="35" style="4" customWidth="1"/>
    <col min="3" max="3" width="10.625" style="1" customWidth="1"/>
    <col min="4" max="4" width="15.25" style="1" customWidth="1"/>
    <col min="5" max="5" width="11.375" style="5" customWidth="1"/>
    <col min="6" max="6" width="12.375" style="6" customWidth="1"/>
    <col min="7" max="9" width="11.375" style="6" customWidth="1"/>
    <col min="10" max="10" width="9" style="7" customWidth="1"/>
    <col min="11" max="11" width="12.25" style="1" customWidth="1"/>
    <col min="12" max="16384" width="9" style="1"/>
  </cols>
  <sheetData>
    <row r="1" ht="31" customHeight="1" spans="1:2">
      <c r="A1" s="8" t="s">
        <v>0</v>
      </c>
      <c r="B1" s="8"/>
    </row>
    <row r="2" s="1" customFormat="1" ht="25.5" spans="1:11">
      <c r="A2" s="9" t="s">
        <v>1</v>
      </c>
      <c r="B2" s="9"/>
      <c r="C2" s="10"/>
      <c r="D2" s="10"/>
      <c r="E2" s="11"/>
      <c r="F2" s="11"/>
      <c r="G2" s="11"/>
      <c r="H2" s="11"/>
      <c r="I2" s="11"/>
      <c r="J2" s="23"/>
      <c r="K2" s="10"/>
    </row>
    <row r="3" s="2" customFormat="1" ht="40" customHeight="1" spans="1:11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5" t="s">
        <v>7</v>
      </c>
      <c r="G3" s="14" t="s">
        <v>8</v>
      </c>
      <c r="H3" s="15" t="s">
        <v>9</v>
      </c>
      <c r="I3" s="14" t="s">
        <v>10</v>
      </c>
      <c r="J3" s="24" t="s">
        <v>11</v>
      </c>
      <c r="K3" s="12" t="s">
        <v>12</v>
      </c>
    </row>
    <row r="4" s="2" customFormat="1" ht="34" customHeight="1" spans="1:11">
      <c r="A4" s="16">
        <v>1</v>
      </c>
      <c r="B4" s="17" t="s">
        <v>13</v>
      </c>
      <c r="C4" s="16" t="s">
        <v>14</v>
      </c>
      <c r="D4" s="16" t="str">
        <f>"202303050228"</f>
        <v>202303050228</v>
      </c>
      <c r="E4" s="18">
        <v>47.6</v>
      </c>
      <c r="F4" s="19">
        <f t="shared" ref="F4:F38" si="0">E4*0.6</f>
        <v>28.56</v>
      </c>
      <c r="G4" s="20" t="s">
        <v>15</v>
      </c>
      <c r="H4" s="19">
        <f t="shared" ref="H4:H38" si="1">G4*0.4</f>
        <v>30.04</v>
      </c>
      <c r="I4" s="19">
        <f t="shared" ref="I4:I38" si="2">F4+H4</f>
        <v>58.6</v>
      </c>
      <c r="J4" s="25">
        <v>1</v>
      </c>
      <c r="K4" s="16"/>
    </row>
    <row r="5" s="2" customFormat="1" ht="34" customHeight="1" spans="1:11">
      <c r="A5" s="16">
        <v>2</v>
      </c>
      <c r="B5" s="17" t="s">
        <v>13</v>
      </c>
      <c r="C5" s="16" t="s">
        <v>16</v>
      </c>
      <c r="D5" s="16" t="str">
        <f>"202303050225"</f>
        <v>202303050225</v>
      </c>
      <c r="E5" s="18">
        <v>50</v>
      </c>
      <c r="F5" s="19">
        <f t="shared" si="0"/>
        <v>30</v>
      </c>
      <c r="G5" s="20" t="s">
        <v>17</v>
      </c>
      <c r="H5" s="19">
        <f t="shared" si="1"/>
        <v>28.56</v>
      </c>
      <c r="I5" s="19">
        <f t="shared" si="2"/>
        <v>58.56</v>
      </c>
      <c r="J5" s="25">
        <v>2</v>
      </c>
      <c r="K5" s="16"/>
    </row>
    <row r="6" s="2" customFormat="1" ht="34" customHeight="1" spans="1:11">
      <c r="A6" s="16">
        <v>3</v>
      </c>
      <c r="B6" s="17" t="s">
        <v>18</v>
      </c>
      <c r="C6" s="16" t="s">
        <v>19</v>
      </c>
      <c r="D6" s="16" t="str">
        <f>"202303050303"</f>
        <v>202303050303</v>
      </c>
      <c r="E6" s="18">
        <v>58.4</v>
      </c>
      <c r="F6" s="19">
        <f t="shared" si="0"/>
        <v>35.04</v>
      </c>
      <c r="G6" s="20" t="s">
        <v>20</v>
      </c>
      <c r="H6" s="19">
        <f t="shared" si="1"/>
        <v>31.88</v>
      </c>
      <c r="I6" s="19">
        <f t="shared" si="2"/>
        <v>66.92</v>
      </c>
      <c r="J6" s="25">
        <v>1</v>
      </c>
      <c r="K6" s="16"/>
    </row>
    <row r="7" s="2" customFormat="1" ht="34" customHeight="1" spans="1:11">
      <c r="A7" s="16">
        <v>4</v>
      </c>
      <c r="B7" s="17" t="s">
        <v>21</v>
      </c>
      <c r="C7" s="16" t="s">
        <v>22</v>
      </c>
      <c r="D7" s="16" t="str">
        <f>"202303050520"</f>
        <v>202303050520</v>
      </c>
      <c r="E7" s="18">
        <v>61.9</v>
      </c>
      <c r="F7" s="19">
        <f t="shared" si="0"/>
        <v>37.14</v>
      </c>
      <c r="G7" s="20" t="s">
        <v>23</v>
      </c>
      <c r="H7" s="19">
        <f t="shared" si="1"/>
        <v>30.88</v>
      </c>
      <c r="I7" s="19">
        <f t="shared" si="2"/>
        <v>68.02</v>
      </c>
      <c r="J7" s="25">
        <v>1</v>
      </c>
      <c r="K7" s="16"/>
    </row>
    <row r="8" s="2" customFormat="1" ht="34" customHeight="1" spans="1:11">
      <c r="A8" s="16">
        <v>5</v>
      </c>
      <c r="B8" s="17" t="s">
        <v>21</v>
      </c>
      <c r="C8" s="16" t="s">
        <v>24</v>
      </c>
      <c r="D8" s="16" t="str">
        <f>"202303050526"</f>
        <v>202303050526</v>
      </c>
      <c r="E8" s="18">
        <v>58.3</v>
      </c>
      <c r="F8" s="19">
        <f t="shared" si="0"/>
        <v>34.98</v>
      </c>
      <c r="G8" s="20" t="s">
        <v>25</v>
      </c>
      <c r="H8" s="19">
        <f t="shared" si="1"/>
        <v>28.88</v>
      </c>
      <c r="I8" s="19">
        <f t="shared" si="2"/>
        <v>63.86</v>
      </c>
      <c r="J8" s="25">
        <v>2</v>
      </c>
      <c r="K8" s="16"/>
    </row>
    <row r="9" s="2" customFormat="1" ht="34" customHeight="1" spans="1:11">
      <c r="A9" s="16">
        <v>6</v>
      </c>
      <c r="B9" s="17" t="s">
        <v>21</v>
      </c>
      <c r="C9" s="16" t="s">
        <v>26</v>
      </c>
      <c r="D9" s="16" t="str">
        <f>"202303050519"</f>
        <v>202303050519</v>
      </c>
      <c r="E9" s="18">
        <v>59.8</v>
      </c>
      <c r="F9" s="19">
        <f t="shared" si="0"/>
        <v>35.88</v>
      </c>
      <c r="G9" s="20" t="s">
        <v>27</v>
      </c>
      <c r="H9" s="19">
        <f t="shared" si="1"/>
        <v>26.16</v>
      </c>
      <c r="I9" s="19">
        <f t="shared" si="2"/>
        <v>62.04</v>
      </c>
      <c r="J9" s="25">
        <v>3</v>
      </c>
      <c r="K9" s="16"/>
    </row>
    <row r="10" s="2" customFormat="1" ht="34" customHeight="1" spans="1:11">
      <c r="A10" s="16">
        <v>7</v>
      </c>
      <c r="B10" s="17" t="s">
        <v>28</v>
      </c>
      <c r="C10" s="16" t="s">
        <v>29</v>
      </c>
      <c r="D10" s="16" t="str">
        <f>"202303050210"</f>
        <v>202303050210</v>
      </c>
      <c r="E10" s="18">
        <v>59.8</v>
      </c>
      <c r="F10" s="19">
        <f t="shared" si="0"/>
        <v>35.88</v>
      </c>
      <c r="G10" s="20" t="s">
        <v>30</v>
      </c>
      <c r="H10" s="19">
        <f t="shared" si="1"/>
        <v>30.08</v>
      </c>
      <c r="I10" s="19">
        <f t="shared" si="2"/>
        <v>65.96</v>
      </c>
      <c r="J10" s="25">
        <v>1</v>
      </c>
      <c r="K10" s="16"/>
    </row>
    <row r="11" s="2" customFormat="1" ht="34" customHeight="1" spans="1:11">
      <c r="A11" s="16">
        <v>8</v>
      </c>
      <c r="B11" s="17" t="s">
        <v>28</v>
      </c>
      <c r="C11" s="16" t="s">
        <v>31</v>
      </c>
      <c r="D11" s="16" t="str">
        <f>"202303050223"</f>
        <v>202303050223</v>
      </c>
      <c r="E11" s="18">
        <v>64</v>
      </c>
      <c r="F11" s="19">
        <f t="shared" si="0"/>
        <v>38.4</v>
      </c>
      <c r="G11" s="20" t="s">
        <v>32</v>
      </c>
      <c r="H11" s="19">
        <f t="shared" si="1"/>
        <v>27.52</v>
      </c>
      <c r="I11" s="19">
        <f t="shared" si="2"/>
        <v>65.92</v>
      </c>
      <c r="J11" s="25">
        <v>2</v>
      </c>
      <c r="K11" s="16"/>
    </row>
    <row r="12" s="2" customFormat="1" ht="34" customHeight="1" spans="1:11">
      <c r="A12" s="16">
        <v>9</v>
      </c>
      <c r="B12" s="17" t="s">
        <v>28</v>
      </c>
      <c r="C12" s="16" t="s">
        <v>33</v>
      </c>
      <c r="D12" s="16" t="str">
        <f>"202303050217"</f>
        <v>202303050217</v>
      </c>
      <c r="E12" s="18">
        <v>58</v>
      </c>
      <c r="F12" s="19">
        <f t="shared" si="0"/>
        <v>34.8</v>
      </c>
      <c r="G12" s="20" t="s">
        <v>34</v>
      </c>
      <c r="H12" s="19">
        <f t="shared" si="1"/>
        <v>26.6</v>
      </c>
      <c r="I12" s="19">
        <f t="shared" si="2"/>
        <v>61.4</v>
      </c>
      <c r="J12" s="25">
        <v>3</v>
      </c>
      <c r="K12" s="16"/>
    </row>
    <row r="13" s="2" customFormat="1" ht="34" customHeight="1" spans="1:11">
      <c r="A13" s="16">
        <v>10</v>
      </c>
      <c r="B13" s="17" t="s">
        <v>35</v>
      </c>
      <c r="C13" s="16" t="s">
        <v>36</v>
      </c>
      <c r="D13" s="16" t="str">
        <f>"202303050422"</f>
        <v>202303050422</v>
      </c>
      <c r="E13" s="18">
        <v>59.6</v>
      </c>
      <c r="F13" s="19">
        <f t="shared" si="0"/>
        <v>35.76</v>
      </c>
      <c r="G13" s="20" t="s">
        <v>37</v>
      </c>
      <c r="H13" s="19">
        <f t="shared" si="1"/>
        <v>29.88</v>
      </c>
      <c r="I13" s="19">
        <f t="shared" si="2"/>
        <v>65.64</v>
      </c>
      <c r="J13" s="25">
        <v>1</v>
      </c>
      <c r="K13" s="16"/>
    </row>
    <row r="14" s="2" customFormat="1" ht="34" customHeight="1" spans="1:11">
      <c r="A14" s="16">
        <v>11</v>
      </c>
      <c r="B14" s="17" t="s">
        <v>35</v>
      </c>
      <c r="C14" s="16" t="s">
        <v>38</v>
      </c>
      <c r="D14" s="16" t="str">
        <f>"202303050409"</f>
        <v>202303050409</v>
      </c>
      <c r="E14" s="18">
        <v>50.7</v>
      </c>
      <c r="F14" s="19">
        <f t="shared" si="0"/>
        <v>30.42</v>
      </c>
      <c r="G14" s="20" t="s">
        <v>39</v>
      </c>
      <c r="H14" s="19">
        <f t="shared" si="1"/>
        <v>32.2</v>
      </c>
      <c r="I14" s="19">
        <f t="shared" si="2"/>
        <v>62.62</v>
      </c>
      <c r="J14" s="25">
        <v>2</v>
      </c>
      <c r="K14" s="16"/>
    </row>
    <row r="15" s="2" customFormat="1" ht="34" customHeight="1" spans="1:11">
      <c r="A15" s="16">
        <v>12</v>
      </c>
      <c r="B15" s="17" t="s">
        <v>35</v>
      </c>
      <c r="C15" s="16" t="s">
        <v>40</v>
      </c>
      <c r="D15" s="16" t="str">
        <f>"202303050413"</f>
        <v>202303050413</v>
      </c>
      <c r="E15" s="18">
        <v>51.4</v>
      </c>
      <c r="F15" s="19">
        <f t="shared" si="0"/>
        <v>30.84</v>
      </c>
      <c r="G15" s="20" t="s">
        <v>41</v>
      </c>
      <c r="H15" s="19">
        <f t="shared" si="1"/>
        <v>28.48</v>
      </c>
      <c r="I15" s="19">
        <f t="shared" si="2"/>
        <v>59.32</v>
      </c>
      <c r="J15" s="25">
        <v>3</v>
      </c>
      <c r="K15" s="16"/>
    </row>
    <row r="16" s="2" customFormat="1" ht="34" customHeight="1" spans="1:11">
      <c r="A16" s="16">
        <v>13</v>
      </c>
      <c r="B16" s="17" t="s">
        <v>35</v>
      </c>
      <c r="C16" s="16" t="s">
        <v>42</v>
      </c>
      <c r="D16" s="16" t="str">
        <f>"202303050417"</f>
        <v>202303050417</v>
      </c>
      <c r="E16" s="18">
        <v>51.9</v>
      </c>
      <c r="F16" s="19">
        <f t="shared" si="0"/>
        <v>31.14</v>
      </c>
      <c r="G16" s="20" t="s">
        <v>43</v>
      </c>
      <c r="H16" s="19">
        <f t="shared" si="1"/>
        <v>27.84</v>
      </c>
      <c r="I16" s="19">
        <f t="shared" si="2"/>
        <v>58.98</v>
      </c>
      <c r="J16" s="25">
        <v>4</v>
      </c>
      <c r="K16" s="16"/>
    </row>
    <row r="17" s="2" customFormat="1" ht="34" customHeight="1" spans="1:11">
      <c r="A17" s="16">
        <v>14</v>
      </c>
      <c r="B17" s="17" t="s">
        <v>35</v>
      </c>
      <c r="C17" s="16" t="s">
        <v>44</v>
      </c>
      <c r="D17" s="16" t="str">
        <f>"202303050405"</f>
        <v>202303050405</v>
      </c>
      <c r="E17" s="18">
        <v>55.5</v>
      </c>
      <c r="F17" s="19">
        <f t="shared" si="0"/>
        <v>33.3</v>
      </c>
      <c r="G17" s="20" t="s">
        <v>45</v>
      </c>
      <c r="H17" s="19">
        <f t="shared" si="1"/>
        <v>24.92</v>
      </c>
      <c r="I17" s="19">
        <f t="shared" si="2"/>
        <v>58.22</v>
      </c>
      <c r="J17" s="25">
        <v>5</v>
      </c>
      <c r="K17" s="16"/>
    </row>
    <row r="18" s="2" customFormat="1" ht="34" customHeight="1" spans="1:11">
      <c r="A18" s="16">
        <v>15</v>
      </c>
      <c r="B18" s="17" t="s">
        <v>35</v>
      </c>
      <c r="C18" s="16" t="s">
        <v>46</v>
      </c>
      <c r="D18" s="16" t="str">
        <f>"202303050415"</f>
        <v>202303050415</v>
      </c>
      <c r="E18" s="18">
        <v>55.9</v>
      </c>
      <c r="F18" s="19">
        <f t="shared" si="0"/>
        <v>33.54</v>
      </c>
      <c r="G18" s="20"/>
      <c r="H18" s="19">
        <f t="shared" si="1"/>
        <v>0</v>
      </c>
      <c r="I18" s="19">
        <f t="shared" si="2"/>
        <v>33.54</v>
      </c>
      <c r="J18" s="25"/>
      <c r="K18" s="16" t="s">
        <v>47</v>
      </c>
    </row>
    <row r="19" s="2" customFormat="1" ht="34" customHeight="1" spans="1:11">
      <c r="A19" s="16">
        <v>16</v>
      </c>
      <c r="B19" s="17" t="s">
        <v>48</v>
      </c>
      <c r="C19" s="16" t="s">
        <v>49</v>
      </c>
      <c r="D19" s="16" t="str">
        <f>"202303050529"</f>
        <v>202303050529</v>
      </c>
      <c r="E19" s="18">
        <v>56.1</v>
      </c>
      <c r="F19" s="19">
        <f t="shared" si="0"/>
        <v>33.66</v>
      </c>
      <c r="G19" s="20" t="s">
        <v>50</v>
      </c>
      <c r="H19" s="19">
        <f t="shared" si="1"/>
        <v>29.56</v>
      </c>
      <c r="I19" s="19">
        <f t="shared" si="2"/>
        <v>63.22</v>
      </c>
      <c r="J19" s="25">
        <v>1</v>
      </c>
      <c r="K19" s="16"/>
    </row>
    <row r="20" s="2" customFormat="1" ht="34" customHeight="1" spans="1:11">
      <c r="A20" s="16">
        <v>17</v>
      </c>
      <c r="B20" s="17" t="s">
        <v>51</v>
      </c>
      <c r="C20" s="16" t="s">
        <v>52</v>
      </c>
      <c r="D20" s="16" t="str">
        <f>"202303050425"</f>
        <v>202303050425</v>
      </c>
      <c r="E20" s="18">
        <v>46.6</v>
      </c>
      <c r="F20" s="19">
        <f t="shared" si="0"/>
        <v>27.96</v>
      </c>
      <c r="G20" s="20" t="s">
        <v>53</v>
      </c>
      <c r="H20" s="19">
        <f t="shared" si="1"/>
        <v>29.16</v>
      </c>
      <c r="I20" s="19">
        <f t="shared" si="2"/>
        <v>57.12</v>
      </c>
      <c r="J20" s="25">
        <v>1</v>
      </c>
      <c r="K20" s="16"/>
    </row>
    <row r="21" s="2" customFormat="1" ht="34" customHeight="1" spans="1:11">
      <c r="A21" s="16">
        <v>18</v>
      </c>
      <c r="B21" s="17" t="s">
        <v>51</v>
      </c>
      <c r="C21" s="16" t="s">
        <v>54</v>
      </c>
      <c r="D21" s="16" t="str">
        <f>"202303050427"</f>
        <v>202303050427</v>
      </c>
      <c r="E21" s="18">
        <v>47.3</v>
      </c>
      <c r="F21" s="19">
        <f t="shared" si="0"/>
        <v>28.38</v>
      </c>
      <c r="G21" s="20" t="s">
        <v>55</v>
      </c>
      <c r="H21" s="19">
        <f t="shared" si="1"/>
        <v>28</v>
      </c>
      <c r="I21" s="19">
        <f t="shared" si="2"/>
        <v>56.38</v>
      </c>
      <c r="J21" s="25">
        <v>2</v>
      </c>
      <c r="K21" s="16"/>
    </row>
    <row r="22" s="3" customFormat="1" ht="35" customHeight="1" spans="1:11">
      <c r="A22" s="16">
        <v>19</v>
      </c>
      <c r="B22" s="21" t="s">
        <v>56</v>
      </c>
      <c r="C22" s="22" t="s">
        <v>57</v>
      </c>
      <c r="D22" s="22" t="s">
        <v>58</v>
      </c>
      <c r="E22" s="18">
        <v>76.2</v>
      </c>
      <c r="F22" s="19">
        <f t="shared" si="0"/>
        <v>45.72</v>
      </c>
      <c r="G22" s="20" t="s">
        <v>59</v>
      </c>
      <c r="H22" s="19">
        <f t="shared" si="1"/>
        <v>29.12</v>
      </c>
      <c r="I22" s="19">
        <f t="shared" si="2"/>
        <v>74.84</v>
      </c>
      <c r="J22" s="25">
        <v>1</v>
      </c>
      <c r="K22" s="16"/>
    </row>
    <row r="23" s="3" customFormat="1" ht="35" customHeight="1" spans="1:11">
      <c r="A23" s="16">
        <v>20</v>
      </c>
      <c r="B23" s="21" t="s">
        <v>60</v>
      </c>
      <c r="C23" s="22" t="s">
        <v>61</v>
      </c>
      <c r="D23" s="22" t="s">
        <v>62</v>
      </c>
      <c r="E23" s="18">
        <v>55.1</v>
      </c>
      <c r="F23" s="19">
        <f t="shared" si="0"/>
        <v>33.06</v>
      </c>
      <c r="G23" s="20" t="s">
        <v>63</v>
      </c>
      <c r="H23" s="19">
        <f t="shared" si="1"/>
        <v>29.04</v>
      </c>
      <c r="I23" s="19">
        <f t="shared" si="2"/>
        <v>62.1</v>
      </c>
      <c r="J23" s="25">
        <v>1</v>
      </c>
      <c r="K23" s="16"/>
    </row>
    <row r="24" s="3" customFormat="1" ht="35" customHeight="1" spans="1:11">
      <c r="A24" s="16">
        <v>21</v>
      </c>
      <c r="B24" s="21" t="s">
        <v>60</v>
      </c>
      <c r="C24" s="22" t="s">
        <v>64</v>
      </c>
      <c r="D24" s="22" t="s">
        <v>65</v>
      </c>
      <c r="E24" s="18">
        <v>47.3</v>
      </c>
      <c r="F24" s="19">
        <f t="shared" si="0"/>
        <v>28.38</v>
      </c>
      <c r="G24" s="20" t="s">
        <v>66</v>
      </c>
      <c r="H24" s="19">
        <f t="shared" si="1"/>
        <v>24</v>
      </c>
      <c r="I24" s="19">
        <f t="shared" si="2"/>
        <v>52.38</v>
      </c>
      <c r="J24" s="25">
        <v>2</v>
      </c>
      <c r="K24" s="16"/>
    </row>
    <row r="25" s="3" customFormat="1" ht="35" customHeight="1" spans="1:11">
      <c r="A25" s="16">
        <v>22</v>
      </c>
      <c r="B25" s="21" t="s">
        <v>60</v>
      </c>
      <c r="C25" s="22" t="s">
        <v>67</v>
      </c>
      <c r="D25" s="22" t="s">
        <v>68</v>
      </c>
      <c r="E25" s="18">
        <v>44.4</v>
      </c>
      <c r="F25" s="19">
        <f t="shared" si="0"/>
        <v>26.64</v>
      </c>
      <c r="G25" s="20" t="s">
        <v>69</v>
      </c>
      <c r="H25" s="19">
        <f t="shared" si="1"/>
        <v>13.52</v>
      </c>
      <c r="I25" s="19">
        <f t="shared" si="2"/>
        <v>40.16</v>
      </c>
      <c r="J25" s="25"/>
      <c r="K25" s="16" t="s">
        <v>70</v>
      </c>
    </row>
    <row r="26" s="3" customFormat="1" ht="35" customHeight="1" spans="1:11">
      <c r="A26" s="16">
        <v>23</v>
      </c>
      <c r="B26" s="21" t="s">
        <v>71</v>
      </c>
      <c r="C26" s="22" t="s">
        <v>72</v>
      </c>
      <c r="D26" s="22" t="s">
        <v>73</v>
      </c>
      <c r="E26" s="18">
        <v>61</v>
      </c>
      <c r="F26" s="19">
        <f t="shared" si="0"/>
        <v>36.6</v>
      </c>
      <c r="G26" s="20" t="s">
        <v>74</v>
      </c>
      <c r="H26" s="19">
        <f t="shared" si="1"/>
        <v>27.6</v>
      </c>
      <c r="I26" s="19">
        <f t="shared" si="2"/>
        <v>64.2</v>
      </c>
      <c r="J26" s="25">
        <v>1</v>
      </c>
      <c r="K26" s="16"/>
    </row>
    <row r="27" s="3" customFormat="1" ht="35" customHeight="1" spans="1:11">
      <c r="A27" s="16">
        <v>24</v>
      </c>
      <c r="B27" s="21" t="s">
        <v>71</v>
      </c>
      <c r="C27" s="22" t="s">
        <v>75</v>
      </c>
      <c r="D27" s="22" t="s">
        <v>76</v>
      </c>
      <c r="E27" s="18">
        <v>59.7</v>
      </c>
      <c r="F27" s="19">
        <f t="shared" si="0"/>
        <v>35.82</v>
      </c>
      <c r="G27" s="20" t="s">
        <v>77</v>
      </c>
      <c r="H27" s="19">
        <f t="shared" si="1"/>
        <v>27.36</v>
      </c>
      <c r="I27" s="19">
        <f t="shared" si="2"/>
        <v>63.18</v>
      </c>
      <c r="J27" s="25">
        <v>2</v>
      </c>
      <c r="K27" s="16"/>
    </row>
    <row r="28" s="3" customFormat="1" ht="35" customHeight="1" spans="1:11">
      <c r="A28" s="16">
        <v>25</v>
      </c>
      <c r="B28" s="21" t="s">
        <v>71</v>
      </c>
      <c r="C28" s="22" t="s">
        <v>78</v>
      </c>
      <c r="D28" s="22" t="s">
        <v>79</v>
      </c>
      <c r="E28" s="18">
        <v>57.4</v>
      </c>
      <c r="F28" s="19">
        <f t="shared" si="0"/>
        <v>34.44</v>
      </c>
      <c r="G28" s="20" t="s">
        <v>80</v>
      </c>
      <c r="H28" s="19">
        <f t="shared" si="1"/>
        <v>28.08</v>
      </c>
      <c r="I28" s="19">
        <f t="shared" si="2"/>
        <v>62.52</v>
      </c>
      <c r="J28" s="25">
        <v>3</v>
      </c>
      <c r="K28" s="16"/>
    </row>
    <row r="29" s="3" customFormat="1" ht="35" customHeight="1" spans="1:11">
      <c r="A29" s="16">
        <v>26</v>
      </c>
      <c r="B29" s="21" t="s">
        <v>71</v>
      </c>
      <c r="C29" s="22" t="s">
        <v>81</v>
      </c>
      <c r="D29" s="22" t="s">
        <v>82</v>
      </c>
      <c r="E29" s="18">
        <v>55.4</v>
      </c>
      <c r="F29" s="19">
        <f t="shared" si="0"/>
        <v>33.24</v>
      </c>
      <c r="G29" s="20" t="s">
        <v>80</v>
      </c>
      <c r="H29" s="19">
        <f t="shared" si="1"/>
        <v>28.08</v>
      </c>
      <c r="I29" s="19">
        <f t="shared" si="2"/>
        <v>61.32</v>
      </c>
      <c r="J29" s="25">
        <v>4</v>
      </c>
      <c r="K29" s="16"/>
    </row>
    <row r="30" s="3" customFormat="1" ht="35" customHeight="1" spans="1:11">
      <c r="A30" s="16">
        <v>27</v>
      </c>
      <c r="B30" s="21" t="s">
        <v>71</v>
      </c>
      <c r="C30" s="22" t="s">
        <v>83</v>
      </c>
      <c r="D30" s="22" t="s">
        <v>84</v>
      </c>
      <c r="E30" s="18">
        <v>55.9</v>
      </c>
      <c r="F30" s="19">
        <f t="shared" si="0"/>
        <v>33.54</v>
      </c>
      <c r="G30" s="20" t="s">
        <v>85</v>
      </c>
      <c r="H30" s="19">
        <f t="shared" si="1"/>
        <v>25.84</v>
      </c>
      <c r="I30" s="19">
        <f t="shared" si="2"/>
        <v>59.38</v>
      </c>
      <c r="J30" s="25">
        <v>5</v>
      </c>
      <c r="K30" s="16"/>
    </row>
    <row r="31" s="3" customFormat="1" ht="35" customHeight="1" spans="1:11">
      <c r="A31" s="16">
        <v>28</v>
      </c>
      <c r="B31" s="21" t="s">
        <v>71</v>
      </c>
      <c r="C31" s="22" t="s">
        <v>86</v>
      </c>
      <c r="D31" s="22" t="s">
        <v>87</v>
      </c>
      <c r="E31" s="18">
        <v>53.9</v>
      </c>
      <c r="F31" s="19">
        <f t="shared" si="0"/>
        <v>32.34</v>
      </c>
      <c r="G31" s="20" t="s">
        <v>88</v>
      </c>
      <c r="H31" s="19">
        <f t="shared" si="1"/>
        <v>26.48</v>
      </c>
      <c r="I31" s="19">
        <f t="shared" si="2"/>
        <v>58.82</v>
      </c>
      <c r="J31" s="25">
        <v>6</v>
      </c>
      <c r="K31" s="16"/>
    </row>
    <row r="32" s="3" customFormat="1" ht="35" customHeight="1" spans="1:11">
      <c r="A32" s="16">
        <v>29</v>
      </c>
      <c r="B32" s="21" t="s">
        <v>71</v>
      </c>
      <c r="C32" s="22" t="s">
        <v>89</v>
      </c>
      <c r="D32" s="22" t="s">
        <v>90</v>
      </c>
      <c r="E32" s="18">
        <v>54.3</v>
      </c>
      <c r="F32" s="19">
        <f t="shared" si="0"/>
        <v>32.58</v>
      </c>
      <c r="G32" s="20" t="s">
        <v>91</v>
      </c>
      <c r="H32" s="19">
        <f t="shared" si="1"/>
        <v>26.08</v>
      </c>
      <c r="I32" s="19">
        <f t="shared" si="2"/>
        <v>58.66</v>
      </c>
      <c r="J32" s="25">
        <v>7</v>
      </c>
      <c r="K32" s="16"/>
    </row>
    <row r="33" s="3" customFormat="1" ht="35" customHeight="1" spans="1:11">
      <c r="A33" s="16">
        <v>30</v>
      </c>
      <c r="B33" s="21" t="s">
        <v>71</v>
      </c>
      <c r="C33" s="22" t="s">
        <v>92</v>
      </c>
      <c r="D33" s="22" t="s">
        <v>93</v>
      </c>
      <c r="E33" s="18">
        <v>50.4</v>
      </c>
      <c r="F33" s="19">
        <f t="shared" si="0"/>
        <v>30.24</v>
      </c>
      <c r="G33" s="20" t="s">
        <v>94</v>
      </c>
      <c r="H33" s="19">
        <f t="shared" si="1"/>
        <v>26.72</v>
      </c>
      <c r="I33" s="19">
        <f t="shared" si="2"/>
        <v>56.96</v>
      </c>
      <c r="J33" s="25">
        <v>8</v>
      </c>
      <c r="K33" s="16"/>
    </row>
    <row r="34" s="3" customFormat="1" ht="35" customHeight="1" spans="1:11">
      <c r="A34" s="16">
        <v>31</v>
      </c>
      <c r="B34" s="21" t="s">
        <v>71</v>
      </c>
      <c r="C34" s="22" t="s">
        <v>95</v>
      </c>
      <c r="D34" s="22" t="s">
        <v>96</v>
      </c>
      <c r="E34" s="18">
        <v>50.2</v>
      </c>
      <c r="F34" s="19">
        <f t="shared" si="0"/>
        <v>30.12</v>
      </c>
      <c r="G34" s="20" t="s">
        <v>97</v>
      </c>
      <c r="H34" s="19">
        <f t="shared" si="1"/>
        <v>24.8</v>
      </c>
      <c r="I34" s="19">
        <f t="shared" si="2"/>
        <v>54.92</v>
      </c>
      <c r="J34" s="25">
        <v>9</v>
      </c>
      <c r="K34" s="16"/>
    </row>
    <row r="35" s="3" customFormat="1" ht="35" customHeight="1" spans="1:11">
      <c r="A35" s="16">
        <v>32</v>
      </c>
      <c r="B35" s="21" t="s">
        <v>71</v>
      </c>
      <c r="C35" s="22" t="s">
        <v>98</v>
      </c>
      <c r="D35" s="22" t="s">
        <v>99</v>
      </c>
      <c r="E35" s="18">
        <v>59.9</v>
      </c>
      <c r="F35" s="19">
        <f t="shared" si="0"/>
        <v>35.94</v>
      </c>
      <c r="G35" s="20"/>
      <c r="H35" s="19">
        <f t="shared" si="1"/>
        <v>0</v>
      </c>
      <c r="I35" s="19">
        <f t="shared" si="2"/>
        <v>35.94</v>
      </c>
      <c r="J35" s="25"/>
      <c r="K35" s="16" t="s">
        <v>47</v>
      </c>
    </row>
    <row r="36" s="3" customFormat="1" ht="35" customHeight="1" spans="1:11">
      <c r="A36" s="16">
        <v>33</v>
      </c>
      <c r="B36" s="21" t="s">
        <v>100</v>
      </c>
      <c r="C36" s="22" t="s">
        <v>101</v>
      </c>
      <c r="D36" s="22" t="s">
        <v>102</v>
      </c>
      <c r="E36" s="18">
        <v>65.4</v>
      </c>
      <c r="F36" s="19">
        <f t="shared" si="0"/>
        <v>39.24</v>
      </c>
      <c r="G36" s="20" t="s">
        <v>103</v>
      </c>
      <c r="H36" s="19">
        <f t="shared" si="1"/>
        <v>32.08</v>
      </c>
      <c r="I36" s="19">
        <f t="shared" si="2"/>
        <v>71.32</v>
      </c>
      <c r="J36" s="25">
        <v>1</v>
      </c>
      <c r="K36" s="16"/>
    </row>
    <row r="37" s="3" customFormat="1" ht="35" customHeight="1" spans="1:11">
      <c r="A37" s="16">
        <v>34</v>
      </c>
      <c r="B37" s="21" t="s">
        <v>100</v>
      </c>
      <c r="C37" s="22" t="s">
        <v>104</v>
      </c>
      <c r="D37" s="22" t="s">
        <v>105</v>
      </c>
      <c r="E37" s="18">
        <v>65.4</v>
      </c>
      <c r="F37" s="19">
        <f t="shared" si="0"/>
        <v>39.24</v>
      </c>
      <c r="G37" s="20" t="s">
        <v>63</v>
      </c>
      <c r="H37" s="19">
        <f t="shared" si="1"/>
        <v>29.04</v>
      </c>
      <c r="I37" s="19">
        <f t="shared" si="2"/>
        <v>68.28</v>
      </c>
      <c r="J37" s="25">
        <v>2</v>
      </c>
      <c r="K37" s="16"/>
    </row>
    <row r="38" s="3" customFormat="1" ht="35" customHeight="1" spans="1:11">
      <c r="A38" s="16">
        <v>35</v>
      </c>
      <c r="B38" s="21" t="s">
        <v>100</v>
      </c>
      <c r="C38" s="22" t="s">
        <v>106</v>
      </c>
      <c r="D38" s="22" t="s">
        <v>107</v>
      </c>
      <c r="E38" s="18">
        <v>64.9</v>
      </c>
      <c r="F38" s="19">
        <f t="shared" si="0"/>
        <v>38.94</v>
      </c>
      <c r="G38" s="20" t="s">
        <v>108</v>
      </c>
      <c r="H38" s="19">
        <f t="shared" si="1"/>
        <v>25.76</v>
      </c>
      <c r="I38" s="19">
        <f t="shared" si="2"/>
        <v>64.7</v>
      </c>
      <c r="J38" s="25">
        <v>3</v>
      </c>
      <c r="K38" s="16"/>
    </row>
  </sheetData>
  <mergeCells count="2">
    <mergeCell ref="A1:B1"/>
    <mergeCell ref="A2:K2"/>
  </mergeCells>
  <pageMargins left="0.196527777777778" right="0.196527777777778" top="0.409027777777778" bottom="0.39305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邢馨玥</cp:lastModifiedBy>
  <dcterms:created xsi:type="dcterms:W3CDTF">2023-03-10T16:05:00Z</dcterms:created>
  <dcterms:modified xsi:type="dcterms:W3CDTF">2023-03-31T03:36:04Z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CFEA15F0C96D4BA2B64FA9B1CE5B4362</vt:lpwstr>
  </property>
</Properties>
</file>