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东兴区" sheetId="1" r:id="rId1"/>
  </sheets>
  <definedNames>
    <definedName name="_xlnm.Print_Titles" localSheetId="0">'东兴区'!$2:$2</definedName>
  </definedNames>
  <calcPr fullCalcOnLoad="1"/>
</workbook>
</file>

<file path=xl/sharedStrings.xml><?xml version="1.0" encoding="utf-8"?>
<sst xmlns="http://schemas.openxmlformats.org/spreadsheetml/2006/main" count="85" uniqueCount="65">
  <si>
    <t>附件：2022年下半年内江市东兴区部分事业单位公开考聘工作人员体检人员名单</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</si>
  <si>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</si>
  <si>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</si>
  <si>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</si>
  <si>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</si>
  <si>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</si>
  <si>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</si>
  <si>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</si>
  <si>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</si>
  <si>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</si>
  <si>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</si>
  <si>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</si>
  <si>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</si>
  <si>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</si>
  <si>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</si>
  <si>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张晓敏</t>
  </si>
  <si>
    <t>女</t>
  </si>
  <si>
    <t>检验医生</t>
  </si>
  <si>
    <t>7030102</t>
  </si>
  <si>
    <t>3123109072723</t>
  </si>
  <si>
    <t>张玉</t>
  </si>
  <si>
    <t>检验人员</t>
  </si>
  <si>
    <t>7030201</t>
  </si>
  <si>
    <t>3123109072422</t>
  </si>
  <si>
    <t>梁袁霞</t>
  </si>
  <si>
    <t>中医医生</t>
  </si>
  <si>
    <t>7030401</t>
  </si>
  <si>
    <t>3123109072010</t>
  </si>
  <si>
    <t>钟仁海</t>
  </si>
  <si>
    <t>男</t>
  </si>
  <si>
    <t>临床医生</t>
  </si>
  <si>
    <t>7030501</t>
  </si>
  <si>
    <t>3123109071304</t>
  </si>
  <si>
    <t>闻悦希</t>
  </si>
  <si>
    <t>3123109070420</t>
  </si>
  <si>
    <t>韩薇</t>
  </si>
  <si>
    <t>护理人员</t>
  </si>
  <si>
    <t>7030601</t>
  </si>
  <si>
    <t>3123109071315</t>
  </si>
  <si>
    <t>杨玉婷</t>
  </si>
  <si>
    <t>3123109071203</t>
  </si>
  <si>
    <t>周柯宇</t>
  </si>
  <si>
    <t>康复技师</t>
  </si>
  <si>
    <t>7030901</t>
  </si>
  <si>
    <t>3123109070509</t>
  </si>
  <si>
    <t>刘于萍</t>
  </si>
  <si>
    <t>专技人员</t>
  </si>
  <si>
    <t>9030101</t>
  </si>
  <si>
    <t>2123109022512</t>
  </si>
  <si>
    <t>何晓艳</t>
  </si>
  <si>
    <t>9030201</t>
  </si>
  <si>
    <t>2123109012118</t>
  </si>
  <si>
    <t>袁琴</t>
  </si>
  <si>
    <t>9030301</t>
  </si>
  <si>
    <t>2123109061601</t>
  </si>
  <si>
    <t>蒋金洪</t>
  </si>
  <si>
    <t>9030401</t>
  </si>
  <si>
    <t>2123109040622</t>
  </si>
  <si>
    <t>邓孜</t>
  </si>
  <si>
    <t>9030501</t>
  </si>
  <si>
    <t>2123109013003</t>
  </si>
  <si>
    <t>杜先窑</t>
  </si>
  <si>
    <t>信息技术人员</t>
  </si>
  <si>
    <t>9030601</t>
  </si>
  <si>
    <t>2123109061008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</si>
</sst>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protection/>
    </xf>
    <xf numFmtId="0" fontId="0" fillId="0" borderId="0">
      <alignment vertical="center"/>
      <protection/>
    </xf>
    <xf numFmtId="0" fontId="22" fillId="0" borderId="0">
      <alignment/>
      <protection/>
    </xf>
  </cellStyleXfs>
  <cellXfs count="10">
    <xf numFmtId="0" fontId="0" fillId="0" borderId="0" xfId="0" applyAlignment="1">
      <alignment vertical="center"/>
    </xf>
    <xf numFmtId="0" fontId="2" fillId="0" borderId="0" xfId="0" applyFont="1" applyAlignment="1">
      <alignment horizontal="center" vertical="center"/>
    </xf>
    <xf numFmtId="0" fontId="43" fillId="33" borderId="9" xfId="63" applyFont="1" applyFill="1" applyBorder="1" applyAlignment="1">
      <alignment horizontal="center" vertical="center"/>
      <protection/>
    </xf>
    <xf numFmtId="0" fontId="43" fillId="33" borderId="9" xfId="63" applyFont="1" applyFill="1" applyBorder="1" applyAlignment="1">
      <alignment horizontal="center" vertical="center" wrapText="1"/>
      <protection/>
    </xf>
    <xf numFmtId="49" fontId="43" fillId="33" borderId="9" xfId="63" applyNumberFormat="1" applyFont="1" applyFill="1" applyBorder="1" applyAlignment="1">
      <alignment horizontal="center" vertical="center" wrapText="1"/>
      <protection/>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0" fillId="0" borderId="0" xfId="0" applyAlignment="1">
      <alignment horizontal="left" vertical="center"/>
    </xf>
    <xf numFmtId="0" fontId="43"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
  <sheetViews>
    <sheetView tabSelected="1" zoomScaleSheetLayoutView="100" workbookViewId="0" topLeftCell="A1">
      <selection activeCell="P4" sqref="P4"/>
    </sheetView>
  </sheetViews>
  <sheetFormatPr defaultColWidth="9.00390625" defaultRowHeight="14.25"/>
  <cols>
    <col min="1" max="1" width="5.875" style="0" customWidth="1"/>
    <col min="2" max="2" width="10.375" style="0" customWidth="1"/>
    <col min="3" max="3" width="7.625" style="0" customWidth="1"/>
    <col min="4" max="4" width="13.625" style="0" customWidth="1"/>
    <col min="5" max="5" width="12.625" style="0" customWidth="1"/>
    <col min="6" max="6" width="14.875" style="0" customWidth="1"/>
    <col min="7" max="7" width="9.25390625" style="0" customWidth="1"/>
    <col min="8" max="8" width="7.25390625" style="0" customWidth="1"/>
    <col min="9" max="9" width="10.375" style="0" customWidth="1"/>
    <col min="10" max="10" width="8.875" style="0" customWidth="1"/>
    <col min="11" max="11" width="8.625" style="0" customWidth="1"/>
    <col min="14" max="14" width="8.00390625" style="0" customWidth="1"/>
  </cols>
  <sheetData>
    <row r="1" spans="1:14" ht="36" customHeight="1">
      <c r="A1" s="1" t="s">
        <v>0</v>
      </c>
      <c r="B1" s="1"/>
      <c r="C1" s="1"/>
      <c r="D1" s="1"/>
      <c r="E1" s="1"/>
      <c r="F1" s="1"/>
      <c r="G1" s="1"/>
      <c r="H1" s="1"/>
      <c r="I1" s="1"/>
      <c r="J1" s="1"/>
      <c r="K1" s="1"/>
      <c r="L1" s="1"/>
      <c r="M1" s="1"/>
      <c r="N1" s="1"/>
    </row>
    <row r="2" spans="1:14" ht="31.5" customHeight="1">
      <c r="A2" s="2" t="s">
        <v>1</v>
      </c>
      <c r="B2" s="3" t="s">
        <v>2</v>
      </c>
      <c r="C2" s="3" t="s">
        <v>3</v>
      </c>
      <c r="D2" s="3" t="s">
        <v>4</v>
      </c>
      <c r="E2" s="4" t="s">
        <v>5</v>
      </c>
      <c r="F2" s="3" t="s">
        <v>6</v>
      </c>
      <c r="G2" s="3" t="s">
        <v>7</v>
      </c>
      <c r="H2" s="3" t="s">
        <v>8</v>
      </c>
      <c r="I2" s="3" t="s">
        <v>9</v>
      </c>
      <c r="J2" s="3" t="s">
        <v>10</v>
      </c>
      <c r="K2" s="3" t="s">
        <v>11</v>
      </c>
      <c r="L2" s="3" t="s">
        <v>12</v>
      </c>
      <c r="M2" s="3" t="s">
        <v>13</v>
      </c>
      <c r="N2" s="3" t="s">
        <v>14</v>
      </c>
    </row>
    <row r="3" spans="1:14" ht="27" customHeight="1">
      <c r="A3" s="5">
        <v>1</v>
      </c>
      <c r="B3" s="6" t="s">
        <v>15</v>
      </c>
      <c r="C3" s="6" t="s">
        <v>16</v>
      </c>
      <c r="D3" s="6" t="s">
        <v>17</v>
      </c>
      <c r="E3" s="6" t="s">
        <v>18</v>
      </c>
      <c r="F3" s="6" t="s">
        <v>19</v>
      </c>
      <c r="G3" s="5">
        <v>72.8</v>
      </c>
      <c r="H3" s="7"/>
      <c r="I3" s="7">
        <f>G3+H3</f>
        <v>72.8</v>
      </c>
      <c r="J3" s="7">
        <f>I3*0.6</f>
        <v>43.68</v>
      </c>
      <c r="K3" s="9">
        <v>83.8</v>
      </c>
      <c r="L3" s="9">
        <f>K3*0.4</f>
        <v>33.52</v>
      </c>
      <c r="M3" s="9">
        <f>J3+L3</f>
        <v>77.2</v>
      </c>
      <c r="N3" s="9">
        <f>SUMPRODUCT(((E$3:E$16=E3)*M$3:M$16&gt;M3)*1)+1</f>
        <v>1</v>
      </c>
    </row>
    <row r="4" spans="1:14" ht="27" customHeight="1">
      <c r="A4" s="5">
        <v>2</v>
      </c>
      <c r="B4" s="6" t="s">
        <v>20</v>
      </c>
      <c r="C4" s="6" t="s">
        <v>16</v>
      </c>
      <c r="D4" s="6" t="s">
        <v>21</v>
      </c>
      <c r="E4" s="6" t="s">
        <v>22</v>
      </c>
      <c r="F4" s="6" t="s">
        <v>23</v>
      </c>
      <c r="G4" s="5">
        <v>76.2</v>
      </c>
      <c r="H4" s="7"/>
      <c r="I4" s="7">
        <f>G4+H4</f>
        <v>76.2</v>
      </c>
      <c r="J4" s="7">
        <f>I4*0.6</f>
        <v>45.72</v>
      </c>
      <c r="K4" s="9">
        <v>83.6</v>
      </c>
      <c r="L4" s="9">
        <f>K4*0.4</f>
        <v>33.44</v>
      </c>
      <c r="M4" s="9">
        <f>J4+L4</f>
        <v>79.16</v>
      </c>
      <c r="N4" s="9">
        <f>SUMPRODUCT(((E$3:E$16=E4)*M$3:M$16&gt;M4)*1)+1</f>
        <v>1</v>
      </c>
    </row>
    <row r="5" spans="1:14" ht="27" customHeight="1">
      <c r="A5" s="5">
        <v>3</v>
      </c>
      <c r="B5" s="6" t="s">
        <v>24</v>
      </c>
      <c r="C5" s="6" t="s">
        <v>16</v>
      </c>
      <c r="D5" s="6" t="s">
        <v>25</v>
      </c>
      <c r="E5" s="6" t="s">
        <v>26</v>
      </c>
      <c r="F5" s="6" t="s">
        <v>27</v>
      </c>
      <c r="G5" s="5">
        <v>69</v>
      </c>
      <c r="H5" s="7"/>
      <c r="I5" s="7">
        <f>G5+H5</f>
        <v>69</v>
      </c>
      <c r="J5" s="7">
        <f>I5*0.6</f>
        <v>41.4</v>
      </c>
      <c r="K5" s="9">
        <v>79</v>
      </c>
      <c r="L5" s="9">
        <f>K5*0.4</f>
        <v>31.6</v>
      </c>
      <c r="M5" s="9">
        <f>J5+L5</f>
        <v>73</v>
      </c>
      <c r="N5" s="9">
        <f>SUMPRODUCT(((E$3:E$16=E5)*M$3:M$16&gt;M5)*1)+1</f>
        <v>1</v>
      </c>
    </row>
    <row r="6" spans="1:14" ht="27" customHeight="1">
      <c r="A6" s="5">
        <v>4</v>
      </c>
      <c r="B6" s="6" t="s">
        <v>28</v>
      </c>
      <c r="C6" s="6" t="s">
        <v>29</v>
      </c>
      <c r="D6" s="6" t="s">
        <v>30</v>
      </c>
      <c r="E6" s="6" t="s">
        <v>31</v>
      </c>
      <c r="F6" s="6" t="s">
        <v>32</v>
      </c>
      <c r="G6" s="5">
        <v>77.6</v>
      </c>
      <c r="H6" s="7">
        <v>4</v>
      </c>
      <c r="I6" s="7">
        <f>G6+H6</f>
        <v>81.6</v>
      </c>
      <c r="J6" s="7">
        <f>I6*0.6</f>
        <v>48.959999999999994</v>
      </c>
      <c r="K6" s="9">
        <v>79.8</v>
      </c>
      <c r="L6" s="9">
        <f>K6*0.4</f>
        <v>31.92</v>
      </c>
      <c r="M6" s="9">
        <f>J6+L6</f>
        <v>80.88</v>
      </c>
      <c r="N6" s="9">
        <f>SUMPRODUCT(((E$3:E$16=E6)*M$3:M$16&gt;M6)*1)+1</f>
        <v>1</v>
      </c>
    </row>
    <row r="7" spans="1:14" ht="27" customHeight="1">
      <c r="A7" s="5">
        <v>5</v>
      </c>
      <c r="B7" s="6" t="s">
        <v>33</v>
      </c>
      <c r="C7" s="6" t="s">
        <v>16</v>
      </c>
      <c r="D7" s="6" t="s">
        <v>30</v>
      </c>
      <c r="E7" s="6" t="s">
        <v>31</v>
      </c>
      <c r="F7" s="6" t="s">
        <v>34</v>
      </c>
      <c r="G7" s="5">
        <v>72.6</v>
      </c>
      <c r="H7" s="7"/>
      <c r="I7" s="7">
        <f>G7+H7</f>
        <v>72.6</v>
      </c>
      <c r="J7" s="7">
        <f>I7*0.6</f>
        <v>43.559999999999995</v>
      </c>
      <c r="K7" s="9">
        <v>83.8</v>
      </c>
      <c r="L7" s="9">
        <f>K7*0.4</f>
        <v>33.52</v>
      </c>
      <c r="M7" s="9">
        <f>J7+L7</f>
        <v>77.08</v>
      </c>
      <c r="N7" s="9">
        <f>SUMPRODUCT(((E$3:E$16=E7)*M$3:M$16&gt;M7)*1)+1</f>
        <v>2</v>
      </c>
    </row>
    <row r="8" spans="1:14" ht="27" customHeight="1">
      <c r="A8" s="5">
        <v>6</v>
      </c>
      <c r="B8" s="6" t="s">
        <v>35</v>
      </c>
      <c r="C8" s="6" t="s">
        <v>16</v>
      </c>
      <c r="D8" s="6" t="s">
        <v>36</v>
      </c>
      <c r="E8" s="6" t="s">
        <v>37</v>
      </c>
      <c r="F8" s="6" t="s">
        <v>38</v>
      </c>
      <c r="G8" s="5">
        <v>73.4</v>
      </c>
      <c r="H8" s="7"/>
      <c r="I8" s="7">
        <f>G8+H8</f>
        <v>73.4</v>
      </c>
      <c r="J8" s="7">
        <f aca="true" t="shared" si="0" ref="J8:J16">I8*0.6</f>
        <v>44.04</v>
      </c>
      <c r="K8" s="9">
        <v>82.1</v>
      </c>
      <c r="L8" s="9">
        <f aca="true" t="shared" si="1" ref="L8:L16">K8*0.4</f>
        <v>32.839999999999996</v>
      </c>
      <c r="M8" s="9">
        <f aca="true" t="shared" si="2" ref="M8:M16">J8+L8</f>
        <v>76.88</v>
      </c>
      <c r="N8" s="9">
        <f>SUMPRODUCT(((E$3:E$16=E8)*M$3:M$16&gt;M8)*1)+1</f>
        <v>1</v>
      </c>
    </row>
    <row r="9" spans="1:14" ht="27" customHeight="1">
      <c r="A9" s="5">
        <v>7</v>
      </c>
      <c r="B9" s="6" t="s">
        <v>39</v>
      </c>
      <c r="C9" s="6" t="s">
        <v>16</v>
      </c>
      <c r="D9" s="6" t="s">
        <v>36</v>
      </c>
      <c r="E9" s="6" t="s">
        <v>37</v>
      </c>
      <c r="F9" s="6" t="s">
        <v>40</v>
      </c>
      <c r="G9" s="5">
        <v>68</v>
      </c>
      <c r="H9" s="7"/>
      <c r="I9" s="7">
        <f>G9+H9</f>
        <v>68</v>
      </c>
      <c r="J9" s="7">
        <f t="shared" si="0"/>
        <v>40.8</v>
      </c>
      <c r="K9" s="9">
        <v>82.5</v>
      </c>
      <c r="L9" s="9">
        <f t="shared" si="1"/>
        <v>33</v>
      </c>
      <c r="M9" s="9">
        <f t="shared" si="2"/>
        <v>73.8</v>
      </c>
      <c r="N9" s="9">
        <f>SUMPRODUCT(((E$3:E$16=E9)*M$3:M$16&gt;M9)*1)+1</f>
        <v>2</v>
      </c>
    </row>
    <row r="10" spans="1:14" ht="27" customHeight="1">
      <c r="A10" s="5">
        <v>8</v>
      </c>
      <c r="B10" s="6" t="s">
        <v>41</v>
      </c>
      <c r="C10" s="6" t="s">
        <v>16</v>
      </c>
      <c r="D10" s="6" t="s">
        <v>42</v>
      </c>
      <c r="E10" s="6" t="s">
        <v>43</v>
      </c>
      <c r="F10" s="6" t="s">
        <v>44</v>
      </c>
      <c r="G10" s="5">
        <v>70.2</v>
      </c>
      <c r="H10" s="7"/>
      <c r="I10" s="7">
        <f>G10+H10</f>
        <v>70.2</v>
      </c>
      <c r="J10" s="7">
        <f t="shared" si="0"/>
        <v>42.12</v>
      </c>
      <c r="K10" s="9">
        <v>79.6</v>
      </c>
      <c r="L10" s="9">
        <f t="shared" si="1"/>
        <v>31.84</v>
      </c>
      <c r="M10" s="9">
        <f t="shared" si="2"/>
        <v>73.96</v>
      </c>
      <c r="N10" s="9">
        <f>SUMPRODUCT(((E$3:E$16=E10)*M$3:M$16&gt;M10)*1)+1</f>
        <v>1</v>
      </c>
    </row>
    <row r="11" spans="1:14" ht="27" customHeight="1">
      <c r="A11" s="5">
        <v>9</v>
      </c>
      <c r="B11" s="6" t="s">
        <v>45</v>
      </c>
      <c r="C11" s="6" t="s">
        <v>16</v>
      </c>
      <c r="D11" s="6" t="s">
        <v>46</v>
      </c>
      <c r="E11" s="6" t="s">
        <v>47</v>
      </c>
      <c r="F11" s="6" t="s">
        <v>48</v>
      </c>
      <c r="G11" s="5">
        <v>65</v>
      </c>
      <c r="H11" s="7"/>
      <c r="I11" s="7">
        <v>65</v>
      </c>
      <c r="J11" s="7">
        <f t="shared" si="0"/>
        <v>39</v>
      </c>
      <c r="K11" s="9">
        <v>82.6</v>
      </c>
      <c r="L11" s="9">
        <f t="shared" si="1"/>
        <v>33.04</v>
      </c>
      <c r="M11" s="9">
        <f t="shared" si="2"/>
        <v>72.03999999999999</v>
      </c>
      <c r="N11" s="9">
        <f>SUMPRODUCT(((E$3:E$16=E11)*M$3:M$16&gt;M11)*1)+1</f>
        <v>1</v>
      </c>
    </row>
    <row r="12" spans="1:14" ht="27" customHeight="1">
      <c r="A12" s="5">
        <v>10</v>
      </c>
      <c r="B12" s="6" t="s">
        <v>49</v>
      </c>
      <c r="C12" s="6" t="s">
        <v>16</v>
      </c>
      <c r="D12" s="6" t="s">
        <v>46</v>
      </c>
      <c r="E12" s="6" t="s">
        <v>50</v>
      </c>
      <c r="F12" s="6" t="s">
        <v>51</v>
      </c>
      <c r="G12" s="5">
        <v>71.6</v>
      </c>
      <c r="H12" s="7"/>
      <c r="I12" s="7">
        <f>G12+H12</f>
        <v>71.6</v>
      </c>
      <c r="J12" s="7">
        <f t="shared" si="0"/>
        <v>42.959999999999994</v>
      </c>
      <c r="K12" s="9">
        <v>82.4</v>
      </c>
      <c r="L12" s="9">
        <f t="shared" si="1"/>
        <v>32.96</v>
      </c>
      <c r="M12" s="9">
        <f t="shared" si="2"/>
        <v>75.91999999999999</v>
      </c>
      <c r="N12" s="9">
        <f>SUMPRODUCT(((E$3:E$16=E12)*M$3:M$16&gt;M12)*1)+1</f>
        <v>1</v>
      </c>
    </row>
    <row r="13" spans="1:14" ht="27" customHeight="1">
      <c r="A13" s="5">
        <v>11</v>
      </c>
      <c r="B13" s="6" t="s">
        <v>52</v>
      </c>
      <c r="C13" s="6" t="s">
        <v>16</v>
      </c>
      <c r="D13" s="6" t="s">
        <v>46</v>
      </c>
      <c r="E13" s="6" t="s">
        <v>53</v>
      </c>
      <c r="F13" s="6" t="s">
        <v>54</v>
      </c>
      <c r="G13" s="5">
        <v>66.6</v>
      </c>
      <c r="H13" s="7"/>
      <c r="I13" s="7">
        <f>G13+H13</f>
        <v>66.6</v>
      </c>
      <c r="J13" s="7">
        <f t="shared" si="0"/>
        <v>39.959999999999994</v>
      </c>
      <c r="K13" s="9">
        <v>84.6</v>
      </c>
      <c r="L13" s="9">
        <f t="shared" si="1"/>
        <v>33.839999999999996</v>
      </c>
      <c r="M13" s="9">
        <f t="shared" si="2"/>
        <v>73.79999999999998</v>
      </c>
      <c r="N13" s="9">
        <f>SUMPRODUCT(((E$3:E$16=E13)*M$3:M$16&gt;M13)*1)+1</f>
        <v>1</v>
      </c>
    </row>
    <row r="14" spans="1:14" ht="27" customHeight="1">
      <c r="A14" s="5">
        <v>12</v>
      </c>
      <c r="B14" s="6" t="s">
        <v>55</v>
      </c>
      <c r="C14" s="6" t="s">
        <v>29</v>
      </c>
      <c r="D14" s="6" t="s">
        <v>46</v>
      </c>
      <c r="E14" s="6" t="s">
        <v>56</v>
      </c>
      <c r="F14" s="6" t="s">
        <v>57</v>
      </c>
      <c r="G14" s="5">
        <v>68.8</v>
      </c>
      <c r="H14" s="7"/>
      <c r="I14" s="7">
        <f>G14+H14</f>
        <v>68.8</v>
      </c>
      <c r="J14" s="7">
        <f t="shared" si="0"/>
        <v>41.279999999999994</v>
      </c>
      <c r="K14" s="9">
        <v>86.8</v>
      </c>
      <c r="L14" s="9">
        <f t="shared" si="1"/>
        <v>34.72</v>
      </c>
      <c r="M14" s="9">
        <f t="shared" si="2"/>
        <v>76</v>
      </c>
      <c r="N14" s="9">
        <f>SUMPRODUCT(((E$3:E$16=E14)*M$3:M$16&gt;M14)*1)+1</f>
        <v>1</v>
      </c>
    </row>
    <row r="15" spans="1:14" ht="27" customHeight="1">
      <c r="A15" s="5">
        <v>13</v>
      </c>
      <c r="B15" s="6" t="s">
        <v>58</v>
      </c>
      <c r="C15" s="6" t="s">
        <v>16</v>
      </c>
      <c r="D15" s="6" t="s">
        <v>46</v>
      </c>
      <c r="E15" s="6" t="s">
        <v>59</v>
      </c>
      <c r="F15" s="6" t="s">
        <v>60</v>
      </c>
      <c r="G15" s="5">
        <v>70.2</v>
      </c>
      <c r="H15" s="7"/>
      <c r="I15" s="7">
        <f>G15+H15</f>
        <v>70.2</v>
      </c>
      <c r="J15" s="7">
        <f t="shared" si="0"/>
        <v>42.12</v>
      </c>
      <c r="K15" s="9">
        <v>86.6</v>
      </c>
      <c r="L15" s="9">
        <f t="shared" si="1"/>
        <v>34.64</v>
      </c>
      <c r="M15" s="9">
        <f t="shared" si="2"/>
        <v>76.75999999999999</v>
      </c>
      <c r="N15" s="9">
        <f>SUMPRODUCT(((E$3:E$16=E15)*M$3:M$16&gt;M15)*1)+1</f>
        <v>1</v>
      </c>
    </row>
    <row r="16" spans="1:14" ht="27" customHeight="1">
      <c r="A16" s="5">
        <v>14</v>
      </c>
      <c r="B16" s="6" t="s">
        <v>61</v>
      </c>
      <c r="C16" s="6" t="s">
        <v>29</v>
      </c>
      <c r="D16" s="6" t="s">
        <v>62</v>
      </c>
      <c r="E16" s="6" t="s">
        <v>63</v>
      </c>
      <c r="F16" s="6" t="s">
        <v>64</v>
      </c>
      <c r="G16" s="5">
        <v>67.2</v>
      </c>
      <c r="H16" s="7"/>
      <c r="I16" s="7">
        <f>G16+H16</f>
        <v>67.2</v>
      </c>
      <c r="J16" s="7">
        <f t="shared" si="0"/>
        <v>40.32</v>
      </c>
      <c r="K16" s="9">
        <v>82.9</v>
      </c>
      <c r="L16" s="9">
        <f t="shared" si="1"/>
        <v>33.160000000000004</v>
      </c>
      <c r="M16" s="9">
        <f t="shared" si="2"/>
        <v>73.48</v>
      </c>
      <c r="N16" s="9">
        <f>SUMPRODUCT(((E$3:E$16=E16)*M$3:M$16&gt;M16)*1)+1</f>
        <v>1</v>
      </c>
    </row>
    <row r="18" spans="1:7" ht="14.25">
      <c r="A18" s="8"/>
      <c r="B18" s="8"/>
      <c r="C18" s="8"/>
      <c r="D18" s="8"/>
      <c r="E18" s="8"/>
      <c r="F18" s="8"/>
      <c r="G18" s="8"/>
    </row>
  </sheetData>
  <sheetProtection/>
  <mergeCells count="2">
    <mergeCell ref="A1:N1"/>
    <mergeCell ref="A18:G18"/>
  </mergeCells>
  <printOptions/>
  <pageMargins left="0.7513888888888889" right="0.7513888888888889" top="1" bottom="1" header="0.5" footer="0.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2023-03-29T02:17:55Z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F69AF5EF8223470EBD23FCC93F33DF93</vt:lpwstr>
  </property>
</Properties>
</file>