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0" activeTab="21"/>
  </bookViews>
  <sheets>
    <sheet name="一般公共预算部分" sheetId="2" r:id="rId1"/>
    <sheet name="一般公共预算收支总表-县本级" sheetId="5" r:id="rId2"/>
    <sheet name="一般公共预算收入表-县本级" sheetId="1" r:id="rId3"/>
    <sheet name="一般公共预算上级补助收入预算表-县本级" sheetId="18" r:id="rId4"/>
    <sheet name="一般公共预算支出表（功能科目到类）-县本级" sheetId="6" r:id="rId5"/>
    <sheet name="一般公共预算支出表（功能科目到项）- 县本级" sheetId="8" r:id="rId6"/>
    <sheet name="一般公共预算本级支出政府经济分类明细表-县本级" sheetId="19" r:id="rId7"/>
    <sheet name="一般公共预算对下级的转移支付预算分项目表-县本级" sheetId="20" r:id="rId8"/>
    <sheet name="一般公共预算对下级的转移支付预算分地区表-县本级" sheetId="21" r:id="rId9"/>
    <sheet name="2022年一般公共预算县本级支出“三公”经费预算表-县本级" sheetId="4" r:id="rId10"/>
    <sheet name="2022年一般公共预算税收返还和转移支付表-县本级" sheetId="16" r:id="rId11"/>
    <sheet name="2022年一般公共预算政府一般债务限额和余额统计表-县本级" sheetId="25" r:id="rId12"/>
    <sheet name="政府性基金预算部分" sheetId="14" r:id="rId13"/>
    <sheet name="2022年班戈县政府性基金收支预算总表-县本级" sheetId="17" r:id="rId14"/>
    <sheet name="2022年班戈县政府性基金收入预算表-县本级" sheetId="22" r:id="rId15"/>
    <sheet name="2022年政府性基金支出预算表-县本级" sheetId="12" r:id="rId16"/>
    <sheet name="2022年班戈县政府性基金预算本级支出功能分类明细表-县本级" sheetId="26" r:id="rId17"/>
    <sheet name="班戈县2022年政府性基金预算收入来源表-县本级" sheetId="23" r:id="rId18"/>
    <sheet name="2022年班戈县政府性基金预算本级支出政府经济分类明细表" sheetId="27" r:id="rId19"/>
    <sheet name="2022年班戈县政府性基金预算对下级的转移支付预算分地区表" sheetId="28" r:id="rId20"/>
    <sheet name="2022年班戈县政府性基金预算对下级的转移支付预算分项目表" sheetId="29" r:id="rId21"/>
    <sheet name="2022年政府性基金预算政府一般债务限额和余额统计表" sheetId="24" r:id="rId22"/>
    <sheet name="国有资本经营预算部分" sheetId="15" r:id="rId23"/>
    <sheet name="2022年班戈县国有资本经营预算收支预算总表-县本级" sheetId="30" r:id="rId24"/>
    <sheet name="2022年班戈县国有资本经营预算本级收入预算表-县本级" sheetId="31" r:id="rId25"/>
    <sheet name="班戈县2022年国有资本经营预算支出表" sheetId="13" r:id="rId26"/>
    <sheet name="2022年班戈县国有资本经营预算本级支出功能分类明细表" sheetId="33" r:id="rId27"/>
    <sheet name="2022年班戈县国有资本经营预算本级支出政府经济分类明细表" sheetId="32" r:id="rId28"/>
    <sheet name="社会保险基金预算" sheetId="34" r:id="rId29"/>
  </sheets>
  <definedNames>
    <definedName name="_xlnm._FilterDatabase" localSheetId="5" hidden="1">'一般公共预算支出表（功能科目到项）- 县本级'!$A$6:$C$314</definedName>
    <definedName name="_xlnm.Print_Titles" localSheetId="1">'一般公共预算收支总表-县本级'!$1:$5</definedName>
    <definedName name="_xlnm.Print_Titles" localSheetId="5">'一般公共预算支出表（功能科目到项）- 县本级'!$1:$5</definedName>
    <definedName name="_xlnm.Print_Titles" localSheetId="2">'一般公共预算收入表-县本级'!$1:$5</definedName>
    <definedName name="_xlnm.Print_Titles" localSheetId="4">'一般公共预算支出表（功能科目到类）-县本级'!$1:$4</definedName>
    <definedName name="_xlnm._FilterDatabase" localSheetId="15" hidden="1">'2022年政府性基金支出预算表-县本级'!$A$6:$I$6</definedName>
    <definedName name="_xlnm.Print_Titles" localSheetId="15">'2022年政府性基金支出预算表-县本级'!$1:$4</definedName>
    <definedName name="_xlnm.Print_Area" localSheetId="15">'2022年政府性基金支出预算表-县本级'!$A$1:$I$17</definedName>
    <definedName name="_xlnm._FilterDatabase" localSheetId="25" hidden="1">班戈县2022年国有资本经营预算支出表!#REF!</definedName>
    <definedName name="_xlnm.Print_Titles" localSheetId="25">班戈县2022年国有资本经营预算支出表!$1:$4</definedName>
    <definedName name="_xlnm.Print_Area" localSheetId="25">班戈县2022年国有资本经营预算支出表!$A$1:$I$7</definedName>
    <definedName name="_xlnm.Print_Titles" localSheetId="9">'2022年一般公共预算县本级支出“三公”经费预算表-县本级'!$2:$5</definedName>
    <definedName name="_xlnm._FilterDatabase" localSheetId="6" hidden="1">'一般公共预算本级支出政府经济分类明细表-县本级'!$A$5:$C$44</definedName>
  </definedNames>
  <calcPr calcId="144525"/>
</workbook>
</file>

<file path=xl/sharedStrings.xml><?xml version="1.0" encoding="utf-8"?>
<sst xmlns="http://schemas.openxmlformats.org/spreadsheetml/2006/main" count="1928" uniqueCount="1599">
  <si>
    <t>一般公共预算部分</t>
  </si>
  <si>
    <t>表一</t>
  </si>
  <si>
    <t>班戈县2022年一般公共预算收支平衡表</t>
  </si>
  <si>
    <t>制表单位：班戈县财政局</t>
  </si>
  <si>
    <t>单位：万元</t>
  </si>
  <si>
    <t>收入</t>
  </si>
  <si>
    <t>支出</t>
  </si>
  <si>
    <t>项目</t>
  </si>
  <si>
    <t>预算数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</si>
  <si>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</si>
  <si>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</si>
  <si>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</si>
  <si>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</si>
  <si>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</si>
  <si>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</si>
  <si>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</si>
  <si>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</si>
  <si>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</si>
  <si>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</si>
  <si>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</si>
  <si>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</si>
  <si>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</si>
  <si>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</si>
  <si>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</si>
  <si>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</si>
  <si>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</si>
  <si>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</si>
  <si>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</si>
  <si>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</si>
  <si>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</si>
  <si>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</si>
  <si>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</si>
  <si>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</si>
  <si>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</si>
  <si>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</si>
  <si>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</si>
  <si>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</si>
  <si>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</si>
  <si>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</si>
  <si>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</si>
  <si>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</si>
  <si>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</si>
  <si>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</si>
  <si>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</si>
  <si>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</si>
  <si>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</si>
  <si>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</si>
  <si>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</si>
  <si>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</si>
  <si>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</si>
  <si>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</si>
  <si>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</si>
  <si>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</si>
  <si>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</si>
  <si>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</si>
  <si>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</si>
  <si>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</si>
  <si>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</si>
  <si>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</si>
  <si>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</si>
  <si>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</si>
  <si>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</si>
  <si>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</si>
  <si>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</si>
  <si>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</si>
  <si>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</si>
  <si>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</si>
  <si>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</si>
  <si>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</si>
  <si>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</si>
  <si>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</si>
  <si>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</si>
  <si>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</si>
  <si>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</si>
  <si>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</si>
  <si>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</si>
  <si>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</si>
  <si>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</si>
  <si>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</si>
  <si>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</si>
  <si>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</si>
  <si>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</si>
  <si>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</si>
  <si>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</si>
  <si>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</si>
  <si>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</si>
  <si>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</si>
  <si>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</si>
  <si>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</si>
  <si>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</si>
  <si>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</si>
  <si>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</si>
  <si>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</si>
  <si>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</si>
  <si>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</si>
  <si>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</si>
  <si>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</si>
  <si>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</si>
  <si>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</si>
  <si>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</si>
  <si>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</si>
  <si>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</si>
  <si>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</si>
  <si>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</si>
  <si>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</si>
  <si>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</si>
  <si>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</si>
  <si>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</si>
  <si>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</si>
  <si>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</si>
  <si>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</si>
  <si>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</si>
  <si>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</si>
  <si>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</si>
  <si>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</si>
  <si>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</si>
  <si>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</si>
  <si>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</si>
  <si>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</si>
  <si>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</si>
  <si>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</si>
  <si>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</si>
  <si>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</si>
  <si>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</si>
  <si>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</si>
  <si>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</si>
  <si>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</si>
  <si>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</si>
  <si>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</si>
  <si>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</si>
  <si>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</si>
  <si>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</si>
  <si>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</si>
  <si>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</si>
  <si>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</si>
  <si>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</si>
  <si>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</si>
  <si>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</si>
  <si>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</si>
  <si>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</si>
  <si>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</si>
  <si>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</si>
  <si>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</si>
  <si>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</si>
  <si>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</si>
  <si>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</si>
  <si>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</si>
  <si>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</si>
  <si>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</si>
  <si>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</si>
  <si>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</si>
  <si>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</si>
  <si>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</si>
  <si>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</si>
  <si>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</si>
  <si>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</si>
  <si>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</si>
  <si>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</si>
  <si>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</si>
  <si>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</si>
  <si>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</si>
  <si>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</si>
  <si>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</si>
  <si>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</si>
  <si>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</si>
  <si>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</si>
  <si>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</si>
  <si>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</si>
  <si>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</si>
  <si>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</si>
  <si>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</si>
  <si>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</si>
  <si>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</si>
  <si>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</si>
  <si>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</si>
  <si>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</si>
  <si>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</si>
  <si>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</si>
  <si>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</si>
  <si>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收  入  总  计</t>
  </si>
  <si>
    <t>支  出  总  计</t>
  </si>
  <si>
    <t>表二</t>
  </si>
  <si>
    <t>班戈县2022年一般公共预算收入预算情况表</t>
  </si>
  <si>
    <t>金额单位：万元</t>
  </si>
  <si>
    <t>项    目</t>
  </si>
  <si>
    <t>2022年预算数</t>
  </si>
  <si>
    <t>代码</t>
  </si>
  <si>
    <t>名称</t>
  </si>
  <si>
    <t>税收收入</t>
  </si>
  <si>
    <t>10101</t>
  </si>
  <si>
    <t>增值税</t>
  </si>
  <si>
    <t>10104</t>
  </si>
  <si>
    <t>企业所得税</t>
  </si>
  <si>
    <t>10106</t>
  </si>
  <si>
    <t>个人所得税</t>
  </si>
  <si>
    <t>10107</t>
  </si>
  <si>
    <t>资源税</t>
  </si>
  <si>
    <t>10109</t>
  </si>
  <si>
    <t>城市维护建设税</t>
  </si>
  <si>
    <t>10111</t>
  </si>
  <si>
    <t>印花税</t>
  </si>
  <si>
    <t>10121</t>
  </si>
  <si>
    <t>环境保护税</t>
  </si>
  <si>
    <t>非税收入</t>
  </si>
  <si>
    <t>10302</t>
  </si>
  <si>
    <t>专项收入</t>
  </si>
  <si>
    <t>10304</t>
  </si>
  <si>
    <t>行政事业性收费收入</t>
  </si>
  <si>
    <t>10305</t>
  </si>
  <si>
    <t>罚没收入</t>
  </si>
  <si>
    <t>10307</t>
  </si>
  <si>
    <t>国有资源（资产）有偿使用收入</t>
  </si>
  <si>
    <t>10399</t>
  </si>
  <si>
    <t>其他收入</t>
  </si>
  <si>
    <t>收入合计</t>
  </si>
  <si>
    <t>表三</t>
  </si>
  <si>
    <t>2022年班戈县一般公共预算上级补助收入预算表</t>
  </si>
  <si>
    <t>金额</t>
  </si>
  <si>
    <t>一、一般性转移支付收入</t>
  </si>
  <si>
    <t>124,181.53</t>
  </si>
  <si>
    <t>54000021T000000005812-农业保险保险费补贴</t>
  </si>
  <si>
    <t>2,109.17</t>
  </si>
  <si>
    <t>54000021T000000013558-新疆西藏等地区教育特殊补助资金</t>
  </si>
  <si>
    <t>125.00</t>
  </si>
  <si>
    <t>54000021T000000013559-“三区”人才计划教师专项工作补助经费</t>
  </si>
  <si>
    <t>4.00</t>
  </si>
  <si>
    <t>54000022T000000403985-草原承包经营权权登记颁证工作经费</t>
  </si>
  <si>
    <t>66.50</t>
  </si>
  <si>
    <t>54000021T000000014661-取暖费</t>
  </si>
  <si>
    <t>323.58</t>
  </si>
  <si>
    <t>54060022T000000481834-2022年检察装备费</t>
  </si>
  <si>
    <t>150.62</t>
  </si>
  <si>
    <t>54000021T000000013551-城乡义务教育补助经费</t>
  </si>
  <si>
    <t>1,049.97</t>
  </si>
  <si>
    <t>54000021T000000008758-辅警人员经费</t>
  </si>
  <si>
    <t>342.90</t>
  </si>
  <si>
    <t>54000021T000000005857-就业补助资金</t>
  </si>
  <si>
    <t>309.76</t>
  </si>
  <si>
    <t>54000021T000000005803-基本公共卫生服务补助</t>
  </si>
  <si>
    <t>174.00</t>
  </si>
  <si>
    <t>54000022T000000070235-县级基本财力保障机制奖补资金（“三区三州”资金）</t>
  </si>
  <si>
    <t>2,238.00</t>
  </si>
  <si>
    <t>54060021T000000046457-农机具购置补贴</t>
  </si>
  <si>
    <t>20.00</t>
  </si>
  <si>
    <t>54000021T000000014664-医疗保险基金</t>
  </si>
  <si>
    <t>40.00</t>
  </si>
  <si>
    <t>54060022T000000490788-医疗救助（自治区专款）</t>
  </si>
  <si>
    <t>571.00</t>
  </si>
  <si>
    <t>54060022T000000482607-2022年林业草原生态保护恢资金（自治区专款）</t>
  </si>
  <si>
    <t>36.56</t>
  </si>
  <si>
    <t>54000022T000000073816-大学生村官工作补助经费</t>
  </si>
  <si>
    <t>19.00</t>
  </si>
  <si>
    <t>54000021T000000008694-卫生健康人才培养</t>
  </si>
  <si>
    <t>26.71</t>
  </si>
  <si>
    <t>54000022T000000437329-农牧民技能培训补助</t>
  </si>
  <si>
    <t>10.00</t>
  </si>
  <si>
    <t>54000021T000000013562-教育“三包”经费补助</t>
  </si>
  <si>
    <t>1,564.06</t>
  </si>
  <si>
    <t>54000021T000000013702-中央财政残疾人事业发展补助资金</t>
  </si>
  <si>
    <t>14.85</t>
  </si>
  <si>
    <t>54000021T000000008779-地市供暖项目运维</t>
  </si>
  <si>
    <t>175.00</t>
  </si>
  <si>
    <t>54000021T000000009218-乡镇人大保障经费</t>
  </si>
  <si>
    <t>50.00</t>
  </si>
  <si>
    <t>54000021T000000008697-乡村振兴专干经费</t>
  </si>
  <si>
    <t>939.43</t>
  </si>
  <si>
    <t>54000021T000000013700-生猪（牛羊）调出大县奖励资金</t>
  </si>
  <si>
    <t>214.00</t>
  </si>
  <si>
    <t>54000022T000000446308-公共图书馆、美术馆、文化馆（站）免费开放补助</t>
  </si>
  <si>
    <t>72.00</t>
  </si>
  <si>
    <t>54000021T000000014943-高校毕业生市场就业补贴经费</t>
  </si>
  <si>
    <t>54000021T000000009237-地质灾害防治项目</t>
  </si>
  <si>
    <t>3.50</t>
  </si>
  <si>
    <t>54000022T000000437429-“四类人员”待遇</t>
  </si>
  <si>
    <t>1,328.04</t>
  </si>
  <si>
    <t>54000021T000000014660-社区建设</t>
  </si>
  <si>
    <t>39.70</t>
  </si>
  <si>
    <t>54000021T000000008182-基层公安民警生活补贴</t>
  </si>
  <si>
    <t>14.11</t>
  </si>
  <si>
    <t>54060021T000000051777-禁毒专项经费</t>
  </si>
  <si>
    <t>15.00</t>
  </si>
  <si>
    <t>54000021T000000009254-西新工程专项资金</t>
  </si>
  <si>
    <t>29.13</t>
  </si>
  <si>
    <t>54000021T000000007792-水利发展专项资金</t>
  </si>
  <si>
    <t>507.53</t>
  </si>
  <si>
    <t>54000021T000000013610-调整工资转移支付</t>
  </si>
  <si>
    <t>7,673.22</t>
  </si>
  <si>
    <t>54000021T000000005606-基层政权建设</t>
  </si>
  <si>
    <t>200.00</t>
  </si>
  <si>
    <t>54000021T000000008657-城乡居民基本医疗保险补助</t>
  </si>
  <si>
    <t>1,727.87</t>
  </si>
  <si>
    <t>54000021T000000006408-困难残疾人生活补贴和重度残疾人护理补贴</t>
  </si>
  <si>
    <t>206.85</t>
  </si>
  <si>
    <t>54000022T000000419981-双联户户长补助资金</t>
  </si>
  <si>
    <t>150.40</t>
  </si>
  <si>
    <t>54000021T000000013972-教育事业费</t>
  </si>
  <si>
    <t>19,200.73</t>
  </si>
  <si>
    <t>54000022T000000422735-社区矫正</t>
  </si>
  <si>
    <t>2.30</t>
  </si>
  <si>
    <t>54000021T000000007787-衔接推进乡村振兴补助资金</t>
  </si>
  <si>
    <t>13,995.67</t>
  </si>
  <si>
    <t>54000021T000000008680-优抚对象补助</t>
  </si>
  <si>
    <t>12.00</t>
  </si>
  <si>
    <t>54000022T000000444605-易地扶贫搬迁融资方式调整补助资金</t>
  </si>
  <si>
    <t>6,398.95</t>
  </si>
  <si>
    <t>54000021T000000008658-体检经费</t>
  </si>
  <si>
    <t>472.14</t>
  </si>
  <si>
    <t>54000022T000000422210-公安政法转移支付资金</t>
  </si>
  <si>
    <t>802.15</t>
  </si>
  <si>
    <t>54000021T000000006407-经济困难的高龄失能等老年人补贴</t>
  </si>
  <si>
    <t>6.91</t>
  </si>
  <si>
    <t>54000021T000000009083-农业资源及生态保护补助资金</t>
  </si>
  <si>
    <t>7,031.50</t>
  </si>
  <si>
    <t>54000021T000000008695-卫生机构能力建设</t>
  </si>
  <si>
    <t>400.00</t>
  </si>
  <si>
    <t>54000021T000000008702-住院分娩补助、奖励待产生活补助</t>
  </si>
  <si>
    <t>92.99</t>
  </si>
  <si>
    <t>54000022T000000422726-法律援助</t>
  </si>
  <si>
    <t>11.00</t>
  </si>
  <si>
    <t>54000022T000000079569-所得税超基数返还</t>
  </si>
  <si>
    <t>68.94</t>
  </si>
  <si>
    <t>54000021T000000008799-体制补助</t>
  </si>
  <si>
    <t>785.77</t>
  </si>
  <si>
    <t>54000021T000000008802-均衡性转移支付</t>
  </si>
  <si>
    <t>30,272.46</t>
  </si>
  <si>
    <t>54000021T000000006409-社会福利机构运行及人员经费（孤儿、城市三无人员集中供养）</t>
  </si>
  <si>
    <t>63.81</t>
  </si>
  <si>
    <t>54000021T000000008686-全区先心病儿童和白内障患者医疗救助经费</t>
  </si>
  <si>
    <t>30.64</t>
  </si>
  <si>
    <t>54000021T000000006403-困难群众救助补助资金</t>
  </si>
  <si>
    <t>944.58</t>
  </si>
  <si>
    <t>54000021T000000008681-优抚对象医疗保障经费</t>
  </si>
  <si>
    <t>0.20</t>
  </si>
  <si>
    <t>54060022T000000468663-第一次全国自然灾害综合风险普查自治区补助资金</t>
  </si>
  <si>
    <t>63.34</t>
  </si>
  <si>
    <t>54060022T000000480429-藏财农指【2021】059号农业资源及生态保护补助资金（自治区专款）2</t>
  </si>
  <si>
    <t>2,455.10</t>
  </si>
  <si>
    <t>54060022T000000489377-农村饮水安全工程维修养护（自治区专款）</t>
  </si>
  <si>
    <t>216.91</t>
  </si>
  <si>
    <t>54000021T000000014662-三老人员补助</t>
  </si>
  <si>
    <t>728.50</t>
  </si>
  <si>
    <t>54060022T000000453035-农村公路养护资金（自治区专项）</t>
  </si>
  <si>
    <t>603.66</t>
  </si>
  <si>
    <t>54000021T000000008794-县级基本财力保障奖补资金</t>
  </si>
  <si>
    <t>3,876.00</t>
  </si>
  <si>
    <t>54000021T000000008687-三支一扶人员经费</t>
  </si>
  <si>
    <t>100.81</t>
  </si>
  <si>
    <t>54000021T000000008705-公立医院综合改革</t>
  </si>
  <si>
    <t>54000021T000000014651-住房公积金经费</t>
  </si>
  <si>
    <t>191.00</t>
  </si>
  <si>
    <t>54000021T000000005829-中央支持地方公共文化服务体系建设补助资金</t>
  </si>
  <si>
    <t>314.42</t>
  </si>
  <si>
    <t>54000021T000000008675-基本药物制度补助</t>
  </si>
  <si>
    <t>54000021T000000014015-驻寺特殊岗位津贴</t>
  </si>
  <si>
    <t>247.00</t>
  </si>
  <si>
    <t>54000021T000000007825-农业生产发展资金</t>
  </si>
  <si>
    <t>496.62</t>
  </si>
  <si>
    <t>54000021T000000013566-增值税返还</t>
  </si>
  <si>
    <t>527.63</t>
  </si>
  <si>
    <t>54060022T000000468854-消防人员经费</t>
  </si>
  <si>
    <t>14.00</t>
  </si>
  <si>
    <t>54060022T000000495260-城乡居民基本医疗保险补助（自治区专款）</t>
  </si>
  <si>
    <t>424.05</t>
  </si>
  <si>
    <t>54000021T000000008664-高海拔地区乡镇卫生院专业技术人员特殊岗位奖励补贴资金</t>
  </si>
  <si>
    <t>293.00</t>
  </si>
  <si>
    <t>54000022T000000376145-西藏特殊津贴调标</t>
  </si>
  <si>
    <t>4,396.08</t>
  </si>
  <si>
    <t>54060022T000000364757-扫黑除恶斗争经费</t>
  </si>
  <si>
    <t>7.00</t>
  </si>
  <si>
    <t>54000022T000000420192-司法政法转移支付资金</t>
  </si>
  <si>
    <t>85.00</t>
  </si>
  <si>
    <t>54000021T000000009219-基层团组织建设</t>
  </si>
  <si>
    <t>54000021T000000008655-藏（中）医药事业发展经费</t>
  </si>
  <si>
    <t>120.00</t>
  </si>
  <si>
    <t>54000021T000000015268-农牧区卫生人员培训</t>
  </si>
  <si>
    <t>22.86</t>
  </si>
  <si>
    <t>54000021T000000005720-林业改革发展资金</t>
  </si>
  <si>
    <t>900.23</t>
  </si>
  <si>
    <t>54000022T000000425338-法院政法转移支付资金</t>
  </si>
  <si>
    <t>182.51</t>
  </si>
  <si>
    <t>54000021T000000013730-消防辅警人员经费</t>
  </si>
  <si>
    <t>40.04</t>
  </si>
  <si>
    <t>54060022T000000495223-基本药物制度补助（自治区专款）</t>
  </si>
  <si>
    <t>153.10</t>
  </si>
  <si>
    <t>54000021T000000005628-强基惠民经费</t>
  </si>
  <si>
    <t>1,945.67</t>
  </si>
  <si>
    <t>54000021T000000008796-重点生态功能区转移支付（含环境保护专项奖励资金）</t>
  </si>
  <si>
    <t>2,357.80</t>
  </si>
  <si>
    <t>二、专项转移支付收入</t>
  </si>
  <si>
    <t>1,724.42</t>
  </si>
  <si>
    <t>54000021T000000007839-农村综合改革资金</t>
  </si>
  <si>
    <t>600.00</t>
  </si>
  <si>
    <t>54000022T000000414434-重点文物保护单位野外看管人员经费</t>
  </si>
  <si>
    <t>18.48</t>
  </si>
  <si>
    <t>54000022T000000414269-基层宣讲员补助资金</t>
  </si>
  <si>
    <t>26.75</t>
  </si>
  <si>
    <t>54000022T000000083294-自治区政协委员视察经费</t>
  </si>
  <si>
    <t>0.50</t>
  </si>
  <si>
    <t>54000021T000000008701-重大传染病防控经费</t>
  </si>
  <si>
    <t>115.38</t>
  </si>
  <si>
    <t>54000022T000000073903-村级标准化活动场所奖补资金</t>
  </si>
  <si>
    <t>948.91</t>
  </si>
  <si>
    <t>54000021T000000014351-党内关怀帮扶资金</t>
  </si>
  <si>
    <t>14.40</t>
  </si>
  <si>
    <t>合计</t>
  </si>
  <si>
    <t>125,905.95</t>
  </si>
  <si>
    <t>报表说明：</t>
  </si>
  <si>
    <t xml:space="preserve">   1、一般性转移收入：收入分类为11001-返还性收入、11002-一般性转移支付收入的项目。</t>
  </si>
  <si>
    <t xml:space="preserve">   2、专项转移支付收入：收入分类为：11003-专项转移支付收入。</t>
  </si>
  <si>
    <t>表四</t>
  </si>
  <si>
    <t>班戈县2022年一般公共预算支出总表</t>
  </si>
  <si>
    <t xml:space="preserve">单位：万元  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</si>
  <si>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</si>
  <si>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</si>
  <si>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</si>
  <si>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</si>
  <si>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</si>
  <si>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</si>
  <si>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</si>
  <si>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</si>
  <si>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</si>
  <si>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</si>
  <si>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</si>
  <si>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</si>
  <si>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</si>
  <si>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</si>
  <si>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</si>
  <si>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</si>
  <si>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</si>
  <si>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</si>
  <si>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</si>
  <si>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</si>
  <si>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</si>
  <si>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</si>
  <si>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二十三、其他支出(类)</t>
  </si>
  <si>
    <t>二十四、债务付息支出</t>
  </si>
  <si>
    <t>二十五、债务发行费用支出</t>
  </si>
  <si>
    <t>表五</t>
  </si>
  <si>
    <t>班戈县2022年一般公共预算支出功能分类明细表</t>
  </si>
  <si>
    <t>项  目</t>
  </si>
  <si>
    <t>201</t>
  </si>
  <si>
    <t>一般公共服务支出</t>
  </si>
  <si>
    <t>20101</t>
  </si>
  <si>
    <t>人大事务</t>
  </si>
  <si>
    <t>2010101</t>
  </si>
  <si>
    <t>行政运行</t>
  </si>
  <si>
    <t>2010104</t>
  </si>
  <si>
    <t>人大会议</t>
  </si>
  <si>
    <t>2010199</t>
  </si>
  <si>
    <t>其他人大事务支出</t>
  </si>
  <si>
    <t>20102</t>
  </si>
  <si>
    <t>政协事务</t>
  </si>
  <si>
    <t>2010201</t>
  </si>
  <si>
    <t>2010204</t>
  </si>
  <si>
    <t>政协会议</t>
  </si>
  <si>
    <t>2010299</t>
  </si>
  <si>
    <t>其他政协事务支出</t>
  </si>
  <si>
    <t>20103</t>
  </si>
  <si>
    <t>政府办公厅（室）及相关机构事务</t>
  </si>
  <si>
    <t>2010301</t>
  </si>
  <si>
    <t>2010303</t>
  </si>
  <si>
    <t>机关服务</t>
  </si>
  <si>
    <t>2010305</t>
  </si>
  <si>
    <t>专项业务及机关事务管理</t>
  </si>
  <si>
    <t>2010308</t>
  </si>
  <si>
    <t>信访事务</t>
  </si>
  <si>
    <t>2010399</t>
  </si>
  <si>
    <t>其他政府办公厅（室）及相关机构事务支出</t>
  </si>
  <si>
    <t>20104</t>
  </si>
  <si>
    <t>发展与改革事务</t>
  </si>
  <si>
    <t>2010401</t>
  </si>
  <si>
    <t>2010499</t>
  </si>
  <si>
    <t>其他发展与改革事务支出</t>
  </si>
  <si>
    <t>20105</t>
  </si>
  <si>
    <t>统计信息事务</t>
  </si>
  <si>
    <t>2010501</t>
  </si>
  <si>
    <t>20106</t>
  </si>
  <si>
    <t>财政事务</t>
  </si>
  <si>
    <t>2010601</t>
  </si>
  <si>
    <t>2010608</t>
  </si>
  <si>
    <t>财政委托业务支出</t>
  </si>
  <si>
    <t>2010699</t>
  </si>
  <si>
    <t>其他财政事务支出</t>
  </si>
  <si>
    <t>20111</t>
  </si>
  <si>
    <t>纪检监察事务</t>
  </si>
  <si>
    <t>2011101</t>
  </si>
  <si>
    <t>2011106</t>
  </si>
  <si>
    <t>巡视工作</t>
  </si>
  <si>
    <t>2011199</t>
  </si>
  <si>
    <t>其他纪检监察事务支出</t>
  </si>
  <si>
    <t>20113</t>
  </si>
  <si>
    <t>商贸事务</t>
  </si>
  <si>
    <t>2011301</t>
  </si>
  <si>
    <t>2011308</t>
  </si>
  <si>
    <t>招商引资</t>
  </si>
  <si>
    <t>2011399</t>
  </si>
  <si>
    <t>其他商贸事务支出</t>
  </si>
  <si>
    <t>20123</t>
  </si>
  <si>
    <t>民族事务</t>
  </si>
  <si>
    <t>2012399</t>
  </si>
  <si>
    <t>其他民族事务支出</t>
  </si>
  <si>
    <t>20126</t>
  </si>
  <si>
    <t>档案事务</t>
  </si>
  <si>
    <t>2012601</t>
  </si>
  <si>
    <t>2012699</t>
  </si>
  <si>
    <t>其他档案事务支出</t>
  </si>
  <si>
    <t>20128</t>
  </si>
  <si>
    <t>民主党派及工商联事务</t>
  </si>
  <si>
    <t>2012801</t>
  </si>
  <si>
    <t>20129</t>
  </si>
  <si>
    <t>群众团体事务</t>
  </si>
  <si>
    <t>2012901</t>
  </si>
  <si>
    <t>2012999</t>
  </si>
  <si>
    <t>其他群众团体事务支出</t>
  </si>
  <si>
    <t>20131</t>
  </si>
  <si>
    <t>党委办公厅（室）及相关机构事务</t>
  </si>
  <si>
    <t>2013101</t>
  </si>
  <si>
    <t>2013105</t>
  </si>
  <si>
    <t>专项业务</t>
  </si>
  <si>
    <t>2013199</t>
  </si>
  <si>
    <t>其他党委办公厅（室）及相关机构事务支出</t>
  </si>
  <si>
    <t>20132</t>
  </si>
  <si>
    <t>组织事务</t>
  </si>
  <si>
    <t>2013201</t>
  </si>
  <si>
    <t>2013299</t>
  </si>
  <si>
    <t>其他组织事务支出</t>
  </si>
  <si>
    <t>20133</t>
  </si>
  <si>
    <t>宣传事务</t>
  </si>
  <si>
    <t>2013301</t>
  </si>
  <si>
    <t>2013399</t>
  </si>
  <si>
    <t>其他宣传事务支出</t>
  </si>
  <si>
    <t>20134</t>
  </si>
  <si>
    <t>统战事务</t>
  </si>
  <si>
    <t>2013401</t>
  </si>
  <si>
    <t>2013404</t>
  </si>
  <si>
    <t>宗教事务</t>
  </si>
  <si>
    <t>2013499</t>
  </si>
  <si>
    <t>其他统战事务支出</t>
  </si>
  <si>
    <t>20136</t>
  </si>
  <si>
    <t>其他共产党事务支出</t>
  </si>
  <si>
    <t>2013601</t>
  </si>
  <si>
    <t>2013699</t>
  </si>
  <si>
    <t>20138</t>
  </si>
  <si>
    <t>市场监督管理事务</t>
  </si>
  <si>
    <t>2013801</t>
  </si>
  <si>
    <t>2013804</t>
  </si>
  <si>
    <t>市场主体管理</t>
  </si>
  <si>
    <t>2013805</t>
  </si>
  <si>
    <t>市场秩序执法</t>
  </si>
  <si>
    <t>2013815</t>
  </si>
  <si>
    <t>质量安全监管</t>
  </si>
  <si>
    <t>2013816</t>
  </si>
  <si>
    <t>食品安全监管</t>
  </si>
  <si>
    <t>20199</t>
  </si>
  <si>
    <t>其他一般公共服务支出</t>
  </si>
  <si>
    <t>2019999</t>
  </si>
  <si>
    <t>204</t>
  </si>
  <si>
    <t>公共安全支出</t>
  </si>
  <si>
    <t>20402</t>
  </si>
  <si>
    <t>公安</t>
  </si>
  <si>
    <t>2040201</t>
  </si>
  <si>
    <t>2040219</t>
  </si>
  <si>
    <t>信息化建设</t>
  </si>
  <si>
    <t>2040220</t>
  </si>
  <si>
    <t>执法办案</t>
  </si>
  <si>
    <t>2040299</t>
  </si>
  <si>
    <t>其他公安支出</t>
  </si>
  <si>
    <t>20403</t>
  </si>
  <si>
    <t>国家安全</t>
  </si>
  <si>
    <t>2040301</t>
  </si>
  <si>
    <t>2040399</t>
  </si>
  <si>
    <t>其他国家安全支出</t>
  </si>
  <si>
    <t>20404</t>
  </si>
  <si>
    <t>检察</t>
  </si>
  <si>
    <t>2040401</t>
  </si>
  <si>
    <t>2040499</t>
  </si>
  <si>
    <t>其他检察支出</t>
  </si>
  <si>
    <t>20405</t>
  </si>
  <si>
    <t>法院</t>
  </si>
  <si>
    <t>2040501</t>
  </si>
  <si>
    <t>2040504</t>
  </si>
  <si>
    <t>案件审判</t>
  </si>
  <si>
    <t>2040599</t>
  </si>
  <si>
    <t>其他法院支出</t>
  </si>
  <si>
    <t>20406</t>
  </si>
  <si>
    <t>司法</t>
  </si>
  <si>
    <t>2040601</t>
  </si>
  <si>
    <t>2040604</t>
  </si>
  <si>
    <t>基层司法业务</t>
  </si>
  <si>
    <t>2040605</t>
  </si>
  <si>
    <t>普法宣传</t>
  </si>
  <si>
    <t>2040607</t>
  </si>
  <si>
    <t>公共法律服务</t>
  </si>
  <si>
    <t>2040610</t>
  </si>
  <si>
    <t>社区矫正</t>
  </si>
  <si>
    <t>2040612</t>
  </si>
  <si>
    <t>法治建设</t>
  </si>
  <si>
    <t>2040699</t>
  </si>
  <si>
    <t>其他司法支出</t>
  </si>
  <si>
    <t>205</t>
  </si>
  <si>
    <t>教育支出</t>
  </si>
  <si>
    <t>20501</t>
  </si>
  <si>
    <t>教育管理事务</t>
  </si>
  <si>
    <t>2050101</t>
  </si>
  <si>
    <t>2050103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</si>
  <si>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</si>
  <si>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</si>
  <si>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</si>
  <si>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</si>
  <si>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</si>
  <si>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</si>
  <si>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</si>
  <si>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</si>
  <si>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</si>
  <si>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</si>
  <si>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206</t>
  </si>
  <si>
    <t>科学技术支出</t>
  </si>
  <si>
    <t>20601</t>
  </si>
  <si>
    <t>科学技术管理事务</t>
  </si>
  <si>
    <t>2060101</t>
  </si>
  <si>
    <t>2060199</t>
  </si>
  <si>
    <t>其他科学技术管理事务支出</t>
  </si>
  <si>
    <t>20603</t>
  </si>
  <si>
    <t>应用研究</t>
  </si>
  <si>
    <t>2060302</t>
  </si>
  <si>
    <t>社会公益研究</t>
  </si>
  <si>
    <t>20607</t>
  </si>
  <si>
    <t>科学技术普及</t>
  </si>
  <si>
    <t>2060705</t>
  </si>
  <si>
    <t>科技馆站</t>
  </si>
  <si>
    <t>20699</t>
  </si>
  <si>
    <t>其他科学技术支出</t>
  </si>
  <si>
    <t>2069999</t>
  </si>
  <si>
    <t>207</t>
  </si>
  <si>
    <t>文化旅游体育与传媒支出</t>
  </si>
  <si>
    <t>20701</t>
  </si>
  <si>
    <t>文化和旅游</t>
  </si>
  <si>
    <t>2070101</t>
  </si>
  <si>
    <t>2070103</t>
  </si>
  <si>
    <t>2070107</t>
  </si>
  <si>
    <t>艺术表演团体</t>
  </si>
  <si>
    <t>2070108</t>
  </si>
  <si>
    <t>文化活动</t>
  </si>
  <si>
    <t>2070109</t>
  </si>
  <si>
    <t>群众文化</t>
  </si>
  <si>
    <t>2070111</t>
  </si>
  <si>
    <t>文化创作与保护</t>
  </si>
  <si>
    <t>2070199</t>
  </si>
  <si>
    <t>其他文化和旅游支出</t>
  </si>
  <si>
    <t>20708</t>
  </si>
  <si>
    <t>广播电视</t>
  </si>
  <si>
    <t>2070801</t>
  </si>
  <si>
    <t>2070899</t>
  </si>
  <si>
    <t>其他广播电视支出</t>
  </si>
  <si>
    <t>20799</t>
  </si>
  <si>
    <t>其他文化旅游体育与传媒支出</t>
  </si>
  <si>
    <t>2079999</t>
  </si>
  <si>
    <t>208</t>
  </si>
  <si>
    <t>社会保障和就业支出</t>
  </si>
  <si>
    <t>20801</t>
  </si>
  <si>
    <t>人力资源和社会保障管理事务</t>
  </si>
  <si>
    <t>2080101</t>
  </si>
  <si>
    <t>2080105</t>
  </si>
  <si>
    <t>劳动保障监察</t>
  </si>
  <si>
    <t>2080107</t>
  </si>
  <si>
    <t>社会保险业务管理事务</t>
  </si>
  <si>
    <t>2080199</t>
  </si>
  <si>
    <t>其他人力资源和社会保障管理事务支出</t>
  </si>
  <si>
    <t>20802</t>
  </si>
  <si>
    <t>民政管理事务</t>
  </si>
  <si>
    <t>2080201</t>
  </si>
  <si>
    <t>2080203</t>
  </si>
  <si>
    <t>2080299</t>
  </si>
  <si>
    <t>其他民政管理事务支出</t>
  </si>
  <si>
    <t>20805</t>
  </si>
  <si>
    <t>行政事业单位养老支出</t>
  </si>
  <si>
    <t>2080505</t>
  </si>
  <si>
    <t>机关事业单位基本养老保险缴费支出</t>
  </si>
  <si>
    <t>20807</t>
  </si>
  <si>
    <t>就业补助</t>
  </si>
  <si>
    <t>2080705</t>
  </si>
  <si>
    <t>公益性岗位补贴</t>
  </si>
  <si>
    <t>2080799</t>
  </si>
  <si>
    <t>其他就业补助支出</t>
  </si>
  <si>
    <t>20808</t>
  </si>
  <si>
    <t>抚恤</t>
  </si>
  <si>
    <t>2080801</t>
  </si>
  <si>
    <t>死亡抚恤</t>
  </si>
  <si>
    <t>2080803</t>
  </si>
  <si>
    <t>在乡复员、退伍军人生活补助</t>
  </si>
  <si>
    <t>2080899</t>
  </si>
  <si>
    <t>其他优抚支出</t>
  </si>
  <si>
    <t>20810</t>
  </si>
  <si>
    <t>社会福利</t>
  </si>
  <si>
    <t>2081001</t>
  </si>
  <si>
    <t>儿童福利</t>
  </si>
  <si>
    <t>2081002</t>
  </si>
  <si>
    <t>老年福利</t>
  </si>
  <si>
    <t>2081006</t>
  </si>
  <si>
    <t>养老服务</t>
  </si>
  <si>
    <t>2081099</t>
  </si>
  <si>
    <t>其他社会福利支出</t>
  </si>
  <si>
    <t>20811</t>
  </si>
  <si>
    <t>残疾人事业</t>
  </si>
  <si>
    <t>2081107</t>
  </si>
  <si>
    <t>残疾人生活和护理补贴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</si>
  <si>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</si>
  <si>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</si>
  <si>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</si>
  <si>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</si>
  <si>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</si>
  <si>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</si>
  <si>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2081902</t>
  </si>
  <si>
    <t>农村最低生活保障金支出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</si>
  <si>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</si>
  <si>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</si>
  <si>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</si>
  <si>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</si>
  <si>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</si>
  <si>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</si>
  <si>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</si>
  <si>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</si>
  <si>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20826</t>
  </si>
  <si>
    <t>财政对基本养老保险基金的补助</t>
  </si>
  <si>
    <t>2082602</t>
  </si>
  <si>
    <t>财政对城乡居民基本养老保险基金的补助</t>
  </si>
  <si>
    <t>20827</t>
  </si>
  <si>
    <t>财政对其他社会保险基金的补助</t>
  </si>
  <si>
    <t>2082701</t>
  </si>
  <si>
    <t>财政对失业保险基金的补助</t>
  </si>
  <si>
    <t>2082702</t>
  </si>
  <si>
    <t>财政对工伤保险基金的补助</t>
  </si>
  <si>
    <t>2082799</t>
  </si>
  <si>
    <t>其他财政对社会保险基金的补助</t>
  </si>
  <si>
    <t>20828</t>
  </si>
  <si>
    <t>退役军人管理事务</t>
  </si>
  <si>
    <t>2082801</t>
  </si>
  <si>
    <t>2082804</t>
  </si>
  <si>
    <t>拥军优属</t>
  </si>
  <si>
    <t>2082899</t>
  </si>
  <si>
    <t>其他退役军人事务管理支出</t>
  </si>
  <si>
    <t>210</t>
  </si>
  <si>
    <t>卫生健康支出</t>
  </si>
  <si>
    <t>21001</t>
  </si>
  <si>
    <t>卫生健康管理事务</t>
  </si>
  <si>
    <t>2100101</t>
  </si>
  <si>
    <t>2100102</t>
  </si>
  <si>
    <t>一般行政管理事务</t>
  </si>
  <si>
    <t>2100199</t>
  </si>
  <si>
    <t>其他卫生健康管理事务支出</t>
  </si>
  <si>
    <t>21002</t>
  </si>
  <si>
    <t>公立医院</t>
  </si>
  <si>
    <t>2100201</t>
  </si>
  <si>
    <t>综合医院</t>
  </si>
  <si>
    <t>2100202</t>
  </si>
  <si>
    <t>中医（民族）医院</t>
  </si>
  <si>
    <t>2100299</t>
  </si>
  <si>
    <t>其他公立医院支出</t>
  </si>
  <si>
    <t>21003</t>
  </si>
  <si>
    <t>基层医疗卫生机构</t>
  </si>
  <si>
    <t>2100302</t>
  </si>
  <si>
    <t>乡镇卫生院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</si>
  <si>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</si>
  <si>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</si>
  <si>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</si>
  <si>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</si>
  <si>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</si>
  <si>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</si>
  <si>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2100408</t>
  </si>
  <si>
    <t>基本公共卫生服务</t>
  </si>
  <si>
    <t>2100409</t>
  </si>
  <si>
    <t>重大公共卫生服务</t>
  </si>
  <si>
    <t>2100499</t>
  </si>
  <si>
    <t>其他公共卫生支出</t>
  </si>
  <si>
    <t>21006</t>
  </si>
  <si>
    <t>中医药</t>
  </si>
  <si>
    <t>2100601</t>
  </si>
  <si>
    <t>中医（民族医）药专项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</si>
  <si>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</si>
  <si>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</si>
  <si>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</si>
  <si>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</si>
  <si>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</si>
  <si>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</si>
  <si>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</si>
  <si>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</si>
  <si>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21012</t>
  </si>
  <si>
    <t>财政对基本医疗保险基金的补助</t>
  </si>
  <si>
    <t>2101201</t>
  </si>
  <si>
    <t>财政对职工基本医疗保险基金的补助</t>
  </si>
  <si>
    <t>2101202</t>
  </si>
  <si>
    <t>财政对城乡居民基本医疗保险基金的补助</t>
  </si>
  <si>
    <t>21013</t>
  </si>
  <si>
    <t>医疗救助</t>
  </si>
  <si>
    <t>2101301</t>
  </si>
  <si>
    <t>城乡医疗救助</t>
  </si>
  <si>
    <t>2101399</t>
  </si>
  <si>
    <t>其他医疗救助支出</t>
  </si>
  <si>
    <t>21014</t>
  </si>
  <si>
    <t>优抚对象医疗</t>
  </si>
  <si>
    <t>2101401</t>
  </si>
  <si>
    <t>优抚对象医疗补助</t>
  </si>
  <si>
    <t>21015</t>
  </si>
  <si>
    <t>医疗保障管理事务</t>
  </si>
  <si>
    <t>2101501</t>
  </si>
  <si>
    <t>2101599</t>
  </si>
  <si>
    <t>其他医疗保障管理事务支出</t>
  </si>
  <si>
    <t>21016</t>
  </si>
  <si>
    <t>老龄卫生健康事务</t>
  </si>
  <si>
    <t>2101601</t>
  </si>
  <si>
    <t>21099</t>
  </si>
  <si>
    <t>其他卫生健康支出</t>
  </si>
  <si>
    <t>2109999</t>
  </si>
  <si>
    <t>211</t>
  </si>
  <si>
    <t>节能环保支出</t>
  </si>
  <si>
    <t>21101</t>
  </si>
  <si>
    <t>环境保护管理事务</t>
  </si>
  <si>
    <t>2110101</t>
  </si>
  <si>
    <t>2110102</t>
  </si>
  <si>
    <t>2110104</t>
  </si>
  <si>
    <t>生态环境保护宣传</t>
  </si>
  <si>
    <t>2110199</t>
  </si>
  <si>
    <t>其他环境保护管理事务支出</t>
  </si>
  <si>
    <t>21102</t>
  </si>
  <si>
    <t>环境监测与监察</t>
  </si>
  <si>
    <t>2110299</t>
  </si>
  <si>
    <t>其他环境监测与监察支出</t>
  </si>
  <si>
    <t>212</t>
  </si>
  <si>
    <t>城乡社区支出</t>
  </si>
  <si>
    <t>21201</t>
  </si>
  <si>
    <t>城乡社区管理事务</t>
  </si>
  <si>
    <t>2120101</t>
  </si>
  <si>
    <t>2120199</t>
  </si>
  <si>
    <t>其他城乡社区管理事务支出</t>
  </si>
  <si>
    <t>213</t>
  </si>
  <si>
    <t>农林水支出</t>
  </si>
  <si>
    <t>21301</t>
  </si>
  <si>
    <t>农业农村</t>
  </si>
  <si>
    <t>2130101</t>
  </si>
  <si>
    <t>2130104</t>
  </si>
  <si>
    <t>事业运行</t>
  </si>
  <si>
    <t>2130109</t>
  </si>
  <si>
    <t>农产品质量安全</t>
  </si>
  <si>
    <t>2130119</t>
  </si>
  <si>
    <t>防灾救灾</t>
  </si>
  <si>
    <t>2130122</t>
  </si>
  <si>
    <t>农业生产发展</t>
  </si>
  <si>
    <t>2130135</t>
  </si>
  <si>
    <t>农业资源保护修复与利用</t>
  </si>
  <si>
    <t>2130148</t>
  </si>
  <si>
    <t>渔业发展</t>
  </si>
  <si>
    <t>2130199</t>
  </si>
  <si>
    <t>其他农业农村支出</t>
  </si>
  <si>
    <t>21302</t>
  </si>
  <si>
    <t>林业和草原</t>
  </si>
  <si>
    <t>2130211</t>
  </si>
  <si>
    <t>动植物保护</t>
  </si>
  <si>
    <t>2130212</t>
  </si>
  <si>
    <t>湿地保护</t>
  </si>
  <si>
    <t>2130299</t>
  </si>
  <si>
    <t>其他林业和草原支出</t>
  </si>
  <si>
    <t>21303</t>
  </si>
  <si>
    <t>水利</t>
  </si>
  <si>
    <t>2130301</t>
  </si>
  <si>
    <t>2130306</t>
  </si>
  <si>
    <t>水利工程运行与维护</t>
  </si>
  <si>
    <t>2130311</t>
  </si>
  <si>
    <t>水资源节约管理与保护</t>
  </si>
  <si>
    <t>2130314</t>
  </si>
  <si>
    <t>防汛</t>
  </si>
  <si>
    <t>2130315</t>
  </si>
  <si>
    <t>抗旱</t>
  </si>
  <si>
    <t>2130399</t>
  </si>
  <si>
    <t>其他水利支出</t>
  </si>
  <si>
    <t>21305</t>
  </si>
  <si>
    <t>巩固脱贫衔接乡村振兴</t>
  </si>
  <si>
    <t>2130501</t>
  </si>
  <si>
    <t>2130504</t>
  </si>
  <si>
    <t>农村基础设施建设</t>
  </si>
  <si>
    <t>2130599</t>
  </si>
  <si>
    <t>其他巩固脱贫衔接乡村振兴支出</t>
  </si>
  <si>
    <t>21307</t>
  </si>
  <si>
    <t>农村综合改革</t>
  </si>
  <si>
    <t>2130705</t>
  </si>
  <si>
    <t>对村民委员会和村党支部的补助</t>
  </si>
  <si>
    <t>2130706</t>
  </si>
  <si>
    <t>对村集体经济组织的补助</t>
  </si>
  <si>
    <t>2130799</t>
  </si>
  <si>
    <t>其他农村综合改革支出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</si>
  <si>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</si>
  <si>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</si>
  <si>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</si>
  <si>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</si>
  <si>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</si>
  <si>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</si>
  <si>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</si>
  <si>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2140101</t>
  </si>
  <si>
    <t>2140106</t>
  </si>
  <si>
    <t>公路养护</t>
  </si>
  <si>
    <t>2140199</t>
  </si>
  <si>
    <t>其他公路水路运输支出</t>
  </si>
  <si>
    <t>215</t>
  </si>
  <si>
    <t>资源勘探工业信息等支出</t>
  </si>
  <si>
    <t>21503</t>
  </si>
  <si>
    <t>建筑业</t>
  </si>
  <si>
    <t>2150301</t>
  </si>
  <si>
    <t>2150399</t>
  </si>
  <si>
    <t>其他建筑业支出</t>
  </si>
  <si>
    <t>21505</t>
  </si>
  <si>
    <t>工业和信息产业监管</t>
  </si>
  <si>
    <t>2150501</t>
  </si>
  <si>
    <t>21507</t>
  </si>
  <si>
    <t>国有资产监管</t>
  </si>
  <si>
    <t>2150799</t>
  </si>
  <si>
    <t>其他国有资产监管支出</t>
  </si>
  <si>
    <t>216</t>
  </si>
  <si>
    <t>商业服务业等支出</t>
  </si>
  <si>
    <t>21602</t>
  </si>
  <si>
    <t>商业流通事务</t>
  </si>
  <si>
    <t>2160299</t>
  </si>
  <si>
    <t>其他商业流通事务支出</t>
  </si>
  <si>
    <t>21699</t>
  </si>
  <si>
    <t>其他商业服务业等支出</t>
  </si>
  <si>
    <t>2169999</t>
  </si>
  <si>
    <t>220</t>
  </si>
  <si>
    <t>自然资源海洋气象等支出</t>
  </si>
  <si>
    <t>22001</t>
  </si>
  <si>
    <t>自然资源事务</t>
  </si>
  <si>
    <t>2200101</t>
  </si>
  <si>
    <t>2200106</t>
  </si>
  <si>
    <t>自然资源利用与保护</t>
  </si>
  <si>
    <t>2200108</t>
  </si>
  <si>
    <t>自然资源行业业务管理</t>
  </si>
  <si>
    <t>2200109</t>
  </si>
  <si>
    <t>自然资源调查与确权登记</t>
  </si>
  <si>
    <t>2200199</t>
  </si>
  <si>
    <t>其他自然资源事务支出</t>
  </si>
  <si>
    <t>22099</t>
  </si>
  <si>
    <t>其他自然资源海洋气象等支出</t>
  </si>
  <si>
    <t>2209999</t>
  </si>
  <si>
    <t>221</t>
  </si>
  <si>
    <t>住房保障支出</t>
  </si>
  <si>
    <t>22101</t>
  </si>
  <si>
    <t>保障性安居工程支出</t>
  </si>
  <si>
    <t>2210105</t>
  </si>
  <si>
    <t>农村危房改造</t>
  </si>
  <si>
    <t>22102</t>
  </si>
  <si>
    <t>住房改革支出</t>
  </si>
  <si>
    <t>2210201</t>
  </si>
  <si>
    <t>住房公积金</t>
  </si>
  <si>
    <t>222</t>
  </si>
  <si>
    <t>粮油物资储备支出</t>
  </si>
  <si>
    <t>22201</t>
  </si>
  <si>
    <t>粮油物资事务</t>
  </si>
  <si>
    <t>2220121</t>
  </si>
  <si>
    <t>物资保管保养</t>
  </si>
  <si>
    <t>2220199</t>
  </si>
  <si>
    <t>其他粮油物资事务支出</t>
  </si>
  <si>
    <t>22204</t>
  </si>
  <si>
    <t>粮油储备</t>
  </si>
  <si>
    <t>2220401</t>
  </si>
  <si>
    <t>储备粮油补贴</t>
  </si>
  <si>
    <t>224</t>
  </si>
  <si>
    <t>灾害防治及应急管理支出</t>
  </si>
  <si>
    <t>22401</t>
  </si>
  <si>
    <t>应急管理事务</t>
  </si>
  <si>
    <t>2240101</t>
  </si>
  <si>
    <t>2240104</t>
  </si>
  <si>
    <t>灾害风险防治</t>
  </si>
  <si>
    <t>2240106</t>
  </si>
  <si>
    <t>安全监管</t>
  </si>
  <si>
    <t>2240108</t>
  </si>
  <si>
    <t>应急救援</t>
  </si>
  <si>
    <t>2240109</t>
  </si>
  <si>
    <t>应急管理</t>
  </si>
  <si>
    <t>2240199</t>
  </si>
  <si>
    <t>其他应急管理支出</t>
  </si>
  <si>
    <t>22402</t>
  </si>
  <si>
    <t>消防救援事务</t>
  </si>
  <si>
    <t>2240299</t>
  </si>
  <si>
    <t>其他消防救援事务支出</t>
  </si>
  <si>
    <t>22499</t>
  </si>
  <si>
    <t>其他灾害防治及应急管理支出</t>
  </si>
  <si>
    <t>2249999</t>
  </si>
  <si>
    <t>预备费</t>
  </si>
  <si>
    <t>229</t>
  </si>
  <si>
    <t>其他支出</t>
  </si>
  <si>
    <t>22999</t>
  </si>
  <si>
    <t>2299999</t>
  </si>
  <si>
    <t>232</t>
  </si>
  <si>
    <t>债务付息支出</t>
  </si>
  <si>
    <t>23203</t>
  </si>
  <si>
    <t>地方政府一般债务付息支出</t>
  </si>
  <si>
    <t>2320301</t>
  </si>
  <si>
    <t>地方政府一般债券付息支出</t>
  </si>
  <si>
    <t>233</t>
  </si>
  <si>
    <t>债务发行费用支出</t>
  </si>
  <si>
    <t>23303</t>
  </si>
  <si>
    <t>地方政府一般债务发行费用支出</t>
  </si>
  <si>
    <t>表六</t>
  </si>
  <si>
    <t>2022年班戈县一般公共预算本级支出政府经济分类明细表</t>
  </si>
  <si>
    <t>505</t>
  </si>
  <si>
    <t>对事业单位经常性补助</t>
  </si>
  <si>
    <t>50501</t>
  </si>
  <si>
    <t>工资福利支出</t>
  </si>
  <si>
    <t>50502</t>
  </si>
  <si>
    <t>商品和服务支出</t>
  </si>
  <si>
    <t>502</t>
  </si>
  <si>
    <t>机关商品和服务支出</t>
  </si>
  <si>
    <t>50204</t>
  </si>
  <si>
    <t>专用材料购置费</t>
  </si>
  <si>
    <t>50201</t>
  </si>
  <si>
    <t>办公经费</t>
  </si>
  <si>
    <t>50202</t>
  </si>
  <si>
    <t>会议费</t>
  </si>
  <si>
    <t>50203</t>
  </si>
  <si>
    <t>培训费</t>
  </si>
  <si>
    <t>50205</t>
  </si>
  <si>
    <t>委托业务费</t>
  </si>
  <si>
    <t>50206</t>
  </si>
  <si>
    <t>公务接待费</t>
  </si>
  <si>
    <t>50208</t>
  </si>
  <si>
    <t>公务用车运行维护费</t>
  </si>
  <si>
    <t>50209</t>
  </si>
  <si>
    <t>维修（护）费</t>
  </si>
  <si>
    <t>50299</t>
  </si>
  <si>
    <t>其他商品和服务支出</t>
  </si>
  <si>
    <t>509</t>
  </si>
  <si>
    <t>对个人和家庭的补助</t>
  </si>
  <si>
    <t>50901</t>
  </si>
  <si>
    <t>社会福利和救助</t>
  </si>
  <si>
    <t>50902</t>
  </si>
  <si>
    <t>助学金</t>
  </si>
  <si>
    <t>50903</t>
  </si>
  <si>
    <t>个人农业生产补贴</t>
  </si>
  <si>
    <t>50999</t>
  </si>
  <si>
    <t>其他对个人和家庭补助</t>
  </si>
  <si>
    <t>511</t>
  </si>
  <si>
    <t>债务利息及费用支出</t>
  </si>
  <si>
    <t>51101</t>
  </si>
  <si>
    <t>国内债务付息</t>
  </si>
  <si>
    <t>501</t>
  </si>
  <si>
    <t>机关工资福利支出</t>
  </si>
  <si>
    <t>50101</t>
  </si>
  <si>
    <t>工资奖金津补贴</t>
  </si>
  <si>
    <t>50102</t>
  </si>
  <si>
    <t>社会保障缴费</t>
  </si>
  <si>
    <t>50199</t>
  </si>
  <si>
    <t>其他工资福利支出</t>
  </si>
  <si>
    <t>50103</t>
  </si>
  <si>
    <t>599</t>
  </si>
  <si>
    <t>59999</t>
  </si>
  <si>
    <t>503</t>
  </si>
  <si>
    <t>机关资本性支出（一）</t>
  </si>
  <si>
    <t>50306</t>
  </si>
  <si>
    <t>设备购置</t>
  </si>
  <si>
    <t>50307</t>
  </si>
  <si>
    <t>大型修缮</t>
  </si>
  <si>
    <t>50301</t>
  </si>
  <si>
    <t>房屋建筑物购建</t>
  </si>
  <si>
    <t>50302</t>
  </si>
  <si>
    <t>基础设施建设</t>
  </si>
  <si>
    <t>50399</t>
  </si>
  <si>
    <t>其他资本性支出</t>
  </si>
  <si>
    <t>504</t>
  </si>
  <si>
    <t>机关资本性支出（二）</t>
  </si>
  <si>
    <t>50402</t>
  </si>
  <si>
    <t xml:space="preserve">   1、按政府收支分类科目取数，包括501、502、503、504、505、506、507、508、509、510、511、51402、599。此表政府收支分类科目取数不含预备费1746.75万元。</t>
  </si>
  <si>
    <t>表七</t>
  </si>
  <si>
    <t>2022年班戈县一般公共预算对下级的转移支付预算分项目表</t>
  </si>
  <si>
    <t>一、一般性转移支付</t>
  </si>
  <si>
    <t>二、专项转移支付</t>
  </si>
  <si>
    <t xml:space="preserve">   1、一般性转移支付：23001-返还性支出 、23002-一般性转移支付。</t>
  </si>
  <si>
    <t xml:space="preserve">   2、专项转移支付：23003-专项转移支付。</t>
  </si>
  <si>
    <t>表八</t>
  </si>
  <si>
    <t>2022年班戈县一般公共预算对下级的转移支付预算分地区表</t>
  </si>
  <si>
    <t>地  区</t>
  </si>
  <si>
    <t>合       计</t>
  </si>
  <si>
    <t xml:space="preserve">   1、按政府收支分类科目取数，包括23001-返还性支出 、23002-一般性转移支付、23003-专项转移支付。</t>
  </si>
  <si>
    <t>表九</t>
  </si>
  <si>
    <t>2022年一般公共预算县本级支出“三公”经费预算表</t>
  </si>
  <si>
    <t>522321,522326,522325,522331,522327</t>
  </si>
  <si>
    <t>项目名称</t>
  </si>
  <si>
    <t>因公出国（境）费</t>
  </si>
  <si>
    <t>公务用车购置及运行费</t>
  </si>
  <si>
    <t>小计</t>
  </si>
  <si>
    <t>公务用车购置费</t>
  </si>
  <si>
    <t>公务用车运行费</t>
  </si>
  <si>
    <t>说明：2022年年初预算本级三公经费同比2021年年初预算下降19.37%。</t>
  </si>
  <si>
    <t>表十</t>
  </si>
  <si>
    <t>班戈县2022年一般公共预算税收返还和转移支付表</t>
  </si>
  <si>
    <t>制表：班戈县财政局</t>
  </si>
  <si>
    <t>班戈县</t>
  </si>
  <si>
    <t>Ⅰ.一般公共预算收入</t>
  </si>
  <si>
    <t xml:space="preserve">  一、税收收入</t>
  </si>
  <si>
    <t xml:space="preserve">  二、非税收入</t>
  </si>
  <si>
    <t>Ⅱ.上级补助收入</t>
  </si>
  <si>
    <t>一、税收返还</t>
  </si>
  <si>
    <t>（一）增值税返还</t>
  </si>
  <si>
    <t>二、一般性转移支付</t>
  </si>
  <si>
    <t>（一）体制补助收入</t>
  </si>
  <si>
    <t xml:space="preserve">    1.2008年基数</t>
  </si>
  <si>
    <t xml:space="preserve">    2.2009年原乡镇半脱产增资</t>
  </si>
  <si>
    <t xml:space="preserve">    3.2010年农牧半脱产技术人员增资</t>
  </si>
  <si>
    <t xml:space="preserve">    4.药监事务下划</t>
  </si>
  <si>
    <t xml:space="preserve">    5.2011年原乡镇半脱产干部增资</t>
  </si>
  <si>
    <t xml:space="preserve">    6.运输管理体制下划</t>
  </si>
  <si>
    <t xml:space="preserve">    7.交通综合执法体制下划</t>
  </si>
  <si>
    <t xml:space="preserve">    8.2013年农牧半脱产技术人员生活补助</t>
  </si>
  <si>
    <t xml:space="preserve">    9.2013年原乡镇半脱产干部人员生活补助</t>
  </si>
  <si>
    <t xml:space="preserve">    10.市监下划（原工商）</t>
  </si>
  <si>
    <t xml:space="preserve">    11.市监下划（原质监）</t>
  </si>
  <si>
    <t>（二）均衡性转移支付</t>
  </si>
  <si>
    <t xml:space="preserve">    1.2021年均衡性转移支付基数</t>
  </si>
  <si>
    <t xml:space="preserve">    2.农业转移人口市民化奖励资金</t>
  </si>
  <si>
    <t xml:space="preserve">    3.市级补助数</t>
  </si>
  <si>
    <t xml:space="preserve">   （1）野生动物肇事补偿保险保费市级配套</t>
  </si>
  <si>
    <t xml:space="preserve">   （2）涉农商业保险保费市级配套</t>
  </si>
  <si>
    <t xml:space="preserve">   （3）村干部业绩考核及奖励资金自治区提标市级配套（5:3:2）</t>
  </si>
  <si>
    <t xml:space="preserve">   （4）村干部基本报酬市提标市级配套（5:5）</t>
  </si>
  <si>
    <t xml:space="preserve">   （5）村级监督委员会成员生活补助市本级30%部分（含本级提标）</t>
  </si>
  <si>
    <t xml:space="preserve">   （6）五保户集中供养机构运行经费市级配套（含市级提标）</t>
  </si>
  <si>
    <t xml:space="preserve">   （7）五保户供养超自治区认可数市级配套30%部分</t>
  </si>
  <si>
    <t xml:space="preserve">  （8）艺术团补助经费市级配套</t>
  </si>
  <si>
    <t xml:space="preserve">  （9）“双联户”户长补贴市级配套（5:3:2）</t>
  </si>
  <si>
    <t xml:space="preserve">  （11）农村低保市级配套（8:1:1）</t>
  </si>
  <si>
    <t xml:space="preserve">  （12）城镇低保市级配套（8:1:1）</t>
  </si>
  <si>
    <t xml:space="preserve">  （13）贫困残疾人“两项”补贴市级配套（含本级提标）</t>
  </si>
  <si>
    <t xml:space="preserve">  （14）经济困难高龄失能老人补贴</t>
  </si>
  <si>
    <t xml:space="preserve">  （15）农村特困人员供养生活补助</t>
  </si>
  <si>
    <t xml:space="preserve">  （16）孤儿基本生活保障金（家庭寄居)</t>
  </si>
  <si>
    <t xml:space="preserve">  （17）社区工作人员生活补助市级配套（5:3:2）</t>
  </si>
  <si>
    <t xml:space="preserve">  （18）社区工作经费（5:3:2）</t>
  </si>
  <si>
    <t xml:space="preserve">  （19）基层医疗机构药品零差价财政补贴市级配套</t>
  </si>
  <si>
    <t xml:space="preserve">  （20）城乡居民暨在编僧尼健康体检市级配套</t>
  </si>
  <si>
    <t xml:space="preserve">  （21）住院分娩待产奖励市级配套</t>
  </si>
  <si>
    <t xml:space="preserve">  （22）城乡居民医疗补助市级配套（人均36.24元）</t>
  </si>
  <si>
    <t xml:space="preserve">  （23）乡村幼教人员薪酬待遇市级配套（6:2:2）</t>
  </si>
  <si>
    <t xml:space="preserve">  （24）村（居）科技专干薪酬待遇市级配套（6:2:2）</t>
  </si>
  <si>
    <t xml:space="preserve">  （25）村（居）农业农村工作专员薪酬待遇市级配套（6:2:2)</t>
  </si>
  <si>
    <t xml:space="preserve">  （26）村（居）医务人员薪酬待遇市级配套（6:2:2）</t>
  </si>
  <si>
    <t xml:space="preserve">  （27）退休人员慰问金(人均1000元/年，含国有企业、学校退休）</t>
  </si>
  <si>
    <t xml:space="preserve">  （28）农牧民半脱产、原乡干部、聘用干部增资市级承担20%部分</t>
  </si>
  <si>
    <t xml:space="preserve">  （29）聘用干部、解聘干部、半脱产人员生活补助市级提标资金（每人每月提标1000元）</t>
  </si>
  <si>
    <t xml:space="preserve">  （30）海拔4700米以上乡镇干部高寒补助费（每人每月150元）</t>
  </si>
  <si>
    <t xml:space="preserve">  （31）乡镇食堂运行补助</t>
  </si>
  <si>
    <t xml:space="preserve">  （32）村级生态环卫管护员补助市级提标资金（那财预指（专）2018年74号）</t>
  </si>
  <si>
    <t xml:space="preserve">  （33）基层民警生活补助市级配套（7:3）</t>
  </si>
  <si>
    <t xml:space="preserve">  （34）孝登寺佛学分院办班经费</t>
  </si>
  <si>
    <t xml:space="preserve">  （35）色尼区环卫工人业绩考核和生活补助下划</t>
  </si>
  <si>
    <t xml:space="preserve">  （36）市本级安排专职铁路护路员生活补助（2016年十件实事）</t>
  </si>
  <si>
    <r>
      <rPr>
        <sz val="11"/>
        <color theme="1"/>
        <rFont val="仿宋_GB2312"/>
        <charset val="134"/>
      </rPr>
      <t xml:space="preserve">  （37）藏政法发</t>
    </r>
    <r>
      <rPr>
        <sz val="11"/>
        <color theme="1"/>
        <rFont val="宋体"/>
        <charset val="134"/>
      </rPr>
      <t>〔</t>
    </r>
    <r>
      <rPr>
        <sz val="11"/>
        <color theme="1"/>
        <rFont val="仿宋_GB2312"/>
        <charset val="134"/>
      </rPr>
      <t>2021</t>
    </r>
    <r>
      <rPr>
        <sz val="11"/>
        <color theme="1"/>
        <rFont val="宋体"/>
        <charset val="134"/>
      </rPr>
      <t>〕</t>
    </r>
    <r>
      <rPr>
        <sz val="11"/>
        <color theme="1"/>
        <rFont val="仿宋_GB2312"/>
        <charset val="134"/>
      </rPr>
      <t>29号安排专职铁路护路员生活补助市级配套（7:2:1）</t>
    </r>
  </si>
  <si>
    <t xml:space="preserve">  （38）原市政协副主席贡觉扎朗同志的工资及其他费用</t>
  </si>
  <si>
    <t xml:space="preserve">  （39）双湖县职工食堂运行经费</t>
  </si>
  <si>
    <t xml:space="preserve">   (40)科技特派员补助经费（0.6万元/人/年）</t>
  </si>
  <si>
    <t xml:space="preserve">  （41）2021年扶持基层文化事业资金(十件实事）</t>
  </si>
  <si>
    <t xml:space="preserve">   ①优秀文化站奖励资金</t>
  </si>
  <si>
    <t xml:space="preserve">   ②优秀村（居）文艺演出队奖励资金</t>
  </si>
  <si>
    <t xml:space="preserve">  （42）村级生态环卫管护员补助市级提标资金（那财预指（专）2018年74号）</t>
  </si>
  <si>
    <t xml:space="preserve">  （43）村级党建工作经费市级配套（5:3:2）</t>
  </si>
  <si>
    <t xml:space="preserve">  （44）大学生村官工作补助经费市级配套</t>
  </si>
  <si>
    <t xml:space="preserve">  （45）村医生活补助经费（1100元/月）</t>
  </si>
  <si>
    <t xml:space="preserve">  （46）村动物防疫员生活补助经费（1100元/月）</t>
  </si>
  <si>
    <t xml:space="preserve">  （47）2021年十件实事公益性岗位补贴（按照500元/月50%部分）</t>
  </si>
  <si>
    <t xml:space="preserve">  （48）“四旁”植树市级补助经费</t>
  </si>
  <si>
    <t>（三）县级基本财力保障奖补资金</t>
  </si>
  <si>
    <t xml:space="preserve">    1.县级基本财力保障机制奖补资金基数</t>
  </si>
  <si>
    <t xml:space="preserve">    2.村卫生室运行经费（每个村1万元）</t>
  </si>
  <si>
    <t xml:space="preserve">    3.村级党建工作经费（每个村10万元，自治区50%部分即5万元）</t>
  </si>
  <si>
    <t xml:space="preserve">    4.县级基本财力保障机制奖补资金（“三区三州”资金）</t>
  </si>
  <si>
    <t xml:space="preserve">  （1）易地扶贫搬迁后续扶持资金需求</t>
  </si>
  <si>
    <t xml:space="preserve">  （2）深度贫困县巩固拓展拓展脱贫成果同乡村振兴有效衔接需求</t>
  </si>
  <si>
    <t>（四）结算补助</t>
  </si>
  <si>
    <t xml:space="preserve">    1.那曲市四县应急民兵连运转经费</t>
  </si>
  <si>
    <t xml:space="preserve">    2.所得税超基数返还</t>
  </si>
  <si>
    <t xml:space="preserve">    3.区中直企业第一书记办实事经费</t>
  </si>
  <si>
    <t xml:space="preserve">    4.驻寺特殊岗位津贴</t>
  </si>
  <si>
    <t xml:space="preserve">    5.各省市援藏工作队活动经费</t>
  </si>
  <si>
    <t xml:space="preserve">    6.公安辅警员经费</t>
  </si>
  <si>
    <t xml:space="preserve">    7.大学生村官工作补助经费</t>
  </si>
  <si>
    <t xml:space="preserve">    8.双联户户长补助资金</t>
  </si>
  <si>
    <t xml:space="preserve">    9.区外招收非西藏生源毕业生经费</t>
  </si>
  <si>
    <t xml:space="preserve">    10.“两新”组织党员活动经费</t>
  </si>
  <si>
    <t xml:space="preserve">    11.基层公安民警生活补贴</t>
  </si>
  <si>
    <t xml:space="preserve">    12.公共体育场馆向社会免费或低收费开放补助资金</t>
  </si>
  <si>
    <t xml:space="preserve">    13.教育“三包”经费补助</t>
  </si>
  <si>
    <t xml:space="preserve">    14.文化人才专项</t>
  </si>
  <si>
    <t xml:space="preserve">    15.“三区”人才计划教师专项工作补助经费</t>
  </si>
  <si>
    <t xml:space="preserve">    16.新疆西藏等地区教育特殊补助资金</t>
  </si>
  <si>
    <t xml:space="preserve">    17.西新工程专项资金</t>
  </si>
  <si>
    <t xml:space="preserve">    18.公共图书馆、美术馆、文化馆（站）免费开放补助</t>
  </si>
  <si>
    <t xml:space="preserve">    19.高海拔地区乡镇卫生院专业技术人员特殊岗位奖励补贴资金</t>
  </si>
  <si>
    <t xml:space="preserve">    20.“三大节日”慰问经费</t>
  </si>
  <si>
    <t xml:space="preserve">    21.三支一扶人员经费</t>
  </si>
  <si>
    <t xml:space="preserve">    22.全区地质灾害群测群防工作经费</t>
  </si>
  <si>
    <t xml:space="preserve">    23.西藏特殊津贴调标</t>
  </si>
  <si>
    <t xml:space="preserve">    24.江河源头规范设置标识系统</t>
  </si>
  <si>
    <t>（五）重点生态功能区转移支付</t>
  </si>
  <si>
    <t xml:space="preserve">    1.2021年基数</t>
  </si>
  <si>
    <t xml:space="preserve">    2.市容村貌整治经费（每乡镇10万元，其中那曲镇15万元）</t>
  </si>
  <si>
    <t xml:space="preserve">    3.村级生态环卫管护员补助市级提标资金（那财预指（专）字2018年74号）</t>
  </si>
  <si>
    <t>（六）固定数额补助</t>
  </si>
  <si>
    <t xml:space="preserve">    1.2020年之前调整工资转移支付补助</t>
  </si>
  <si>
    <t xml:space="preserve">      （1）藏财预字[1999]159号</t>
  </si>
  <si>
    <t xml:space="preserve">      （2）藏财预字[1999]231号</t>
  </si>
  <si>
    <t xml:space="preserve">      （3）藏财预字[1999]143号</t>
  </si>
  <si>
    <t xml:space="preserve">      （4）藏财预字[2001]133号</t>
  </si>
  <si>
    <t xml:space="preserve">      （5）藏财预字[2001]134号</t>
  </si>
  <si>
    <t xml:space="preserve">      （6）藏财预字[2001]160号</t>
  </si>
  <si>
    <t xml:space="preserve">      （7）藏财预字[2002]36号1倍部分</t>
  </si>
  <si>
    <t xml:space="preserve">      （8）藏财预指[2007]43号（非教育）</t>
  </si>
  <si>
    <t xml:space="preserve">      （9）特殊津贴补贴增资</t>
  </si>
  <si>
    <t xml:space="preserve">      （10）国办发70号增资非教育</t>
  </si>
  <si>
    <t xml:space="preserve">      （11）中发12号地市自行承担部分</t>
  </si>
  <si>
    <t xml:space="preserve">      （12）国办发[2003]93号增资（藏财预指2004-697号）</t>
  </si>
  <si>
    <t xml:space="preserve">      （13）2005年一次性奖金</t>
  </si>
  <si>
    <t xml:space="preserve">      （14）特殊警衔津贴</t>
  </si>
  <si>
    <t xml:space="preserve">      （15）非教育年终奖补差</t>
  </si>
  <si>
    <t xml:space="preserve">      （16）兑现财预[2007]9号西藏特殊津贴增资</t>
  </si>
  <si>
    <t xml:space="preserve">      （17）兑现2007年第二次特殊津贴补贴增资</t>
  </si>
  <si>
    <t xml:space="preserve">      （18）特殊津贴补贴调资</t>
  </si>
  <si>
    <t xml:space="preserve">      （19）2010年津补贴调资</t>
  </si>
  <si>
    <t xml:space="preserve">      （20）2013年在职干部职工按月住房补贴</t>
  </si>
  <si>
    <t xml:space="preserve">      （21）2013年高海拔地区折算工龄补贴</t>
  </si>
  <si>
    <t xml:space="preserve">      （22）2013年西藏特殊津贴调资</t>
  </si>
  <si>
    <t xml:space="preserve">      （23）乡（镇）机关事业单位干部职工生活补助</t>
  </si>
  <si>
    <t xml:space="preserve">      （24）2015年乡镇机关事业单位干部职工生活补助提标</t>
  </si>
  <si>
    <t xml:space="preserve">      （25）2016年乡镇机关事业单位干部职工生活补助提标</t>
  </si>
  <si>
    <t xml:space="preserve">      （26）2016年按月住房补贴提标</t>
  </si>
  <si>
    <t xml:space="preserve">      （27）2017年高海拔折算工龄补贴提标</t>
  </si>
  <si>
    <t xml:space="preserve">      （28）2017年按月住房补贴提标</t>
  </si>
  <si>
    <t xml:space="preserve">      （29）2016年基本工资及离退休费增资调标</t>
  </si>
  <si>
    <t xml:space="preserve">      （30）法院检察院司法体制改革增资</t>
  </si>
  <si>
    <t xml:space="preserve">      （31）2019年按月住房补贴提标</t>
  </si>
  <si>
    <t xml:space="preserve">      （32）2020年按月住房补贴提标</t>
  </si>
  <si>
    <t xml:space="preserve">      （33）2019年基本工资增资</t>
  </si>
  <si>
    <t xml:space="preserve">    2.城市维护费 </t>
  </si>
  <si>
    <t xml:space="preserve">    3.住房公积金5%部分</t>
  </si>
  <si>
    <t xml:space="preserve">    4.政策性补贴 </t>
  </si>
  <si>
    <t xml:space="preserve">    5.地区粮食局行政经费</t>
  </si>
  <si>
    <t xml:space="preserve">    6.社区建设</t>
  </si>
  <si>
    <t xml:space="preserve">    7.乡镇人大保障经费</t>
  </si>
  <si>
    <t xml:space="preserve">    8.基层团组织建设</t>
  </si>
  <si>
    <t>（七）欠发达地区转移支付</t>
  </si>
  <si>
    <t xml:space="preserve">  1.中央衔接推进乡村振兴补助资金</t>
  </si>
  <si>
    <t xml:space="preserve"> （1）以工代赈资金</t>
  </si>
  <si>
    <t xml:space="preserve"> （2）少数民族发展资金</t>
  </si>
  <si>
    <t xml:space="preserve"> （3）巩固脱贫攻坚成果和乡村振兴任务资金</t>
  </si>
  <si>
    <t xml:space="preserve">  2.自治区衔接推进乡村振兴补助资金</t>
  </si>
  <si>
    <t>（八）公共安全共同财政事权转移支付</t>
  </si>
  <si>
    <t xml:space="preserve">  1.中央政法转移支付资金</t>
  </si>
  <si>
    <t xml:space="preserve">  （1）公安政法转移支付资金</t>
  </si>
  <si>
    <t xml:space="preserve">  （2）禁毒</t>
  </si>
  <si>
    <t xml:space="preserve">  （3）检察政法转移支付资金</t>
  </si>
  <si>
    <t xml:space="preserve">  （4）法院政法转移支付资金</t>
  </si>
  <si>
    <t xml:space="preserve">  （5）司法政法转移支付资金</t>
  </si>
  <si>
    <t xml:space="preserve">  （6）社区矫正</t>
  </si>
  <si>
    <t xml:space="preserve">  （7）法律援助</t>
  </si>
  <si>
    <t xml:space="preserve">  （8）扫黑除恶</t>
  </si>
  <si>
    <t xml:space="preserve">  （9）司法救助</t>
  </si>
  <si>
    <t>（九）教育共同财政事权转移支付</t>
  </si>
  <si>
    <t xml:space="preserve">  1.工资福利支出</t>
  </si>
  <si>
    <t xml:space="preserve">  2.商品和服务支出</t>
  </si>
  <si>
    <t xml:space="preserve">  3.对个人和家庭的补助</t>
  </si>
  <si>
    <t xml:space="preserve">  4.项目支出</t>
  </si>
  <si>
    <t xml:space="preserve">   （1）现代职业教育质量提升计划资金（直达学校）</t>
  </si>
  <si>
    <t xml:space="preserve">   （2）城乡义务教育补助经费（直达县区）</t>
  </si>
  <si>
    <t xml:space="preserve">   （3）义务教育薄弱环节改善和能力提升计划资金</t>
  </si>
  <si>
    <t xml:space="preserve">   （4）中小学及幼儿园教师国家级培训资金</t>
  </si>
  <si>
    <t xml:space="preserve">   （5）支持学前教育发展专项资金</t>
  </si>
  <si>
    <t xml:space="preserve">   （6）普通高中改善办学条件专项资金</t>
  </si>
  <si>
    <t xml:space="preserve">   （7）学生资助补助经费（直达学校）</t>
  </si>
  <si>
    <t xml:space="preserve">   （8）特殊教育补助资金</t>
  </si>
  <si>
    <t xml:space="preserve">   （9）教育事业费-项目支出</t>
  </si>
  <si>
    <t>（十）科学技术共同财政事权转移支付收入</t>
  </si>
  <si>
    <t xml:space="preserve">  1.人均科普经费</t>
  </si>
  <si>
    <t>（十一）文化旅游体育与传媒共同财政事权转移支付</t>
  </si>
  <si>
    <t xml:space="preserve">  1.新时代文明实践中心建设试点项目</t>
  </si>
  <si>
    <t xml:space="preserve">  2.国家文物保护专项</t>
  </si>
  <si>
    <t xml:space="preserve">  3.自治区文物保护专项</t>
  </si>
  <si>
    <t xml:space="preserve">  4.国家公共文化服务体系建设资金</t>
  </si>
  <si>
    <t xml:space="preserve">  （1）广播电视节目无线覆盖运行维护费（数字）</t>
  </si>
  <si>
    <t xml:space="preserve">  （2）乡镇（街道）全民健身场地器材补短板工程</t>
  </si>
  <si>
    <t xml:space="preserve">  （3）流动舞台车配送项目</t>
  </si>
  <si>
    <t xml:space="preserve">  （4）电影场次补贴</t>
  </si>
  <si>
    <t xml:space="preserve">  （5）戏曲进乡村</t>
  </si>
  <si>
    <t xml:space="preserve">  （6）村级文艺演出队</t>
  </si>
  <si>
    <t xml:space="preserve">  （7）县（区）艺术团</t>
  </si>
  <si>
    <t xml:space="preserve">  （8）2020年流动舞台车车辆购置税</t>
  </si>
  <si>
    <t xml:space="preserve">  （9）县级文化馆图书馆分总馆制度建设项目</t>
  </si>
  <si>
    <t xml:space="preserve">  （10）13个新建县区艺术团排练场所设备配备</t>
  </si>
  <si>
    <t xml:space="preserve">  （11）自治区公共文化服务体系示范县创建</t>
  </si>
  <si>
    <t xml:space="preserve">  （12）全民艺术普及月</t>
  </si>
  <si>
    <t xml:space="preserve">  （13）2021-2023年度“西藏自治区民间文化艺术之乡”创建</t>
  </si>
  <si>
    <t>（十二）社会保障和就业共同财政事权转移支付</t>
  </si>
  <si>
    <t xml:space="preserve">  1.退役安置经费</t>
  </si>
  <si>
    <t xml:space="preserve">  2.残疾人事业发展补助（一般公共预算部分）</t>
  </si>
  <si>
    <t xml:space="preserve">  3.困难群众救助补助资金</t>
  </si>
  <si>
    <t xml:space="preserve">  4.残疾人“两项”补贴资金</t>
  </si>
  <si>
    <t xml:space="preserve">  5.优抚对象补助经费</t>
  </si>
  <si>
    <t xml:space="preserve">  6. 社会福利机构运行及人员经费（孤儿、城市三无人员集中供养）</t>
  </si>
  <si>
    <t xml:space="preserve">  7.高校毕业生市场就业补贴经费</t>
  </si>
  <si>
    <t xml:space="preserve">  8.农牧民技能培训补助</t>
  </si>
  <si>
    <t xml:space="preserve">  9.“四类人员”待遇</t>
  </si>
  <si>
    <t xml:space="preserve">  10.就业补助资金</t>
  </si>
  <si>
    <t xml:space="preserve">  11.经济困难的高龄失能等老年人补贴</t>
  </si>
  <si>
    <t xml:space="preserve">  12.乡村振兴专干经费</t>
  </si>
  <si>
    <t>（十三）医疗卫生共同财政事权转移支付</t>
  </si>
  <si>
    <t xml:space="preserve">   1.城乡居民基本医疗保险</t>
  </si>
  <si>
    <t xml:space="preserve">   2.医疗救助补助资金-疾病应急救助</t>
  </si>
  <si>
    <t xml:space="preserve">   3.医疗救助补助资金</t>
  </si>
  <si>
    <t xml:space="preserve">   4.医疗保障服务能力提升部分</t>
  </si>
  <si>
    <t xml:space="preserve">   5.基本公共卫生服务经费</t>
  </si>
  <si>
    <t xml:space="preserve">   6.藏（中）医药事业发展经费</t>
  </si>
  <si>
    <t xml:space="preserve">   7.基本药物制度补助</t>
  </si>
  <si>
    <t xml:space="preserve">   8.优抚对象医疗保障经费</t>
  </si>
  <si>
    <t xml:space="preserve">   9.公立医院综合改革</t>
  </si>
  <si>
    <t xml:space="preserve">   10.体检经费</t>
  </si>
  <si>
    <t xml:space="preserve">   11.医疗人才组团式援藏专项资金</t>
  </si>
  <si>
    <t xml:space="preserve">   12.全区先心病儿童和白内障患者医疗救助经费</t>
  </si>
  <si>
    <t xml:space="preserve">   13.卫生健康人才培养</t>
  </si>
  <si>
    <t xml:space="preserve">   14.住院分娩补助、奖励待产生活补助</t>
  </si>
  <si>
    <t xml:space="preserve">   15.农牧区卫生人员培训</t>
  </si>
  <si>
    <t xml:space="preserve">   16.卫生机构能力建设</t>
  </si>
  <si>
    <t>（十四）节能环保财政共同事权转移支付</t>
  </si>
  <si>
    <t xml:space="preserve">  1. 林业草原生态保护恢复资金</t>
  </si>
  <si>
    <t xml:space="preserve">   （1）新一轮退耕还林补助</t>
  </si>
  <si>
    <t xml:space="preserve">   （2）生态护林员补助（整合生态岗位）</t>
  </si>
  <si>
    <t>（十五）农林水共同财政事权转移支付</t>
  </si>
  <si>
    <t xml:space="preserve">  1.中央水利发展资金</t>
  </si>
  <si>
    <t xml:space="preserve"> （1）中小河流治理</t>
  </si>
  <si>
    <t xml:space="preserve"> （2）农村饮水安全工程维修养护</t>
  </si>
  <si>
    <t xml:space="preserve"> （3）山洪灾害非工程措施</t>
  </si>
  <si>
    <t xml:space="preserve"> （4）山洪维修养护</t>
  </si>
  <si>
    <t xml:space="preserve"> （5）水土保持</t>
  </si>
  <si>
    <t xml:space="preserve"> （6）统筹支持县域节水型社会达标建设</t>
  </si>
  <si>
    <t xml:space="preserve"> （7）取水口取水监测计量体系建设</t>
  </si>
  <si>
    <t xml:space="preserve">  2.中央财政农业生产发展</t>
  </si>
  <si>
    <t xml:space="preserve">   （1）耕地地力保护补贴</t>
  </si>
  <si>
    <t xml:space="preserve">   （2）农机具购置补贴</t>
  </si>
  <si>
    <t xml:space="preserve">  3.中央财政农业资源及生态保护补助资金</t>
  </si>
  <si>
    <t xml:space="preserve">   （1）草原生态保护补助奖励</t>
  </si>
  <si>
    <t xml:space="preserve">  4.农业资源及生态保护补助资金</t>
  </si>
  <si>
    <t xml:space="preserve">  （1）草原生态保护补助奖励（生态保护岗位补助）</t>
  </si>
  <si>
    <t xml:space="preserve">  （2）草原保护项目建设（冬圈夏草、饲草复种补贴）</t>
  </si>
  <si>
    <t xml:space="preserve">  5.自治区财政农业生产发展资金</t>
  </si>
  <si>
    <t xml:space="preserve">  （1）农机具购置补贴</t>
  </si>
  <si>
    <t xml:space="preserve">  （2）牲畜良种补贴</t>
  </si>
  <si>
    <t xml:space="preserve">  （3）农作物良种补贴</t>
  </si>
  <si>
    <t xml:space="preserve">  （4）那曲市尼玛县白绒山羊良种场</t>
  </si>
  <si>
    <t xml:space="preserve">  （5）牛羊出栏出售补贴</t>
  </si>
  <si>
    <t xml:space="preserve">  6.自治区农田建设补助经费</t>
  </si>
  <si>
    <t xml:space="preserve">  7.自治区农牧业防抗灾资金</t>
  </si>
  <si>
    <t xml:space="preserve">  8.农村人均环境整治-厕所革命奖补资金</t>
  </si>
  <si>
    <t xml:space="preserve">  9.化肥差价补贴资金</t>
  </si>
  <si>
    <t xml:space="preserve">  10.中央动物防疫等补助资金</t>
  </si>
  <si>
    <t xml:space="preserve"> （1）养殖环节病死猪无害化处理</t>
  </si>
  <si>
    <t xml:space="preserve"> （2）非洲猪瘟等重大动物疫病防控监测</t>
  </si>
  <si>
    <t xml:space="preserve"> （3）强制免疫抗体效价监测及重要动物疫病监测排查补助</t>
  </si>
  <si>
    <t xml:space="preserve">  11.中央财政林业改革发展资金</t>
  </si>
  <si>
    <t xml:space="preserve">   （1）天保工程区管护补助（整合生态岗位）</t>
  </si>
  <si>
    <t xml:space="preserve">   （2）森林生态效益补偿（整合生态岗位）</t>
  </si>
  <si>
    <t xml:space="preserve">   （3）森林生态效益补偿</t>
  </si>
  <si>
    <t xml:space="preserve">  12.农村综合改革资金</t>
  </si>
  <si>
    <t xml:space="preserve"> （1）三老人员补助经费</t>
  </si>
  <si>
    <t xml:space="preserve"> （2）村干部基本报酬及业绩考核</t>
  </si>
  <si>
    <t xml:space="preserve">  13.农业保险保费补贴</t>
  </si>
  <si>
    <t xml:space="preserve">   （1）中央财政农业保险保费补贴资金</t>
  </si>
  <si>
    <t xml:space="preserve">   （2）自治区财政农业保险保费补贴资金</t>
  </si>
  <si>
    <t xml:space="preserve">  14.乡村“四旁”植树业务培训和检查验收 </t>
  </si>
  <si>
    <t xml:space="preserve">  15.自治区水利救灾资金</t>
  </si>
  <si>
    <t xml:space="preserve">  16.自治区水利发展资金</t>
  </si>
  <si>
    <t xml:space="preserve">   （1）水土保持</t>
  </si>
  <si>
    <t xml:space="preserve">   （2）农业水价综合改革</t>
  </si>
  <si>
    <t xml:space="preserve">   （3）农村饮水安全工程维修养护</t>
  </si>
  <si>
    <t xml:space="preserve">   （4）公益性水利工程维修</t>
  </si>
  <si>
    <t xml:space="preserve">  17.易地扶贫搬迁融资方式调整补助</t>
  </si>
  <si>
    <t>（十五）交通运输共同财政事权转移支付</t>
  </si>
  <si>
    <t xml:space="preserve">  1.农村公路养护资金</t>
  </si>
  <si>
    <t>（十六)自然资源海洋气象等共同财政事权转移支付收入</t>
  </si>
  <si>
    <t xml:space="preserve">   1.草原承包经营权权登记颁证工作经费</t>
  </si>
  <si>
    <t>（十六）住房保障共同财政事权转移支付</t>
  </si>
  <si>
    <t xml:space="preserve">  1.农村危房改造</t>
  </si>
  <si>
    <t>（十七）灾害防治及应急管理共同财政事权转移支出</t>
  </si>
  <si>
    <t xml:space="preserve">  1.消防人员经费</t>
  </si>
  <si>
    <t xml:space="preserve">  2.消防辅警人员经费</t>
  </si>
  <si>
    <t xml:space="preserve">  3.消防人员工资补助</t>
  </si>
  <si>
    <t xml:space="preserve">  4.第一次全国自然灾害综合风险普查经费</t>
  </si>
  <si>
    <t>（十八）其他一般性转移支付</t>
  </si>
  <si>
    <t xml:space="preserve">    1.取暖补贴及提标（2017年之前）</t>
  </si>
  <si>
    <t xml:space="preserve">    2.2011年住房公积金提高比例2%部分</t>
  </si>
  <si>
    <t xml:space="preserve">    3.2012年住房公积金提高比例2%部分</t>
  </si>
  <si>
    <t xml:space="preserve">    4.那曲地区东三县维护稳定经费基数</t>
  </si>
  <si>
    <t xml:space="preserve">    5.医疗保险基金</t>
  </si>
  <si>
    <t xml:space="preserve">    6.基层政权建设</t>
  </si>
  <si>
    <t xml:space="preserve">    7.强基惠民工作经费（按90%预拨）</t>
  </si>
  <si>
    <t xml:space="preserve">    （1）驻村工作队取暖费</t>
  </si>
  <si>
    <t xml:space="preserve">    （2）文艺演出队经费</t>
  </si>
  <si>
    <t xml:space="preserve">    （3）驻村工作经费</t>
  </si>
  <si>
    <t xml:space="preserve">    8.强基惠民驻村生活补助</t>
  </si>
  <si>
    <t xml:space="preserve">    9.地市供暖补贴</t>
  </si>
  <si>
    <t xml:space="preserve">   10.生猪（牛羊）调出大县奖励资金</t>
  </si>
  <si>
    <t>三、专项转移支付收入</t>
  </si>
  <si>
    <t>（一）一般公共服务</t>
  </si>
  <si>
    <t xml:space="preserve">  1.佛学院分院绩效考核奖励资金</t>
  </si>
  <si>
    <t xml:space="preserve">  2.党内关怀帮扶资金</t>
  </si>
  <si>
    <t xml:space="preserve">  3.统战专项工作经费</t>
  </si>
  <si>
    <t xml:space="preserve">  4.审计专项补助</t>
  </si>
  <si>
    <t xml:space="preserve">  5.民族工作经费</t>
  </si>
  <si>
    <t xml:space="preserve">  6.村级组织标准化活动奖补资金</t>
  </si>
  <si>
    <t xml:space="preserve">  7.自治区政协委员视察经费</t>
  </si>
  <si>
    <t xml:space="preserve">  8.自治区人大代表视察费</t>
  </si>
  <si>
    <t xml:space="preserve">  9.因公殉职驻村工作队员家属慰问经费</t>
  </si>
  <si>
    <t>（二）科学技术</t>
  </si>
  <si>
    <t xml:space="preserve">  1.自治区应用技术研究与开发专项</t>
  </si>
  <si>
    <t xml:space="preserve">  2.三区科技人才专项经费</t>
  </si>
  <si>
    <t xml:space="preserve">  3.流动科技馆站</t>
  </si>
  <si>
    <t>（三）文化旅游体育与传媒</t>
  </si>
  <si>
    <t xml:space="preserve">  1.重点文物保护单位野外看管人员经费</t>
  </si>
  <si>
    <t xml:space="preserve">  2.基层宣讲员补助经费</t>
  </si>
  <si>
    <t xml:space="preserve">  3.业余体校办学经费</t>
  </si>
  <si>
    <t>（四）卫生健康</t>
  </si>
  <si>
    <t xml:space="preserve">  1.重大传染病防控经费</t>
  </si>
  <si>
    <t>（五）节能环保</t>
  </si>
  <si>
    <t xml:space="preserve">  1.水污染防治专项（色尼区集中式饮用水水源地保护区建设项目）</t>
  </si>
  <si>
    <t xml:space="preserve">  2.环境保护专项经费</t>
  </si>
  <si>
    <t xml:space="preserve">  （1）生态修复与保护及水源地保护区建设</t>
  </si>
  <si>
    <t xml:space="preserve">  （2）环境监测业务</t>
  </si>
  <si>
    <t xml:space="preserve">  3.大气污染防治专项</t>
  </si>
  <si>
    <t>（六）农林水</t>
  </si>
  <si>
    <t xml:space="preserve">  1.中央财政农村综合改革转移支付</t>
  </si>
  <si>
    <t xml:space="preserve">  （1）农村公益事业</t>
  </si>
  <si>
    <t xml:space="preserve">  （2）扶持村集体经济发展资金</t>
  </si>
  <si>
    <t xml:space="preserve">  （3）美丽乡村建设资金</t>
  </si>
  <si>
    <t xml:space="preserve">  2.土地增减挂钩跨省域调出收入（厕所革命整村推进中央补助）</t>
  </si>
  <si>
    <t xml:space="preserve">  3.农产品调查研究经费</t>
  </si>
  <si>
    <t xml:space="preserve"> （七）交通运输</t>
  </si>
  <si>
    <t xml:space="preserve">   1.铁路护路联防经费</t>
  </si>
  <si>
    <t xml:space="preserve"> （八）资源勘探信息</t>
  </si>
  <si>
    <t xml:space="preserve">  1.那曲藏北金萨黄金有限责任公司退休职工燃料费和“三大节日”慰问资金</t>
  </si>
  <si>
    <t>（九）粮油物资储备</t>
  </si>
  <si>
    <t xml:space="preserve">  1.基层粮库维修改造项目</t>
  </si>
  <si>
    <r>
      <rPr>
        <sz val="12"/>
        <color theme="1"/>
        <rFont val="仿宋_GB2312"/>
        <charset val="134"/>
      </rPr>
      <t>Ⅲ.调入预算稳定调节基金</t>
    </r>
  </si>
  <si>
    <t>Ⅳ.上年结转收入</t>
  </si>
  <si>
    <t>表十一</t>
  </si>
  <si>
    <t>班戈县2022年一般公共预算政府一般债务限额和余额统计表</t>
  </si>
  <si>
    <t>序号</t>
  </si>
  <si>
    <t>专项债务项目名称</t>
  </si>
  <si>
    <t>地方政府债务限额</t>
  </si>
  <si>
    <t>地方政府债务余额</t>
  </si>
  <si>
    <t>当年需还本金额</t>
  </si>
  <si>
    <t>当年需付息金额</t>
  </si>
  <si>
    <t>备注</t>
  </si>
  <si>
    <t>一般债</t>
  </si>
  <si>
    <t>专项债</t>
  </si>
  <si>
    <t>交通公路项目</t>
  </si>
  <si>
    <t>水利十三五项目</t>
  </si>
  <si>
    <t>易地搬迁扶贫基础设施项目</t>
  </si>
  <si>
    <t>政府性基金预算部分</t>
  </si>
  <si>
    <t>表十二</t>
  </si>
  <si>
    <t>2022年班戈县政府性基金预算收支预算总表</t>
  </si>
  <si>
    <t>本级收入合计</t>
  </si>
  <si>
    <t>本级支出合计</t>
  </si>
  <si>
    <t>地方政府专项债务收入</t>
  </si>
  <si>
    <t>地方政府专项债务还本支出</t>
  </si>
  <si>
    <t>转移性收入</t>
  </si>
  <si>
    <t>1,272.10</t>
  </si>
  <si>
    <t>转移性支出</t>
  </si>
  <si>
    <t xml:space="preserve">  政府性基金转移支付收入</t>
  </si>
  <si>
    <t xml:space="preserve">  政府性基金转移支付</t>
  </si>
  <si>
    <t xml:space="preserve">  上解收入</t>
  </si>
  <si>
    <t xml:space="preserve">  上解支出</t>
  </si>
  <si>
    <t xml:space="preserve">  调入资金</t>
  </si>
  <si>
    <t xml:space="preserve">  调出资金</t>
  </si>
  <si>
    <t xml:space="preserve">  地方政府专项债务转贷收入</t>
  </si>
  <si>
    <t xml:space="preserve">  地方政府专项债务转贷支出</t>
  </si>
  <si>
    <t xml:space="preserve">  上年结转收入</t>
  </si>
  <si>
    <t xml:space="preserve">  年终结转</t>
  </si>
  <si>
    <t xml:space="preserve">  上年结余收入</t>
  </si>
  <si>
    <t xml:space="preserve">  年终结余</t>
  </si>
  <si>
    <t>收入总计</t>
  </si>
  <si>
    <t>支出总计</t>
  </si>
  <si>
    <t>表十三</t>
  </si>
  <si>
    <t>2022年班戈县政府性基金预算本级收入预算表</t>
  </si>
  <si>
    <t>政府性基金收入</t>
  </si>
  <si>
    <t>1030148</t>
  </si>
  <si>
    <t>国有土地使用权出让收入</t>
  </si>
  <si>
    <t>103014801</t>
  </si>
  <si>
    <t>土地出让价款收入</t>
  </si>
  <si>
    <t>表十四</t>
  </si>
  <si>
    <t>班戈县2022年政府性基金部门支出预算表</t>
  </si>
  <si>
    <t>科目编码</t>
  </si>
  <si>
    <t>单位名称（科目）</t>
  </si>
  <si>
    <t>基本支出</t>
  </si>
  <si>
    <t>项目支出</t>
  </si>
  <si>
    <t>类</t>
  </si>
  <si>
    <t>款</t>
  </si>
  <si>
    <t>项</t>
  </si>
  <si>
    <t>人员经费</t>
  </si>
  <si>
    <t>公用经费</t>
  </si>
  <si>
    <t>总计</t>
  </si>
  <si>
    <t>018001西藏那曲班戈县教育局机关</t>
  </si>
  <si>
    <t>60</t>
  </si>
  <si>
    <t>02</t>
  </si>
  <si>
    <t>用于社会福利的彩票公益金支出</t>
  </si>
  <si>
    <t>04</t>
  </si>
  <si>
    <t>用于教育事业的彩票公益金支出</t>
  </si>
  <si>
    <t>022001西藏那曲班戈县民政局机关</t>
  </si>
  <si>
    <t>06</t>
  </si>
  <si>
    <t>用于残疾人事业的彩票公益金支出</t>
  </si>
  <si>
    <t>024001西藏那曲班戈县财政局机关</t>
  </si>
  <si>
    <t>08</t>
  </si>
  <si>
    <t>99</t>
  </si>
  <si>
    <t>其他国有土地使用权出让收入安排的支出</t>
  </si>
  <si>
    <t>052001西藏那曲班戈县敬老院机关</t>
  </si>
  <si>
    <t>表十五</t>
  </si>
  <si>
    <t>2022年班戈县政府性基金预算本级支出功能分类明细表</t>
  </si>
  <si>
    <t>601.36</t>
  </si>
  <si>
    <t>22960</t>
  </si>
  <si>
    <t>彩票公益金安排的支出</t>
  </si>
  <si>
    <t>2296006</t>
  </si>
  <si>
    <t>46.36</t>
  </si>
  <si>
    <t>2296004</t>
  </si>
  <si>
    <t>30.00</t>
  </si>
  <si>
    <t>2296002</t>
  </si>
  <si>
    <t>525.00</t>
  </si>
  <si>
    <t>670.74</t>
  </si>
  <si>
    <t>21208</t>
  </si>
  <si>
    <t>国有土地使用权出让收入安排的支出</t>
  </si>
  <si>
    <t>2120899</t>
  </si>
  <si>
    <t>表十六</t>
  </si>
  <si>
    <t>班戈县2022年政府性基金预算收入来源表</t>
  </si>
  <si>
    <t xml:space="preserve"> 项      目 </t>
  </si>
  <si>
    <t>一、政府性基金预算收入</t>
  </si>
  <si>
    <t>（一）国有土地使用权出让收入</t>
  </si>
  <si>
    <t>（二）专项债券对应项目专项收入</t>
  </si>
  <si>
    <t>二、上级补助收入</t>
  </si>
  <si>
    <t xml:space="preserve">  1.青少年体育冬夏令营</t>
  </si>
  <si>
    <t xml:space="preserve">  2.体育彩票公益金</t>
  </si>
  <si>
    <t xml:space="preserve">  3.福利彩票公益金</t>
  </si>
  <si>
    <t xml:space="preserve">  4.残疾人事业发展补助资金</t>
  </si>
  <si>
    <t xml:space="preserve">  5.中央专项彩票公益金支持城乡医疗救助补助资金</t>
  </si>
  <si>
    <t>三、上年结转收入</t>
  </si>
  <si>
    <t>表十七</t>
  </si>
  <si>
    <t>2022年班戈县政府性基金预算本级支出政府经济分类明细表</t>
  </si>
  <si>
    <t>63.11</t>
  </si>
  <si>
    <t>13.11</t>
  </si>
  <si>
    <t>38.25</t>
  </si>
  <si>
    <t>500.00</t>
  </si>
  <si>
    <t xml:space="preserve"> </t>
  </si>
  <si>
    <t xml:space="preserve">   1、按政府收支分类科目取数，包括501、502、503、504、505、506、507、508、509、510、511、51402、599。</t>
  </si>
  <si>
    <t>表十八</t>
  </si>
  <si>
    <t>2022年班戈县政府性基金预算对下级的转移支付预算分地区表</t>
  </si>
  <si>
    <t>上年预算数</t>
  </si>
  <si>
    <t>上年执行数</t>
  </si>
  <si>
    <t>为上年预算数的%</t>
  </si>
  <si>
    <t>为上年执行数的%</t>
  </si>
  <si>
    <t xml:space="preserve">   1、取资金性质为12-政府性基金预算资金的支出功能科目取数，包括23004。</t>
  </si>
  <si>
    <t>表十九</t>
  </si>
  <si>
    <t>2022年班戈县政府性基金预算对下级的转移支付预算分项目表</t>
  </si>
  <si>
    <t>表二十</t>
  </si>
  <si>
    <t>班戈县2022年政府性基金预算政府专项债务限额和余额统计表</t>
  </si>
  <si>
    <t>国有资本经营预算部分</t>
  </si>
  <si>
    <t>表二十一</t>
  </si>
  <si>
    <t>2022年班戈县国有资本经营预算收支预算总表</t>
  </si>
  <si>
    <t>0.57</t>
  </si>
  <si>
    <t xml:space="preserve">  利润收入</t>
  </si>
  <si>
    <t xml:space="preserve">  补充全国社会保障基金</t>
  </si>
  <si>
    <t xml:space="preserve">  股利、股息收入</t>
  </si>
  <si>
    <t xml:space="preserve">  解决历史遗留问题及改革成本支出</t>
  </si>
  <si>
    <t xml:space="preserve">  产权转让收入</t>
  </si>
  <si>
    <t xml:space="preserve">  国有企业资本金注入</t>
  </si>
  <si>
    <t xml:space="preserve">  清算收入</t>
  </si>
  <si>
    <t xml:space="preserve">  国有企业政策性补贴</t>
  </si>
  <si>
    <t xml:space="preserve">  其他国有资本经营预算收入</t>
  </si>
  <si>
    <t xml:space="preserve">  其他国有资本经营预算支出</t>
  </si>
  <si>
    <t xml:space="preserve">  国有资本经营预算转移支付收入</t>
  </si>
  <si>
    <t>0.29</t>
  </si>
  <si>
    <t xml:space="preserve">  国有资本经营预算转移支付支出</t>
  </si>
  <si>
    <t xml:space="preserve">  国有资本经营预算上解收入</t>
  </si>
  <si>
    <t xml:space="preserve">  国有资本经营预算上解支出</t>
  </si>
  <si>
    <t xml:space="preserve">  国有资本经营预算调出资金</t>
  </si>
  <si>
    <t>表二十二</t>
  </si>
  <si>
    <t>2022年班戈县国有资本经营预算本级收入预算表</t>
  </si>
  <si>
    <t>表二十三</t>
  </si>
  <si>
    <t>班戈县2022年国有资本经营预算支出表</t>
  </si>
  <si>
    <t>223</t>
  </si>
  <si>
    <t>01</t>
  </si>
  <si>
    <t>05</t>
  </si>
  <si>
    <t>表二十四</t>
  </si>
  <si>
    <t>2022年班戈县国有资本经营预算本级支出预算表</t>
  </si>
  <si>
    <t>国有资本经营预算支出</t>
  </si>
  <si>
    <t>22301</t>
  </si>
  <si>
    <t>解决历史遗留问题及改革成本支出</t>
  </si>
  <si>
    <t>2230105</t>
  </si>
  <si>
    <t>国有企业退休人员社会化管理补助支出</t>
  </si>
  <si>
    <t>表二十五</t>
  </si>
  <si>
    <t>2022年班戈县国有资本经营预算本级支出政府经济分类明细表</t>
  </si>
  <si>
    <t>社会保险基金预算部分（无）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</si>
</sst>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0.00%"/>
  </numFmts>
  <fonts count="75">
    <font>
      <sz val="11"/>
      <color theme="1"/>
      <name val="宋体"/>
      <charset val="134"/>
      <scheme val="minor"/>
    </font>
    <font>
      <sz val="72"/>
      <name val="黑体"/>
      <charset val="134"/>
    </font>
    <font>
      <sz val="11"/>
      <color indexed="8"/>
      <name val="宋体"/>
      <charset val="1"/>
      <scheme val="minor"/>
    </font>
    <font>
      <b/>
      <sz val="14"/>
      <color rgb="FF000000"/>
      <name val="方正仿宋简体"/>
      <charset val="134"/>
    </font>
    <font>
      <sz val="9"/>
      <color rgb="FF000000"/>
      <name val="宋体"/>
      <charset val="134"/>
    </font>
    <font>
      <sz val="12"/>
      <color rgb="FF000000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11"/>
      <color rgb="FF000000"/>
      <name val="SimSun"/>
      <charset val="134"/>
    </font>
    <font>
      <sz val="12"/>
      <color theme="1"/>
      <name val="方正仿宋简体"/>
      <charset val="134"/>
    </font>
    <font>
      <b/>
      <sz val="14"/>
      <color theme="1"/>
      <name val="方正仿宋简体"/>
      <charset val="134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1"/>
      <color rgb="FF0000FF"/>
      <name val="宋体"/>
      <charset val="134"/>
    </font>
    <font>
      <sz val="11"/>
      <color indexed="8"/>
      <name val="宋体"/>
      <charset val="134"/>
      <scheme val="minor"/>
    </font>
    <font>
      <sz val="16"/>
      <name val="方正小标宋简体"/>
      <charset val="134"/>
    </font>
    <font>
      <sz val="10"/>
      <color rgb="FF000000"/>
      <name val="宋体"/>
      <charset val="134"/>
    </font>
    <font>
      <b/>
      <sz val="15"/>
      <color rgb="FF000000"/>
      <name val="黑体"/>
      <charset val="134"/>
    </font>
    <font>
      <sz val="11"/>
      <color rgb="FFFFFFFF"/>
      <name val="宋体"/>
      <charset val="134"/>
    </font>
    <font>
      <sz val="9"/>
      <color rgb="FF000000"/>
      <name val="SimSun"/>
      <charset val="134"/>
    </font>
    <font>
      <sz val="10"/>
      <color rgb="FF000000"/>
      <name val="SimSun"/>
      <charset val="134"/>
    </font>
    <font>
      <sz val="18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方正仿宋简体"/>
      <charset val="134"/>
    </font>
    <font>
      <b/>
      <sz val="11"/>
      <color rgb="FF0000FF"/>
      <name val="宋体"/>
      <charset val="134"/>
    </font>
    <font>
      <b/>
      <sz val="11"/>
      <color rgb="FF0000FF"/>
      <name val="SimSun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4"/>
      <color indexed="8"/>
      <name val="方正仿宋简体"/>
      <charset val="1"/>
    </font>
    <font>
      <b/>
      <sz val="16"/>
      <name val="黑体"/>
      <charset val="134"/>
    </font>
    <font>
      <sz val="9"/>
      <color rgb="FFFFFFFF"/>
      <name val="Hiragino Sans GB"/>
      <charset val="134"/>
    </font>
    <font>
      <sz val="12"/>
      <name val="宋体"/>
      <charset val="134"/>
    </font>
    <font>
      <sz val="9"/>
      <name val="Hiragino Sans GB"/>
      <charset val="134"/>
    </font>
    <font>
      <b/>
      <sz val="11"/>
      <color indexed="8"/>
      <name val="宋体"/>
      <charset val="1"/>
      <scheme val="minor"/>
    </font>
    <font>
      <b/>
      <sz val="9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2"/>
      <name val="方正仿宋简体"/>
      <charset val="134"/>
    </font>
    <font>
      <b/>
      <sz val="11"/>
      <name val="方正仿宋简体"/>
      <charset val="134"/>
    </font>
    <font>
      <sz val="12"/>
      <name val="方正仿宋简体"/>
      <charset val="134"/>
    </font>
    <font>
      <b/>
      <sz val="11"/>
      <name val="宋体"/>
      <charset val="134"/>
      <scheme val="minor"/>
    </font>
    <font>
      <sz val="12"/>
      <name val="Times New Roman"/>
      <charset val="134"/>
    </font>
    <font>
      <b/>
      <sz val="12"/>
      <name val="Times New Roman"/>
      <charset val="134"/>
    </font>
    <font>
      <sz val="12"/>
      <name val="方正黑体简体"/>
      <charset val="134"/>
    </font>
    <font>
      <sz val="10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2"/>
      <color theme="1"/>
      <name val="仿宋_GB2312"/>
      <charset val="134"/>
    </font>
  </fonts>
  <fills count="40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0" tint="-0.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8" fillId="16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8" fillId="0" borderId="0"/>
    <xf numFmtId="41" fontId="0" fillId="0" borderId="0" applyFont="0" applyFill="0" applyBorder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5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26" borderId="28" applyNumberFormat="0" applyFont="0" applyAlignment="0" applyProtection="0">
      <alignment vertical="center"/>
    </xf>
    <xf numFmtId="0" fontId="38" fillId="0" borderId="0">
      <alignment vertical="center"/>
    </xf>
    <xf numFmtId="0" fontId="53" fillId="1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38" fillId="0" borderId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9" applyNumberFormat="0" applyFill="0" applyAlignment="0" applyProtection="0">
      <alignment vertical="center"/>
    </xf>
    <xf numFmtId="0" fontId="65" fillId="0" borderId="29" applyNumberFormat="0" applyFill="0" applyAlignment="0" applyProtection="0">
      <alignment vertical="center"/>
    </xf>
    <xf numFmtId="0" fontId="38" fillId="0" borderId="0"/>
    <xf numFmtId="0" fontId="53" fillId="30" borderId="0" applyNumberFormat="0" applyBorder="0" applyAlignment="0" applyProtection="0">
      <alignment vertical="center"/>
    </xf>
    <xf numFmtId="0" fontId="66" fillId="0" borderId="30" applyNumberFormat="0" applyFill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54" fillId="5" borderId="24" applyNumberFormat="0" applyAlignment="0" applyProtection="0">
      <alignment vertical="center"/>
    </xf>
    <xf numFmtId="0" fontId="60" fillId="5" borderId="26" applyNumberFormat="0" applyAlignment="0" applyProtection="0">
      <alignment vertical="center"/>
    </xf>
    <xf numFmtId="0" fontId="71" fillId="35" borderId="31" applyNumberFormat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7" fillId="0" borderId="25" applyNumberFormat="0" applyFill="0" applyAlignment="0" applyProtection="0">
      <alignment vertical="center"/>
    </xf>
    <xf numFmtId="0" fontId="62" fillId="0" borderId="27" applyNumberFormat="0" applyFill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61" fillId="24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53" fillId="3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3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38" fillId="0" borderId="0">
      <alignment vertical="center"/>
    </xf>
    <xf numFmtId="0" fontId="72" fillId="0" borderId="0">
      <alignment vertical="center"/>
    </xf>
    <xf numFmtId="0" fontId="38" fillId="0" borderId="0"/>
    <xf numFmtId="0" fontId="38" fillId="0" borderId="0"/>
    <xf numFmtId="0" fontId="38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15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right" vertical="center"/>
    </xf>
    <xf numFmtId="0" fontId="11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43" fontId="0" fillId="0" borderId="0" xfId="0" applyNumberFormat="1">
      <alignment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>
      <alignment vertical="center"/>
    </xf>
    <xf numFmtId="43" fontId="13" fillId="0" borderId="0" xfId="0" applyNumberFormat="1" applyFo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3" fontId="1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0" applyNumberFormat="1" applyFont="1">
      <alignment vertical="center"/>
    </xf>
    <xf numFmtId="49" fontId="15" fillId="0" borderId="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6" xfId="53" applyNumberFormat="1" applyFont="1" applyFill="1" applyBorder="1" applyAlignment="1" applyProtection="1">
      <alignment horizontal="center" vertical="center" wrapText="1"/>
      <protection locked="0"/>
    </xf>
    <xf numFmtId="43" fontId="15" fillId="0" borderId="7" xfId="53" applyNumberFormat="1" applyFont="1" applyFill="1" applyBorder="1" applyAlignment="1" applyProtection="1">
      <alignment horizontal="center" vertical="center" wrapText="1"/>
      <protection locked="0"/>
    </xf>
    <xf numFmtId="43" fontId="15" fillId="0" borderId="4" xfId="53" applyNumberFormat="1" applyFont="1" applyFill="1" applyBorder="1" applyAlignment="1" applyProtection="1">
      <alignment horizontal="center" vertical="center" wrapText="1"/>
      <protection locked="0"/>
    </xf>
    <xf numFmtId="43" fontId="15" fillId="0" borderId="5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8" xfId="0" applyNumberFormat="1" applyFont="1" applyBorder="1" applyAlignment="1">
      <alignment horizontal="center" vertical="center"/>
    </xf>
    <xf numFmtId="43" fontId="15" fillId="0" borderId="9" xfId="53" applyNumberFormat="1" applyFont="1" applyFill="1" applyBorder="1" applyAlignment="1" applyProtection="1">
      <alignment horizontal="center" vertical="center" wrapText="1"/>
      <protection locked="0"/>
    </xf>
    <xf numFmtId="43" fontId="15" fillId="0" borderId="8" xfId="53" applyNumberFormat="1" applyFont="1" applyFill="1" applyBorder="1" applyAlignment="1" applyProtection="1">
      <alignment horizontal="center" vertical="center" wrapText="1"/>
      <protection locked="0"/>
    </xf>
    <xf numFmtId="49" fontId="17" fillId="4" borderId="8" xfId="0" applyNumberFormat="1" applyFont="1" applyFill="1" applyBorder="1" applyAlignment="1">
      <alignment horizontal="center" vertical="center"/>
    </xf>
    <xf numFmtId="0" fontId="17" fillId="4" borderId="8" xfId="0" applyFont="1" applyFill="1" applyBorder="1">
      <alignment vertical="center"/>
    </xf>
    <xf numFmtId="43" fontId="17" fillId="4" borderId="8" xfId="0" applyNumberFormat="1" applyFont="1" applyFill="1" applyBorder="1">
      <alignment vertical="center"/>
    </xf>
    <xf numFmtId="49" fontId="17" fillId="0" borderId="8" xfId="0" applyNumberFormat="1" applyFont="1" applyFill="1" applyBorder="1" applyAlignment="1">
      <alignment horizontal="center" vertical="center"/>
    </xf>
    <xf numFmtId="0" fontId="17" fillId="0" borderId="8" xfId="0" applyFont="1" applyFill="1" applyBorder="1">
      <alignment vertical="center"/>
    </xf>
    <xf numFmtId="43" fontId="17" fillId="0" borderId="8" xfId="0" applyNumberFormat="1" applyFont="1" applyBorder="1">
      <alignment vertical="center"/>
    </xf>
    <xf numFmtId="43" fontId="17" fillId="0" borderId="8" xfId="0" applyNumberFormat="1" applyFont="1" applyFill="1" applyBorder="1">
      <alignment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43" fontId="11" fillId="0" borderId="0" xfId="0" applyNumberFormat="1" applyFont="1" applyAlignment="1">
      <alignment horizontal="right"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 wrapText="1"/>
    </xf>
    <xf numFmtId="0" fontId="8" fillId="2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4" fillId="5" borderId="11" xfId="0" applyNumberFormat="1" applyFont="1" applyFill="1" applyBorder="1" applyAlignment="1">
      <alignment horizontal="center" vertical="center"/>
    </xf>
    <xf numFmtId="0" fontId="4" fillId="5" borderId="12" xfId="0" applyNumberFormat="1" applyFont="1" applyFill="1" applyBorder="1" applyAlignment="1">
      <alignment horizontal="center" vertical="center"/>
    </xf>
    <xf numFmtId="0" fontId="23" fillId="6" borderId="8" xfId="0" applyNumberFormat="1" applyFont="1" applyFill="1" applyBorder="1" applyAlignment="1">
      <alignment vertical="center"/>
    </xf>
    <xf numFmtId="0" fontId="23" fillId="6" borderId="8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2" fontId="7" fillId="0" borderId="2" xfId="0" applyNumberFormat="1" applyFont="1" applyFill="1" applyBorder="1" applyAlignment="1"/>
    <xf numFmtId="2" fontId="7" fillId="0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9" fillId="0" borderId="16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/>
    </xf>
    <xf numFmtId="43" fontId="29" fillId="0" borderId="8" xfId="0" applyNumberFormat="1" applyFont="1" applyFill="1" applyBorder="1" applyAlignment="1">
      <alignment horizontal="center" vertical="center" wrapText="1"/>
    </xf>
    <xf numFmtId="0" fontId="29" fillId="7" borderId="8" xfId="0" applyFont="1" applyFill="1" applyBorder="1" applyAlignment="1">
      <alignment horizontal="left" vertical="center" wrapText="1"/>
    </xf>
    <xf numFmtId="43" fontId="29" fillId="7" borderId="8" xfId="0" applyNumberFormat="1" applyFont="1" applyFill="1" applyBorder="1" applyAlignment="1">
      <alignment horizontal="center" vertical="center" wrapText="1"/>
    </xf>
    <xf numFmtId="0" fontId="29" fillId="8" borderId="8" xfId="0" applyFont="1" applyFill="1" applyBorder="1" applyAlignment="1">
      <alignment horizontal="left" vertical="center" wrapText="1"/>
    </xf>
    <xf numFmtId="43" fontId="29" fillId="8" borderId="8" xfId="0" applyNumberFormat="1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left" vertical="center" wrapText="1"/>
    </xf>
    <xf numFmtId="43" fontId="29" fillId="0" borderId="8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49" fontId="17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/>
    </xf>
    <xf numFmtId="4" fontId="32" fillId="0" borderId="8" xfId="0" applyNumberFormat="1" applyFont="1" applyFill="1" applyBorder="1" applyAlignment="1">
      <alignment horizontal="right" vertical="center"/>
    </xf>
    <xf numFmtId="0" fontId="20" fillId="0" borderId="8" xfId="0" applyNumberFormat="1" applyFont="1" applyFill="1" applyBorder="1" applyAlignment="1">
      <alignment horizontal="right" vertical="center"/>
    </xf>
    <xf numFmtId="43" fontId="8" fillId="0" borderId="8" xfId="0" applyNumberFormat="1" applyFont="1" applyFill="1" applyBorder="1" applyAlignment="1">
      <alignment horizontal="right" vertical="center"/>
    </xf>
    <xf numFmtId="43" fontId="8" fillId="0" borderId="8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4" fillId="5" borderId="8" xfId="0" applyNumberFormat="1" applyFont="1" applyFill="1" applyBorder="1" applyAlignment="1">
      <alignment horizontal="center" vertical="center"/>
    </xf>
    <xf numFmtId="0" fontId="23" fillId="6" borderId="11" xfId="0" applyNumberFormat="1" applyFont="1" applyFill="1" applyBorder="1" applyAlignment="1">
      <alignment horizontal="center" vertical="center"/>
    </xf>
    <xf numFmtId="4" fontId="4" fillId="6" borderId="17" xfId="0" applyNumberFormat="1" applyFont="1" applyFill="1" applyBorder="1" applyAlignment="1">
      <alignment horizontal="right" vertical="center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8" xfId="0" applyNumberFormat="1" applyFont="1" applyFill="1" applyBorder="1" applyAlignment="1">
      <alignment horizontal="right" vertical="center"/>
    </xf>
    <xf numFmtId="4" fontId="4" fillId="6" borderId="17" xfId="0" applyNumberFormat="1" applyFont="1" applyFill="1" applyBorder="1" applyAlignment="1">
      <alignment vertical="center"/>
    </xf>
    <xf numFmtId="4" fontId="4" fillId="6" borderId="8" xfId="0" applyNumberFormat="1" applyFont="1" applyFill="1" applyBorder="1" applyAlignment="1">
      <alignment vertical="center"/>
    </xf>
    <xf numFmtId="4" fontId="4" fillId="6" borderId="9" xfId="0" applyNumberFormat="1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0" fontId="4" fillId="6" borderId="9" xfId="0" applyNumberFormat="1" applyFont="1" applyFill="1" applyBorder="1" applyAlignment="1">
      <alignment horizontal="left" vertical="center" wrapText="1"/>
    </xf>
    <xf numFmtId="4" fontId="4" fillId="6" borderId="8" xfId="0" applyNumberFormat="1" applyFont="1" applyFill="1" applyBorder="1" applyAlignment="1">
      <alignment horizontal="center" vertical="center"/>
    </xf>
    <xf numFmtId="0" fontId="4" fillId="6" borderId="8" xfId="0" applyNumberFormat="1" applyFont="1" applyFill="1" applyBorder="1" applyAlignment="1">
      <alignment horizontal="left" vertical="center" wrapText="1"/>
    </xf>
    <xf numFmtId="0" fontId="4" fillId="6" borderId="8" xfId="0" applyNumberFormat="1" applyFont="1" applyFill="1" applyBorder="1" applyAlignment="1">
      <alignment vertical="center" wrapText="1"/>
    </xf>
    <xf numFmtId="43" fontId="33" fillId="0" borderId="0" xfId="0" applyNumberFormat="1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43" fontId="33" fillId="0" borderId="0" xfId="0" applyNumberFormat="1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 wrapText="1"/>
    </xf>
    <xf numFmtId="43" fontId="33" fillId="0" borderId="8" xfId="0" applyNumberFormat="1" applyFont="1" applyFill="1" applyBorder="1" applyAlignment="1">
      <alignment horizontal="center" vertical="center" shrinkToFit="1"/>
    </xf>
    <xf numFmtId="43" fontId="29" fillId="0" borderId="8" xfId="0" applyNumberFormat="1" applyFont="1" applyFill="1" applyBorder="1" applyAlignment="1">
      <alignment vertical="center" wrapText="1"/>
    </xf>
    <xf numFmtId="0" fontId="29" fillId="0" borderId="8" xfId="0" applyFont="1" applyFill="1" applyBorder="1" applyAlignment="1">
      <alignment vertical="center" wrapText="1"/>
    </xf>
    <xf numFmtId="43" fontId="29" fillId="0" borderId="8" xfId="0" applyNumberFormat="1" applyFont="1" applyFill="1" applyBorder="1" applyAlignment="1" applyProtection="1">
      <alignment horizontal="left" vertical="center"/>
    </xf>
    <xf numFmtId="43" fontId="29" fillId="0" borderId="8" xfId="0" applyNumberFormat="1" applyFont="1" applyFill="1" applyBorder="1" applyAlignment="1" applyProtection="1">
      <alignment horizontal="right" vertical="center"/>
    </xf>
    <xf numFmtId="0" fontId="29" fillId="0" borderId="8" xfId="5" applyFont="1" applyFill="1" applyBorder="1" applyAlignment="1">
      <alignment vertical="center" wrapText="1"/>
    </xf>
    <xf numFmtId="43" fontId="29" fillId="0" borderId="8" xfId="19" applyNumberFormat="1" applyFont="1" applyFill="1" applyBorder="1" applyAlignment="1">
      <alignment horizontal="center" vertical="center" wrapText="1"/>
    </xf>
    <xf numFmtId="43" fontId="29" fillId="0" borderId="8" xfId="24" applyNumberFormat="1" applyFont="1" applyFill="1" applyBorder="1" applyAlignment="1">
      <alignment vertical="center"/>
    </xf>
    <xf numFmtId="0" fontId="29" fillId="0" borderId="8" xfId="5" applyFont="1" applyFill="1" applyBorder="1" applyAlignment="1">
      <alignment horizontal="left" vertical="center" wrapText="1"/>
    </xf>
    <xf numFmtId="43" fontId="29" fillId="0" borderId="8" xfId="55" applyNumberFormat="1" applyFont="1" applyFill="1" applyBorder="1" applyAlignment="1">
      <alignment vertical="center"/>
    </xf>
    <xf numFmtId="0" fontId="29" fillId="0" borderId="8" xfId="0" applyNumberFormat="1" applyFont="1" applyFill="1" applyBorder="1" applyAlignment="1">
      <alignment horizontal="left" vertical="center" wrapText="1"/>
    </xf>
    <xf numFmtId="43" fontId="29" fillId="0" borderId="8" xfId="5" applyNumberFormat="1" applyFont="1" applyFill="1" applyBorder="1" applyAlignment="1">
      <alignment vertical="center" wrapText="1"/>
    </xf>
    <xf numFmtId="0" fontId="29" fillId="0" borderId="8" xfId="57" applyNumberFormat="1" applyFont="1" applyFill="1" applyBorder="1" applyAlignment="1">
      <alignment vertical="center" wrapText="1"/>
    </xf>
    <xf numFmtId="0" fontId="29" fillId="0" borderId="8" xfId="0" applyNumberFormat="1" applyFont="1" applyFill="1" applyBorder="1" applyAlignment="1">
      <alignment vertical="center" wrapText="1"/>
    </xf>
    <xf numFmtId="49" fontId="29" fillId="0" borderId="8" xfId="0" applyNumberFormat="1" applyFont="1" applyFill="1" applyBorder="1" applyAlignment="1">
      <alignment horizontal="left" vertical="center" wrapText="1"/>
    </xf>
    <xf numFmtId="49" fontId="29" fillId="0" borderId="8" xfId="57" applyNumberFormat="1" applyFont="1" applyFill="1" applyBorder="1" applyAlignment="1">
      <alignment vertical="center" wrapText="1"/>
    </xf>
    <xf numFmtId="43" fontId="29" fillId="0" borderId="8" xfId="57" applyNumberFormat="1" applyFont="1" applyFill="1" applyBorder="1" applyAlignment="1">
      <alignment vertical="center" wrapText="1"/>
    </xf>
    <xf numFmtId="0" fontId="29" fillId="0" borderId="8" xfId="56" applyFont="1" applyFill="1" applyBorder="1" applyAlignment="1">
      <alignment horizontal="left" vertical="center" wrapText="1"/>
    </xf>
    <xf numFmtId="0" fontId="33" fillId="0" borderId="8" xfId="56" applyFont="1" applyFill="1" applyBorder="1" applyAlignment="1">
      <alignment horizontal="left" vertical="center" wrapText="1"/>
    </xf>
    <xf numFmtId="43" fontId="33" fillId="0" borderId="8" xfId="0" applyNumberFormat="1" applyFont="1" applyFill="1" applyBorder="1" applyAlignment="1">
      <alignment vertical="center" wrapText="1"/>
    </xf>
    <xf numFmtId="43" fontId="29" fillId="0" borderId="0" xfId="0" applyNumberFormat="1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43" fontId="36" fillId="0" borderId="1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vertical="center" wrapText="1"/>
    </xf>
    <xf numFmtId="43" fontId="7" fillId="0" borderId="2" xfId="0" applyNumberFormat="1" applyFont="1" applyFill="1" applyBorder="1" applyAlignment="1">
      <alignment vertical="center"/>
    </xf>
    <xf numFmtId="43" fontId="8" fillId="2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43" fontId="8" fillId="0" borderId="3" xfId="0" applyNumberFormat="1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horizontal="center"/>
    </xf>
    <xf numFmtId="0" fontId="39" fillId="0" borderId="18" xfId="0" applyFont="1" applyFill="1" applyBorder="1" applyAlignment="1">
      <alignment vertical="center" wrapText="1"/>
    </xf>
    <xf numFmtId="43" fontId="39" fillId="0" borderId="18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3" fontId="2" fillId="0" borderId="0" xfId="0" applyNumberFormat="1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" xfId="0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horizontal="right" vertical="center"/>
    </xf>
    <xf numFmtId="0" fontId="7" fillId="0" borderId="8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/>
    </xf>
    <xf numFmtId="0" fontId="42" fillId="0" borderId="0" xfId="0" applyFont="1" applyFill="1">
      <alignment vertical="center"/>
    </xf>
    <xf numFmtId="0" fontId="42" fillId="0" borderId="0" xfId="0" applyFont="1">
      <alignment vertical="center"/>
    </xf>
    <xf numFmtId="0" fontId="12" fillId="0" borderId="0" xfId="0" applyFont="1">
      <alignment vertical="center"/>
    </xf>
    <xf numFmtId="0" fontId="43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43" fontId="44" fillId="0" borderId="8" xfId="53" applyNumberFormat="1" applyFont="1" applyFill="1" applyBorder="1" applyAlignment="1" applyProtection="1">
      <alignment horizontal="center" vertical="center" wrapText="1"/>
      <protection locked="0"/>
    </xf>
    <xf numFmtId="43" fontId="44" fillId="0" borderId="7" xfId="53" applyNumberFormat="1" applyFont="1" applyFill="1" applyBorder="1" applyAlignment="1" applyProtection="1">
      <alignment horizontal="center" vertical="center"/>
      <protection locked="0"/>
    </xf>
    <xf numFmtId="0" fontId="45" fillId="0" borderId="8" xfId="15" applyFont="1" applyFill="1" applyBorder="1" applyAlignment="1" applyProtection="1">
      <alignment horizontal="center" vertical="center"/>
    </xf>
    <xf numFmtId="43" fontId="44" fillId="0" borderId="9" xfId="53" applyNumberFormat="1" applyFont="1" applyFill="1" applyBorder="1" applyAlignment="1" applyProtection="1">
      <alignment horizontal="center" vertical="center"/>
      <protection locked="0"/>
    </xf>
    <xf numFmtId="0" fontId="45" fillId="9" borderId="4" xfId="15" applyFont="1" applyFill="1" applyBorder="1" applyAlignment="1" applyProtection="1">
      <alignment horizontal="center" vertical="center"/>
    </xf>
    <xf numFmtId="0" fontId="45" fillId="9" borderId="6" xfId="15" applyFont="1" applyFill="1" applyBorder="1" applyAlignment="1" applyProtection="1">
      <alignment horizontal="center" vertical="center"/>
    </xf>
    <xf numFmtId="43" fontId="44" fillId="9" borderId="9" xfId="53" applyNumberFormat="1" applyFont="1" applyFill="1" applyBorder="1" applyAlignment="1" applyProtection="1">
      <alignment horizontal="center" vertical="center" wrapText="1"/>
      <protection locked="0"/>
    </xf>
    <xf numFmtId="0" fontId="46" fillId="0" borderId="8" xfId="15" applyNumberFormat="1" applyFont="1" applyFill="1" applyBorder="1" applyAlignment="1" applyProtection="1">
      <alignment vertical="center"/>
    </xf>
    <xf numFmtId="43" fontId="46" fillId="0" borderId="8" xfId="15" applyNumberFormat="1" applyFont="1" applyFill="1" applyBorder="1" applyAlignment="1" applyProtection="1">
      <alignment horizontal="center" vertical="center"/>
    </xf>
    <xf numFmtId="0" fontId="46" fillId="0" borderId="8" xfId="15" applyFont="1" applyFill="1" applyBorder="1" applyAlignment="1" applyProtection="1">
      <alignment horizontal="left" vertical="center"/>
    </xf>
    <xf numFmtId="0" fontId="11" fillId="0" borderId="8" xfId="0" applyFont="1" applyBorder="1">
      <alignment vertical="center"/>
    </xf>
    <xf numFmtId="43" fontId="11" fillId="0" borderId="8" xfId="0" applyNumberFormat="1" applyFont="1" applyBorder="1">
      <alignment vertical="center"/>
    </xf>
    <xf numFmtId="0" fontId="46" fillId="0" borderId="8" xfId="15" applyNumberFormat="1" applyFont="1" applyFill="1" applyBorder="1" applyAlignment="1" applyProtection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47" fillId="9" borderId="8" xfId="15" applyFont="1" applyFill="1" applyBorder="1" applyAlignment="1" applyProtection="1">
      <alignment horizontal="center" vertical="center"/>
    </xf>
    <xf numFmtId="43" fontId="48" fillId="9" borderId="8" xfId="53" applyNumberFormat="1" applyFont="1" applyFill="1" applyBorder="1" applyAlignment="1" applyProtection="1">
      <alignment horizontal="center" vertical="center" wrapText="1"/>
      <protection locked="0"/>
    </xf>
    <xf numFmtId="43" fontId="48" fillId="0" borderId="8" xfId="15" applyNumberFormat="1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9" borderId="8" xfId="0" applyFont="1" applyFill="1" applyBorder="1" applyAlignment="1">
      <alignment horizontal="left" vertical="center"/>
    </xf>
    <xf numFmtId="43" fontId="49" fillId="9" borderId="8" xfId="15" applyNumberFormat="1" applyFont="1" applyFill="1" applyBorder="1" applyAlignment="1" applyProtection="1">
      <alignment horizontal="center" vertical="center"/>
    </xf>
    <xf numFmtId="0" fontId="44" fillId="9" borderId="4" xfId="15" applyFont="1" applyFill="1" applyBorder="1" applyAlignment="1" applyProtection="1">
      <alignment horizontal="center" vertical="center"/>
    </xf>
    <xf numFmtId="0" fontId="44" fillId="9" borderId="6" xfId="15" applyFont="1" applyFill="1" applyBorder="1" applyAlignment="1" applyProtection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50" fillId="0" borderId="8" xfId="15" applyFont="1" applyFill="1" applyBorder="1" applyAlignment="1" applyProtection="1">
      <alignment horizontal="center" vertical="center"/>
    </xf>
    <xf numFmtId="43" fontId="50" fillId="0" borderId="8" xfId="15" applyNumberFormat="1" applyFont="1" applyFill="1" applyBorder="1" applyAlignment="1" applyProtection="1">
      <alignment horizontal="center" vertical="center"/>
    </xf>
    <xf numFmtId="43" fontId="50" fillId="0" borderId="8" xfId="53" applyNumberFormat="1" applyFont="1" applyFill="1" applyBorder="1" applyAlignment="1" applyProtection="1">
      <alignment horizontal="center" vertical="center" wrapText="1"/>
      <protection locked="0"/>
    </xf>
    <xf numFmtId="0" fontId="44" fillId="4" borderId="8" xfId="15" applyNumberFormat="1" applyFont="1" applyFill="1" applyBorder="1" applyAlignment="1" applyProtection="1">
      <alignment horizontal="left" vertical="center"/>
    </xf>
    <xf numFmtId="43" fontId="48" fillId="4" borderId="8" xfId="15" applyNumberFormat="1" applyFont="1" applyFill="1" applyBorder="1" applyAlignment="1" applyProtection="1">
      <alignment vertical="center"/>
    </xf>
    <xf numFmtId="0" fontId="44" fillId="0" borderId="8" xfId="15" applyNumberFormat="1" applyFont="1" applyFill="1" applyBorder="1" applyAlignment="1" applyProtection="1">
      <alignment vertical="center"/>
    </xf>
    <xf numFmtId="0" fontId="44" fillId="4" borderId="8" xfId="15" applyNumberFormat="1" applyFont="1" applyFill="1" applyBorder="1" applyAlignment="1" applyProtection="1">
      <alignment vertical="center"/>
    </xf>
    <xf numFmtId="43" fontId="48" fillId="4" borderId="8" xfId="15" applyNumberFormat="1" applyFont="1" applyFill="1" applyBorder="1" applyAlignment="1" applyProtection="1">
      <alignment horizontal="center" vertical="center"/>
    </xf>
    <xf numFmtId="0" fontId="51" fillId="0" borderId="8" xfId="15" applyNumberFormat="1" applyFont="1" applyFill="1" applyBorder="1" applyAlignment="1" applyProtection="1">
      <alignment horizontal="left" vertical="center"/>
    </xf>
    <xf numFmtId="43" fontId="48" fillId="0" borderId="8" xfId="15" applyNumberFormat="1" applyFont="1" applyFill="1" applyBorder="1" applyAlignment="1" applyProtection="1">
      <alignment vertical="center"/>
    </xf>
    <xf numFmtId="0" fontId="51" fillId="0" borderId="8" xfId="15" applyNumberFormat="1" applyFont="1" applyFill="1" applyBorder="1" applyAlignment="1" applyProtection="1">
      <alignment horizontal="left" vertical="center" wrapText="1"/>
    </xf>
    <xf numFmtId="43" fontId="49" fillId="0" borderId="8" xfId="15" applyNumberFormat="1" applyFont="1" applyFill="1" applyBorder="1" applyAlignment="1" applyProtection="1">
      <alignment vertical="center"/>
    </xf>
    <xf numFmtId="43" fontId="52" fillId="0" borderId="8" xfId="0" applyNumberFormat="1" applyFont="1" applyBorder="1">
      <alignment vertical="center"/>
    </xf>
    <xf numFmtId="0" fontId="42" fillId="4" borderId="8" xfId="0" applyNumberFormat="1" applyFont="1" applyFill="1" applyBorder="1">
      <alignment vertical="center"/>
    </xf>
    <xf numFmtId="43" fontId="52" fillId="4" borderId="8" xfId="0" applyNumberFormat="1" applyFont="1" applyFill="1" applyBorder="1">
      <alignment vertical="center"/>
    </xf>
    <xf numFmtId="0" fontId="42" fillId="0" borderId="8" xfId="0" applyNumberFormat="1" applyFont="1" applyBorder="1">
      <alignment vertical="center"/>
    </xf>
    <xf numFmtId="0" fontId="0" fillId="0" borderId="8" xfId="0" applyNumberFormat="1" applyBorder="1">
      <alignment vertical="center"/>
    </xf>
    <xf numFmtId="0" fontId="42" fillId="9" borderId="8" xfId="0" applyNumberFormat="1" applyFont="1" applyFill="1" applyBorder="1">
      <alignment vertical="center"/>
    </xf>
    <xf numFmtId="43" fontId="52" fillId="9" borderId="8" xfId="0" applyNumberFormat="1" applyFont="1" applyFill="1" applyBorder="1">
      <alignment vertical="center"/>
    </xf>
    <xf numFmtId="43" fontId="52" fillId="0" borderId="8" xfId="0" applyNumberFormat="1" applyFont="1" applyFill="1" applyBorder="1">
      <alignment vertical="center"/>
    </xf>
    <xf numFmtId="43" fontId="52" fillId="0" borderId="8" xfId="0" applyNumberFormat="1" applyFont="1" applyBorder="1" applyAlignment="1">
      <alignment vertical="center" wrapText="1"/>
    </xf>
    <xf numFmtId="0" fontId="42" fillId="9" borderId="8" xfId="0" applyNumberFormat="1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6 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_2007年云南省向人大报送政府收支预算表格式编制过程表 2" xfId="15"/>
    <cellStyle name="60% - 强调文字颜色 2" xfId="16" builtinId="36"/>
    <cellStyle name="标题 4" xfId="17" builtinId="19"/>
    <cellStyle name="警告文本" xfId="18" builtinId="11"/>
    <cellStyle name="常规 2 10 2 2 4" xfId="19"/>
    <cellStyle name="标题" xfId="20" builtinId="15"/>
    <cellStyle name="解释性文本" xfId="21" builtinId="53"/>
    <cellStyle name="标题 1" xfId="22" builtinId="16"/>
    <cellStyle name="标题 2" xfId="23" builtinId="17"/>
    <cellStyle name="千位分隔 10 3" xfId="24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2007年云南省向人大报送政府收支预算表格式编制过程表" xfId="53"/>
    <cellStyle name="常规 11" xfId="54"/>
    <cellStyle name="千位分隔 10 3 2" xfId="55"/>
    <cellStyle name="常规_Sheet1" xfId="56"/>
    <cellStyle name="常规 2" xfId="57"/>
  </cellStyles>
  <dxfs count="1">
    <dxf>
      <font>
        <b val="1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view="pageBreakPreview" zoomScaleNormal="100" topLeftCell="A8" workbookViewId="0">
      <selection activeCell="A1" sqref="$A1:$XFD1048576"/>
    </sheetView>
  </sheetViews>
  <sheetFormatPr defaultColWidth="9" defaultRowHeight="13.5" outlineLevelCol="7"/>
  <cols>
    <col min="1" max="1" width="50.625" style="1" customWidth="1"/>
    <col min="2" max="4" width="14.125" style="1" customWidth="1"/>
    <col min="5" max="5" width="50.625" style="1" customWidth="1"/>
    <col min="6" max="8" width="14.125" style="1" customWidth="1"/>
    <col min="9" max="16384" width="9" style="1"/>
  </cols>
  <sheetData>
    <row r="1" s="1" customFormat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3"/>
      <c r="B2" s="3"/>
      <c r="C2" s="3"/>
      <c r="D2" s="3"/>
      <c r="E2" s="3"/>
      <c r="F2" s="3"/>
      <c r="G2" s="3"/>
      <c r="H2" s="3"/>
    </row>
    <row r="3" s="1" customFormat="1" ht="45" customHeight="1" spans="1:8">
      <c r="A3" s="3"/>
      <c r="B3" s="3"/>
      <c r="C3" s="3"/>
      <c r="D3" s="3"/>
      <c r="E3" s="3"/>
      <c r="F3" s="3"/>
      <c r="G3" s="3"/>
      <c r="H3" s="3"/>
    </row>
    <row r="4" s="1" customFormat="1" ht="28.75" customHeight="1" spans="1:8">
      <c r="A4" s="3"/>
      <c r="B4" s="3"/>
      <c r="C4" s="3"/>
      <c r="D4" s="3"/>
      <c r="E4" s="3"/>
      <c r="F4" s="3"/>
      <c r="G4" s="3"/>
      <c r="H4" s="3"/>
    </row>
    <row r="5" s="1" customFormat="1" ht="28.75" customHeight="1" spans="1:8">
      <c r="A5" s="3"/>
      <c r="B5" s="3"/>
      <c r="C5" s="3"/>
      <c r="D5" s="3"/>
      <c r="E5" s="3"/>
      <c r="F5" s="3"/>
      <c r="G5" s="3"/>
      <c r="H5" s="3"/>
    </row>
    <row r="6" s="1" customFormat="1" ht="28.75" customHeight="1" spans="1:8">
      <c r="A6" s="3"/>
      <c r="B6" s="3"/>
      <c r="C6" s="3"/>
      <c r="D6" s="3"/>
      <c r="E6" s="3"/>
      <c r="F6" s="3"/>
      <c r="G6" s="3"/>
      <c r="H6" s="3"/>
    </row>
    <row r="7" s="1" customFormat="1" ht="28.75" customHeight="1" spans="1:8">
      <c r="A7" s="3"/>
      <c r="B7" s="3"/>
      <c r="C7" s="3"/>
      <c r="D7" s="3"/>
      <c r="E7" s="3"/>
      <c r="F7" s="3"/>
      <c r="G7" s="3"/>
      <c r="H7" s="3"/>
    </row>
    <row r="8" s="1" customFormat="1" ht="28.75" customHeight="1" spans="1:8">
      <c r="A8" s="3"/>
      <c r="B8" s="3"/>
      <c r="C8" s="3"/>
      <c r="D8" s="3"/>
      <c r="E8" s="3"/>
      <c r="F8" s="3"/>
      <c r="G8" s="3"/>
      <c r="H8" s="3"/>
    </row>
    <row r="9" s="1" customFormat="1" ht="28.75" customHeight="1" spans="1:8">
      <c r="A9" s="3"/>
      <c r="B9" s="3"/>
      <c r="C9" s="3"/>
      <c r="D9" s="3"/>
      <c r="E9" s="3"/>
      <c r="F9" s="3"/>
      <c r="G9" s="3"/>
      <c r="H9" s="3"/>
    </row>
    <row r="10" s="1" customFormat="1" ht="28.75" customHeight="1" spans="1:8">
      <c r="A10" s="3"/>
      <c r="B10" s="3"/>
      <c r="C10" s="3"/>
      <c r="D10" s="3"/>
      <c r="E10" s="3"/>
      <c r="F10" s="3"/>
      <c r="G10" s="3"/>
      <c r="H10" s="3"/>
    </row>
    <row r="11" s="1" customFormat="1" ht="28.75" customHeight="1" spans="1:8">
      <c r="A11" s="3"/>
      <c r="B11" s="3"/>
      <c r="C11" s="3"/>
      <c r="D11" s="3"/>
      <c r="E11" s="3"/>
      <c r="F11" s="3"/>
      <c r="G11" s="3"/>
      <c r="H11" s="3"/>
    </row>
    <row r="12" s="1" customFormat="1" ht="28.75" customHeight="1" spans="1:8">
      <c r="A12" s="3"/>
      <c r="B12" s="3"/>
      <c r="C12" s="3"/>
      <c r="D12" s="3"/>
      <c r="E12" s="3"/>
      <c r="F12" s="3"/>
      <c r="G12" s="3"/>
      <c r="H12" s="3"/>
    </row>
    <row r="13" s="1" customFormat="1" ht="28.75" customHeight="1" spans="1:8">
      <c r="A13" s="3"/>
      <c r="B13" s="3"/>
      <c r="C13" s="3"/>
      <c r="D13" s="3"/>
      <c r="E13" s="3"/>
      <c r="F13" s="3"/>
      <c r="G13" s="3"/>
      <c r="H13" s="3"/>
    </row>
    <row r="14" s="1" customFormat="1" ht="28.75" customHeight="1" spans="1:8">
      <c r="A14" s="3"/>
      <c r="B14" s="3"/>
      <c r="C14" s="3"/>
      <c r="D14" s="3"/>
      <c r="E14" s="3"/>
      <c r="F14" s="3"/>
      <c r="G14" s="3"/>
      <c r="H14" s="3"/>
    </row>
    <row r="15" s="1" customFormat="1" ht="28.75" customHeight="1" spans="1:8">
      <c r="A15" s="3"/>
      <c r="B15" s="3"/>
      <c r="C15" s="3"/>
      <c r="D15" s="3"/>
      <c r="E15" s="3"/>
      <c r="F15" s="3"/>
      <c r="G15" s="3"/>
      <c r="H15" s="3"/>
    </row>
    <row r="16" s="2" customFormat="1" ht="28.75" customHeight="1" spans="1:8">
      <c r="A16" s="3"/>
      <c r="B16" s="3"/>
      <c r="C16" s="3"/>
      <c r="D16" s="3"/>
      <c r="E16" s="3"/>
      <c r="F16" s="3"/>
      <c r="G16" s="3"/>
      <c r="H16" s="3"/>
    </row>
    <row r="17" s="2" customFormat="1" ht="28.75" customHeight="1" spans="1:8">
      <c r="A17" s="3"/>
      <c r="B17" s="3"/>
      <c r="C17" s="3"/>
      <c r="D17" s="3"/>
      <c r="E17" s="3"/>
      <c r="F17" s="3"/>
      <c r="G17" s="3"/>
      <c r="H17" s="3"/>
    </row>
    <row r="18" s="2" customFormat="1" ht="28.75" customHeight="1" spans="1:8">
      <c r="A18" s="3"/>
      <c r="B18" s="3"/>
      <c r="C18" s="3"/>
      <c r="D18" s="3"/>
      <c r="E18" s="3"/>
      <c r="F18" s="3"/>
      <c r="G18" s="3"/>
      <c r="H18" s="3"/>
    </row>
    <row r="19" s="2" customFormat="1" ht="28.75" customHeight="1" spans="1:8">
      <c r="A19" s="3"/>
      <c r="B19" s="3"/>
      <c r="C19" s="3"/>
      <c r="D19" s="3"/>
      <c r="E19" s="3"/>
      <c r="F19" s="3"/>
      <c r="G19" s="3"/>
      <c r="H19" s="3"/>
    </row>
    <row r="20" s="2" customFormat="1" ht="28.75" customHeight="1" spans="1:8">
      <c r="A20" s="3"/>
      <c r="B20" s="3"/>
      <c r="C20" s="3"/>
      <c r="D20" s="3"/>
      <c r="E20" s="3"/>
      <c r="F20" s="3"/>
      <c r="G20" s="3"/>
      <c r="H20" s="3"/>
    </row>
    <row r="21" s="2" customFormat="1" ht="28.75" customHeight="1" spans="1:8">
      <c r="A21" s="3"/>
      <c r="B21" s="3"/>
      <c r="C21" s="3"/>
      <c r="D21" s="3"/>
      <c r="E21" s="3"/>
      <c r="F21" s="3"/>
      <c r="G21" s="3"/>
      <c r="H21" s="3"/>
    </row>
    <row r="22" s="1" customFormat="1" ht="28.75" customHeight="1" spans="1:8">
      <c r="A22" s="3"/>
      <c r="B22" s="3"/>
      <c r="C22" s="3"/>
      <c r="D22" s="3"/>
      <c r="E22" s="3"/>
      <c r="F22" s="3"/>
      <c r="G22" s="3"/>
      <c r="H22" s="3"/>
    </row>
  </sheetData>
  <mergeCells count="1">
    <mergeCell ref="A1:H22"/>
  </mergeCells>
  <pageMargins left="0.75" right="0.75" top="1" bottom="1" header="0.5" footer="0.5"/>
  <pageSetup paperSize="9" scale="66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view="pageBreakPreview" zoomScaleNormal="100" workbookViewId="0">
      <selection activeCell="G20" sqref="G20"/>
    </sheetView>
  </sheetViews>
  <sheetFormatPr defaultColWidth="10" defaultRowHeight="13.5" outlineLevelCol="2"/>
  <cols>
    <col min="1" max="2" width="34.7583333333333" style="4" customWidth="1"/>
    <col min="3" max="3" width="36.375" style="146" customWidth="1"/>
    <col min="4" max="5" width="9.75833333333333" style="4" customWidth="1"/>
    <col min="6" max="8" width="10" style="4"/>
    <col min="9" max="9" width="13.7583333333333" style="4" customWidth="1"/>
    <col min="10" max="16382" width="10" style="4"/>
  </cols>
  <sheetData>
    <row r="1" ht="30" customHeight="1" spans="1:1">
      <c r="A1" s="147" t="s">
        <v>1079</v>
      </c>
    </row>
    <row r="2" s="4" customFormat="1" ht="22.9" customHeight="1" spans="1:3">
      <c r="A2" s="148" t="s">
        <v>1080</v>
      </c>
      <c r="B2" s="148"/>
      <c r="C2" s="149"/>
    </row>
    <row r="3" s="4" customFormat="1" ht="19.5" customHeight="1" spans="1:3">
      <c r="A3" s="73" t="s">
        <v>1081</v>
      </c>
      <c r="B3" s="150"/>
      <c r="C3" s="151" t="s">
        <v>183</v>
      </c>
    </row>
    <row r="4" s="4" customFormat="1" ht="22.35" customHeight="1" spans="1:3">
      <c r="A4" s="11" t="s">
        <v>1082</v>
      </c>
      <c r="B4" s="11"/>
      <c r="C4" s="152" t="s">
        <v>8</v>
      </c>
    </row>
    <row r="5" s="4" customFormat="1" ht="39.2" customHeight="1" spans="1:3">
      <c r="A5" s="11"/>
      <c r="B5" s="11"/>
      <c r="C5" s="152" t="s">
        <v>217</v>
      </c>
    </row>
    <row r="6" s="4" customFormat="1" ht="22.9" customHeight="1" spans="1:3">
      <c r="A6" s="153" t="s">
        <v>1083</v>
      </c>
      <c r="B6" s="153"/>
      <c r="C6" s="154"/>
    </row>
    <row r="7" s="4" customFormat="1" ht="22.9" customHeight="1" spans="1:3">
      <c r="A7" s="153" t="s">
        <v>1084</v>
      </c>
      <c r="B7" s="153" t="s">
        <v>1085</v>
      </c>
      <c r="C7" s="154">
        <f>C8+C9</f>
        <v>454.47</v>
      </c>
    </row>
    <row r="8" s="4" customFormat="1" ht="22.9" customHeight="1" spans="1:3">
      <c r="A8" s="153"/>
      <c r="B8" s="153" t="s">
        <v>1086</v>
      </c>
      <c r="C8" s="154"/>
    </row>
    <row r="9" s="4" customFormat="1" ht="22.9" customHeight="1" spans="1:3">
      <c r="A9" s="153"/>
      <c r="B9" s="153" t="s">
        <v>1087</v>
      </c>
      <c r="C9" s="154">
        <v>454.47</v>
      </c>
    </row>
    <row r="10" s="4" customFormat="1" ht="22.9" customHeight="1" spans="1:3">
      <c r="A10" s="153" t="s">
        <v>1020</v>
      </c>
      <c r="B10" s="153"/>
      <c r="C10" s="154">
        <v>106.25</v>
      </c>
    </row>
    <row r="11" s="4" customFormat="1" ht="22.9" customHeight="1" spans="1:3">
      <c r="A11" s="15" t="s">
        <v>404</v>
      </c>
      <c r="B11" s="15"/>
      <c r="C11" s="154">
        <f>C7+C10</f>
        <v>560.72</v>
      </c>
    </row>
    <row r="12" s="4" customFormat="1" ht="9" customHeight="1" spans="1:3">
      <c r="A12" s="155"/>
      <c r="B12" s="156"/>
      <c r="C12" s="157"/>
    </row>
    <row r="13" s="4" customFormat="1" ht="58" customHeight="1" spans="1:3">
      <c r="A13" s="158" t="s">
        <v>1088</v>
      </c>
      <c r="B13" s="158"/>
      <c r="C13" s="159"/>
    </row>
  </sheetData>
  <mergeCells count="7">
    <mergeCell ref="A2:C2"/>
    <mergeCell ref="A6:B6"/>
    <mergeCell ref="A10:B10"/>
    <mergeCell ref="A11:B11"/>
    <mergeCell ref="A13:C13"/>
    <mergeCell ref="A7:A9"/>
    <mergeCell ref="A4:B5"/>
  </mergeCells>
  <printOptions horizontalCentered="1"/>
  <pageMargins left="0.688888888888889" right="0.688888888888889" top="0.688888888888889" bottom="0.688888888888889" header="0.5" footer="0.5"/>
  <pageSetup paperSize="9" scale="67" orientation="landscape" horizontalDpi="600"/>
  <headerFooter>
    <oddFooter>&amp;C&amp;"方正仿宋简体"&amp;18第 &amp;P+98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0"/>
  <sheetViews>
    <sheetView workbookViewId="0">
      <selection activeCell="A1" sqref="$A1:$XFD1048576"/>
    </sheetView>
  </sheetViews>
  <sheetFormatPr defaultColWidth="9" defaultRowHeight="13.5" outlineLevelCol="1"/>
  <cols>
    <col min="1" max="1" width="57.3666666666667" style="62" customWidth="1"/>
    <col min="2" max="2" width="46.3666666666667" style="120" customWidth="1"/>
    <col min="3" max="16384" width="9" style="62"/>
  </cols>
  <sheetData>
    <row r="1" ht="30" customHeight="1" spans="1:1">
      <c r="A1" s="61" t="s">
        <v>1089</v>
      </c>
    </row>
    <row r="2" s="62" customFormat="1" ht="31" customHeight="1" spans="1:2">
      <c r="A2" s="121" t="s">
        <v>1090</v>
      </c>
      <c r="B2" s="121"/>
    </row>
    <row r="3" s="62" customFormat="1" ht="27.95" customHeight="1" spans="1:2">
      <c r="A3" s="122" t="s">
        <v>1091</v>
      </c>
      <c r="B3" s="123" t="s">
        <v>183</v>
      </c>
    </row>
    <row r="4" s="62" customFormat="1" ht="27.95" customHeight="1" spans="1:2">
      <c r="A4" s="124" t="s">
        <v>7</v>
      </c>
      <c r="B4" s="125" t="s">
        <v>1092</v>
      </c>
    </row>
    <row r="5" s="62" customFormat="1" ht="27.95" customHeight="1" spans="1:2">
      <c r="A5" s="87" t="s">
        <v>214</v>
      </c>
      <c r="B5" s="126">
        <f>SUM(B6,B9,B358,B359)</f>
        <v>174580.82</v>
      </c>
    </row>
    <row r="6" s="62" customFormat="1" ht="27.95" customHeight="1" spans="1:2">
      <c r="A6" s="127" t="s">
        <v>1093</v>
      </c>
      <c r="B6" s="126">
        <f>B7+B8</f>
        <v>3273.79</v>
      </c>
    </row>
    <row r="7" s="62" customFormat="1" ht="27.95" customHeight="1" spans="1:2">
      <c r="A7" s="128" t="s">
        <v>1094</v>
      </c>
      <c r="B7" s="128">
        <v>914.2</v>
      </c>
    </row>
    <row r="8" s="62" customFormat="1" ht="27.95" customHeight="1" spans="1:2">
      <c r="A8" s="128" t="s">
        <v>1095</v>
      </c>
      <c r="B8" s="129">
        <v>2359.59</v>
      </c>
    </row>
    <row r="9" s="62" customFormat="1" ht="27.95" customHeight="1" spans="1:2">
      <c r="A9" s="94" t="s">
        <v>1096</v>
      </c>
      <c r="B9" s="126">
        <f>SUM(B10,B12,B318)</f>
        <v>125905.954</v>
      </c>
    </row>
    <row r="10" s="62" customFormat="1" ht="27.95" customHeight="1" spans="1:2">
      <c r="A10" s="130" t="s">
        <v>1097</v>
      </c>
      <c r="B10" s="131">
        <f>SUM(B11:B11)</f>
        <v>527.63</v>
      </c>
    </row>
    <row r="11" s="62" customFormat="1" ht="27.95" customHeight="1" spans="1:2">
      <c r="A11" s="130" t="s">
        <v>1098</v>
      </c>
      <c r="B11" s="130">
        <v>527.63</v>
      </c>
    </row>
    <row r="12" s="62" customFormat="1" ht="27.95" customHeight="1" spans="1:2">
      <c r="A12" s="130" t="s">
        <v>1099</v>
      </c>
      <c r="B12" s="132">
        <f>SUM(B13,B25,B78,B85,B110,B114,B156,B165,B176,B190,B192,B210,B223,B240,B244,B293,B295,B297,B299,B304)</f>
        <v>123653.904</v>
      </c>
    </row>
    <row r="13" s="62" customFormat="1" ht="27.95" customHeight="1" spans="1:2">
      <c r="A13" s="130" t="s">
        <v>1100</v>
      </c>
      <c r="B13" s="132">
        <f>SUM(B14:B24)</f>
        <v>785.77</v>
      </c>
    </row>
    <row r="14" s="62" customFormat="1" ht="27.95" customHeight="1" spans="1:2">
      <c r="A14" s="133" t="s">
        <v>1101</v>
      </c>
      <c r="B14" s="89">
        <v>657.1</v>
      </c>
    </row>
    <row r="15" s="62" customFormat="1" ht="27.95" customHeight="1" spans="1:2">
      <c r="A15" s="133" t="s">
        <v>1102</v>
      </c>
      <c r="B15" s="89">
        <v>1</v>
      </c>
    </row>
    <row r="16" s="62" customFormat="1" ht="27.95" customHeight="1" spans="1:2">
      <c r="A16" s="133" t="s">
        <v>1103</v>
      </c>
      <c r="B16" s="89">
        <v>1</v>
      </c>
    </row>
    <row r="17" s="62" customFormat="1" ht="27.95" customHeight="1" spans="1:2">
      <c r="A17" s="133" t="s">
        <v>1104</v>
      </c>
      <c r="B17" s="89">
        <v>0</v>
      </c>
    </row>
    <row r="18" s="62" customFormat="1" ht="27.95" customHeight="1" spans="1:2">
      <c r="A18" s="133" t="s">
        <v>1105</v>
      </c>
      <c r="B18" s="89">
        <v>0.8</v>
      </c>
    </row>
    <row r="19" s="62" customFormat="1" ht="27.95" customHeight="1" spans="1:2">
      <c r="A19" s="133" t="s">
        <v>1106</v>
      </c>
      <c r="B19" s="89">
        <v>0</v>
      </c>
    </row>
    <row r="20" s="62" customFormat="1" ht="27.95" customHeight="1" spans="1:2">
      <c r="A20" s="133" t="s">
        <v>1107</v>
      </c>
      <c r="B20" s="89">
        <v>0</v>
      </c>
    </row>
    <row r="21" s="62" customFormat="1" ht="27.95" customHeight="1" spans="1:2">
      <c r="A21" s="133" t="s">
        <v>1108</v>
      </c>
      <c r="B21" s="89">
        <v>0.7</v>
      </c>
    </row>
    <row r="22" s="62" customFormat="1" ht="27.95" customHeight="1" spans="1:2">
      <c r="A22" s="133" t="s">
        <v>1109</v>
      </c>
      <c r="B22" s="89">
        <v>0.7</v>
      </c>
    </row>
    <row r="23" s="62" customFormat="1" ht="27.95" customHeight="1" spans="1:2">
      <c r="A23" s="133" t="s">
        <v>1110</v>
      </c>
      <c r="B23" s="89">
        <v>124.47</v>
      </c>
    </row>
    <row r="24" s="62" customFormat="1" ht="27.95" customHeight="1" spans="1:2">
      <c r="A24" s="133" t="s">
        <v>1111</v>
      </c>
      <c r="B24" s="89"/>
    </row>
    <row r="25" s="62" customFormat="1" ht="27.95" customHeight="1" spans="1:2">
      <c r="A25" s="130" t="s">
        <v>1112</v>
      </c>
      <c r="B25" s="95">
        <f>SUM(B26:B28)</f>
        <v>30272.462</v>
      </c>
    </row>
    <row r="26" s="62" customFormat="1" ht="27.95" customHeight="1" spans="1:2">
      <c r="A26" s="133" t="s">
        <v>1113</v>
      </c>
      <c r="B26" s="89">
        <v>27004.04</v>
      </c>
    </row>
    <row r="27" s="62" customFormat="1" ht="27.95" customHeight="1" spans="1:2">
      <c r="A27" s="133" t="s">
        <v>1114</v>
      </c>
      <c r="B27" s="89">
        <v>138.47</v>
      </c>
    </row>
    <row r="28" s="62" customFormat="1" ht="27.95" customHeight="1" spans="1:2">
      <c r="A28" s="130" t="s">
        <v>1115</v>
      </c>
      <c r="B28" s="95">
        <f>SUM(B29:B68,B71,B72,B73,B74,B75,B76,B77)</f>
        <v>3129.952</v>
      </c>
    </row>
    <row r="29" s="62" customFormat="1" ht="27.95" customHeight="1" spans="1:2">
      <c r="A29" s="130" t="s">
        <v>1116</v>
      </c>
      <c r="B29" s="95">
        <v>126.25</v>
      </c>
    </row>
    <row r="30" s="62" customFormat="1" ht="27.95" customHeight="1" spans="1:2">
      <c r="A30" s="130" t="s">
        <v>1117</v>
      </c>
      <c r="B30" s="95">
        <v>265</v>
      </c>
    </row>
    <row r="31" s="62" customFormat="1" ht="27.95" customHeight="1" spans="1:2">
      <c r="A31" s="130" t="s">
        <v>1118</v>
      </c>
      <c r="B31" s="95">
        <v>209.86</v>
      </c>
    </row>
    <row r="32" s="62" customFormat="1" ht="27.95" customHeight="1" spans="1:2">
      <c r="A32" s="130" t="s">
        <v>1119</v>
      </c>
      <c r="B32" s="95">
        <v>20.57</v>
      </c>
    </row>
    <row r="33" s="62" customFormat="1" ht="27.95" customHeight="1" spans="1:2">
      <c r="A33" s="130" t="s">
        <v>1120</v>
      </c>
      <c r="B33" s="95">
        <v>75.81</v>
      </c>
    </row>
    <row r="34" s="62" customFormat="1" ht="27.95" customHeight="1" spans="1:2">
      <c r="A34" s="130" t="s">
        <v>1121</v>
      </c>
      <c r="B34" s="95">
        <v>95.71</v>
      </c>
    </row>
    <row r="35" s="62" customFormat="1" ht="27.95" customHeight="1" spans="1:2">
      <c r="A35" s="130" t="s">
        <v>1122</v>
      </c>
      <c r="B35" s="95">
        <v>0.36</v>
      </c>
    </row>
    <row r="36" s="62" customFormat="1" ht="27.95" customHeight="1" spans="1:2">
      <c r="A36" s="130" t="s">
        <v>1123</v>
      </c>
      <c r="B36" s="95">
        <v>50</v>
      </c>
    </row>
    <row r="37" s="62" customFormat="1" ht="27.95" customHeight="1" spans="1:2">
      <c r="A37" s="130" t="s">
        <v>1124</v>
      </c>
      <c r="B37" s="95">
        <v>90.24</v>
      </c>
    </row>
    <row r="38" s="62" customFormat="1" ht="27.95" customHeight="1" spans="1:2">
      <c r="A38" s="130" t="s">
        <v>1125</v>
      </c>
      <c r="B38" s="95">
        <v>82.24</v>
      </c>
    </row>
    <row r="39" s="62" customFormat="1" ht="27.95" customHeight="1" spans="1:2">
      <c r="A39" s="130" t="s">
        <v>1126</v>
      </c>
      <c r="B39" s="95">
        <v>17.76</v>
      </c>
    </row>
    <row r="40" s="62" customFormat="1" ht="27.95" customHeight="1" spans="1:2">
      <c r="A40" s="130" t="s">
        <v>1127</v>
      </c>
      <c r="B40" s="95">
        <v>77.58</v>
      </c>
    </row>
    <row r="41" s="62" customFormat="1" ht="27.95" customHeight="1" spans="1:2">
      <c r="A41" s="130" t="s">
        <v>1128</v>
      </c>
      <c r="B41" s="95">
        <v>2.3</v>
      </c>
    </row>
    <row r="42" s="62" customFormat="1" ht="27.95" customHeight="1" spans="1:2">
      <c r="A42" s="130" t="s">
        <v>1129</v>
      </c>
      <c r="B42" s="95">
        <v>0</v>
      </c>
    </row>
    <row r="43" s="62" customFormat="1" ht="27.95" customHeight="1" spans="1:2">
      <c r="A43" s="130" t="s">
        <v>1130</v>
      </c>
      <c r="B43" s="95">
        <v>2.4</v>
      </c>
    </row>
    <row r="44" s="62" customFormat="1" ht="27.95" customHeight="1" spans="1:2">
      <c r="A44" s="130" t="s">
        <v>1131</v>
      </c>
      <c r="B44" s="95">
        <v>10.08</v>
      </c>
    </row>
    <row r="45" s="62" customFormat="1" ht="27.95" customHeight="1" spans="1:2">
      <c r="A45" s="130" t="s">
        <v>1132</v>
      </c>
      <c r="B45" s="95">
        <v>21</v>
      </c>
    </row>
    <row r="46" s="62" customFormat="1" ht="27.95" customHeight="1" spans="1:2">
      <c r="A46" s="130" t="s">
        <v>1133</v>
      </c>
      <c r="B46" s="95">
        <v>54.7</v>
      </c>
    </row>
    <row r="47" s="62" customFormat="1" ht="27.95" customHeight="1" spans="1:2">
      <c r="A47" s="130" t="s">
        <v>1134</v>
      </c>
      <c r="B47" s="95">
        <v>123.21</v>
      </c>
    </row>
    <row r="48" s="62" customFormat="1" ht="27.95" customHeight="1" spans="1:2">
      <c r="A48" s="130" t="s">
        <v>1135</v>
      </c>
      <c r="B48" s="95">
        <v>4.152</v>
      </c>
    </row>
    <row r="49" s="62" customFormat="1" ht="27.95" customHeight="1" spans="1:2">
      <c r="A49" s="130" t="s">
        <v>1136</v>
      </c>
      <c r="B49" s="95">
        <v>147.78</v>
      </c>
    </row>
    <row r="50" s="62" customFormat="1" ht="27.95" customHeight="1" spans="1:2">
      <c r="A50" s="130" t="s">
        <v>1137</v>
      </c>
      <c r="B50" s="95">
        <v>113.4</v>
      </c>
    </row>
    <row r="51" s="62" customFormat="1" ht="27.95" customHeight="1" spans="1:2">
      <c r="A51" s="130" t="s">
        <v>1138</v>
      </c>
      <c r="B51" s="95">
        <v>217</v>
      </c>
    </row>
    <row r="52" s="62" customFormat="1" ht="27.95" customHeight="1" spans="1:2">
      <c r="A52" s="130" t="s">
        <v>1139</v>
      </c>
      <c r="B52" s="95">
        <v>43.74</v>
      </c>
    </row>
    <row r="53" s="62" customFormat="1" ht="27.95" customHeight="1" spans="1:2">
      <c r="A53" s="130" t="s">
        <v>1140</v>
      </c>
      <c r="B53" s="95">
        <v>11.34</v>
      </c>
    </row>
    <row r="54" s="62" customFormat="1" ht="27.75" customHeight="1" spans="1:2">
      <c r="A54" s="130" t="s">
        <v>1141</v>
      </c>
      <c r="B54" s="95">
        <v>17.6</v>
      </c>
    </row>
    <row r="55" s="62" customFormat="1" ht="27.95" customHeight="1" spans="1:2">
      <c r="A55" s="130" t="s">
        <v>1142</v>
      </c>
      <c r="B55" s="95">
        <v>7.2</v>
      </c>
    </row>
    <row r="56" s="62" customFormat="1" ht="27.95" customHeight="1" spans="1:2">
      <c r="A56" s="130" t="s">
        <v>1143</v>
      </c>
      <c r="B56" s="95">
        <v>132</v>
      </c>
    </row>
    <row r="57" s="62" customFormat="1" ht="27.95" customHeight="1" spans="1:2">
      <c r="A57" s="130" t="s">
        <v>1144</v>
      </c>
      <c r="B57" s="95">
        <v>165.4</v>
      </c>
    </row>
    <row r="58" s="62" customFormat="1" ht="27.95" customHeight="1" spans="1:2">
      <c r="A58" s="130" t="s">
        <v>1145</v>
      </c>
      <c r="B58" s="95">
        <v>100</v>
      </c>
    </row>
    <row r="59" s="62" customFormat="1" ht="27.95" customHeight="1" spans="1:2">
      <c r="A59" s="130" t="s">
        <v>1146</v>
      </c>
      <c r="B59" s="95">
        <v>0</v>
      </c>
    </row>
    <row r="60" s="62" customFormat="1" ht="27.95" customHeight="1" spans="1:2">
      <c r="A60" s="130" t="s">
        <v>1147</v>
      </c>
      <c r="B60" s="95">
        <v>6.05</v>
      </c>
    </row>
    <row r="61" s="62" customFormat="1" ht="27.95" customHeight="1" spans="1:2">
      <c r="A61" s="130" t="s">
        <v>1148</v>
      </c>
      <c r="B61" s="95">
        <v>0</v>
      </c>
    </row>
    <row r="62" s="62" customFormat="1" ht="27.95" customHeight="1" spans="1:2">
      <c r="A62" s="130" t="s">
        <v>1149</v>
      </c>
      <c r="B62" s="95">
        <v>0</v>
      </c>
    </row>
    <row r="63" s="62" customFormat="1" ht="27.95" customHeight="1" spans="1:2">
      <c r="A63" s="130" t="s">
        <v>1150</v>
      </c>
      <c r="B63" s="95">
        <v>0</v>
      </c>
    </row>
    <row r="64" s="62" customFormat="1" ht="27.95" customHeight="1" spans="1:2">
      <c r="A64" s="130" t="s">
        <v>1151</v>
      </c>
      <c r="B64" s="95"/>
    </row>
    <row r="65" s="62" customFormat="1" ht="27.95" customHeight="1" spans="1:2">
      <c r="A65" s="130" t="s">
        <v>1152</v>
      </c>
      <c r="B65" s="95">
        <v>0</v>
      </c>
    </row>
    <row r="66" s="62" customFormat="1" ht="27.95" customHeight="1" spans="1:2">
      <c r="A66" s="130" t="s">
        <v>1153</v>
      </c>
      <c r="B66" s="95">
        <v>0</v>
      </c>
    </row>
    <row r="67" s="62" customFormat="1" ht="27.95" customHeight="1" spans="1:2">
      <c r="A67" s="130" t="s">
        <v>1154</v>
      </c>
      <c r="B67" s="95">
        <v>97.2</v>
      </c>
    </row>
    <row r="68" s="62" customFormat="1" ht="27.95" customHeight="1" spans="1:2">
      <c r="A68" s="130" t="s">
        <v>1155</v>
      </c>
      <c r="B68" s="134">
        <f>B69+B70</f>
        <v>14</v>
      </c>
    </row>
    <row r="69" s="62" customFormat="1" ht="27.95" customHeight="1" spans="1:2">
      <c r="A69" s="130" t="s">
        <v>1156</v>
      </c>
      <c r="B69" s="95">
        <v>4</v>
      </c>
    </row>
    <row r="70" s="62" customFormat="1" ht="27.95" customHeight="1" spans="1:2">
      <c r="A70" s="130" t="s">
        <v>1157</v>
      </c>
      <c r="B70" s="95">
        <v>10</v>
      </c>
    </row>
    <row r="71" s="62" customFormat="1" ht="27.95" customHeight="1" spans="1:2">
      <c r="A71" s="135" t="s">
        <v>1158</v>
      </c>
      <c r="B71" s="95">
        <v>0</v>
      </c>
    </row>
    <row r="72" s="62" customFormat="1" ht="27.95" customHeight="1" spans="1:2">
      <c r="A72" s="130" t="s">
        <v>1159</v>
      </c>
      <c r="B72" s="95">
        <v>258</v>
      </c>
    </row>
    <row r="73" s="62" customFormat="1" ht="27.95" customHeight="1" spans="1:2">
      <c r="A73" s="130" t="s">
        <v>1160</v>
      </c>
      <c r="B73" s="95">
        <v>2.5</v>
      </c>
    </row>
    <row r="74" s="62" customFormat="1" ht="27.95" customHeight="1" spans="1:2">
      <c r="A74" s="130" t="s">
        <v>1161</v>
      </c>
      <c r="B74" s="95">
        <v>203.28</v>
      </c>
    </row>
    <row r="75" s="62" customFormat="1" ht="27.95" customHeight="1" spans="1:2">
      <c r="A75" s="130" t="s">
        <v>1162</v>
      </c>
      <c r="B75" s="95">
        <v>227.04</v>
      </c>
    </row>
    <row r="76" s="62" customFormat="1" ht="27.95" customHeight="1" spans="1:2">
      <c r="A76" s="130" t="s">
        <v>1163</v>
      </c>
      <c r="B76" s="95">
        <v>37.2</v>
      </c>
    </row>
    <row r="77" s="62" customFormat="1" ht="27.95" customHeight="1" spans="1:2">
      <c r="A77" s="130" t="s">
        <v>1164</v>
      </c>
      <c r="B77" s="95">
        <v>0</v>
      </c>
    </row>
    <row r="78" s="62" customFormat="1" ht="27.95" customHeight="1" spans="1:2">
      <c r="A78" s="130" t="s">
        <v>1165</v>
      </c>
      <c r="B78" s="95">
        <f>SUM(B79,B80,B81,B82)</f>
        <v>6114</v>
      </c>
    </row>
    <row r="79" s="62" customFormat="1" ht="27.95" customHeight="1" spans="1:2">
      <c r="A79" s="133" t="s">
        <v>1166</v>
      </c>
      <c r="B79" s="95">
        <v>3348</v>
      </c>
    </row>
    <row r="80" s="62" customFormat="1" ht="27.95" customHeight="1" spans="1:2">
      <c r="A80" s="133" t="s">
        <v>1167</v>
      </c>
      <c r="B80" s="95">
        <v>88</v>
      </c>
    </row>
    <row r="81" s="62" customFormat="1" ht="27.95" customHeight="1" spans="1:2">
      <c r="A81" s="133" t="s">
        <v>1168</v>
      </c>
      <c r="B81" s="95">
        <v>440</v>
      </c>
    </row>
    <row r="82" s="62" customFormat="1" ht="27.95" customHeight="1" spans="1:2">
      <c r="A82" s="133" t="s">
        <v>1169</v>
      </c>
      <c r="B82" s="95">
        <f>SUM(B83:B84)</f>
        <v>2238</v>
      </c>
    </row>
    <row r="83" s="62" customFormat="1" ht="27.95" customHeight="1" spans="1:2">
      <c r="A83" s="133" t="s">
        <v>1170</v>
      </c>
      <c r="B83" s="95">
        <v>1738</v>
      </c>
    </row>
    <row r="84" s="62" customFormat="1" ht="27.95" customHeight="1" spans="1:2">
      <c r="A84" s="133" t="s">
        <v>1171</v>
      </c>
      <c r="B84" s="95">
        <v>500</v>
      </c>
    </row>
    <row r="85" s="62" customFormat="1" ht="27.95" customHeight="1" spans="1:2">
      <c r="A85" s="130" t="s">
        <v>1172</v>
      </c>
      <c r="B85" s="132">
        <f>SUM(B86:B109)</f>
        <v>7429.93</v>
      </c>
    </row>
    <row r="86" s="62" customFormat="1" ht="27.95" customHeight="1" spans="1:2">
      <c r="A86" s="133" t="s">
        <v>1173</v>
      </c>
      <c r="B86" s="89">
        <v>0</v>
      </c>
    </row>
    <row r="87" s="62" customFormat="1" ht="27.95" customHeight="1" spans="1:2">
      <c r="A87" s="133" t="s">
        <v>1174</v>
      </c>
      <c r="B87" s="89">
        <v>68.94</v>
      </c>
    </row>
    <row r="88" s="62" customFormat="1" ht="27.95" customHeight="1" spans="1:2">
      <c r="A88" s="130" t="s">
        <v>1175</v>
      </c>
      <c r="B88" s="95"/>
    </row>
    <row r="89" s="62" customFormat="1" ht="27.95" customHeight="1" spans="1:2">
      <c r="A89" s="130" t="s">
        <v>1176</v>
      </c>
      <c r="B89" s="95">
        <v>247</v>
      </c>
    </row>
    <row r="90" s="62" customFormat="1" ht="27.95" customHeight="1" spans="1:2">
      <c r="A90" s="130" t="s">
        <v>1177</v>
      </c>
      <c r="B90" s="95"/>
    </row>
    <row r="91" s="62" customFormat="1" ht="27.95" customHeight="1" spans="1:2">
      <c r="A91" s="130" t="s">
        <v>1178</v>
      </c>
      <c r="B91" s="95">
        <v>342.9</v>
      </c>
    </row>
    <row r="92" s="62" customFormat="1" ht="27.95" customHeight="1" spans="1:2">
      <c r="A92" s="130" t="s">
        <v>1179</v>
      </c>
      <c r="B92" s="95">
        <v>19</v>
      </c>
    </row>
    <row r="93" s="62" customFormat="1" ht="27.95" customHeight="1" spans="1:2">
      <c r="A93" s="130" t="s">
        <v>1180</v>
      </c>
      <c r="B93" s="95">
        <v>150.4</v>
      </c>
    </row>
    <row r="94" s="62" customFormat="1" ht="27.95" customHeight="1" spans="1:2">
      <c r="A94" s="130" t="s">
        <v>1181</v>
      </c>
      <c r="B94" s="95"/>
    </row>
    <row r="95" s="62" customFormat="1" ht="27.95" customHeight="1" spans="1:2">
      <c r="A95" s="130" t="s">
        <v>1182</v>
      </c>
      <c r="B95" s="95"/>
    </row>
    <row r="96" s="62" customFormat="1" ht="27.95" customHeight="1" spans="1:2">
      <c r="A96" s="130" t="s">
        <v>1183</v>
      </c>
      <c r="B96" s="95">
        <v>14.11</v>
      </c>
    </row>
    <row r="97" s="62" customFormat="1" ht="27.95" customHeight="1" spans="1:2">
      <c r="A97" s="130" t="s">
        <v>1184</v>
      </c>
      <c r="B97" s="95">
        <v>0</v>
      </c>
    </row>
    <row r="98" s="62" customFormat="1" ht="27.95" customHeight="1" spans="1:2">
      <c r="A98" s="130" t="s">
        <v>1185</v>
      </c>
      <c r="B98" s="95">
        <v>1564.06</v>
      </c>
    </row>
    <row r="99" s="62" customFormat="1" ht="27.95" customHeight="1" spans="1:2">
      <c r="A99" s="130" t="s">
        <v>1186</v>
      </c>
      <c r="B99" s="95"/>
    </row>
    <row r="100" s="62" customFormat="1" ht="27.95" customHeight="1" spans="1:2">
      <c r="A100" s="130" t="s">
        <v>1187</v>
      </c>
      <c r="B100" s="95">
        <v>4</v>
      </c>
    </row>
    <row r="101" s="62" customFormat="1" ht="27.95" customHeight="1" spans="1:2">
      <c r="A101" s="130" t="s">
        <v>1188</v>
      </c>
      <c r="B101" s="95">
        <v>125</v>
      </c>
    </row>
    <row r="102" s="62" customFormat="1" ht="27.95" customHeight="1" spans="1:2">
      <c r="A102" s="130" t="s">
        <v>1189</v>
      </c>
      <c r="B102" s="95">
        <v>29.13</v>
      </c>
    </row>
    <row r="103" s="62" customFormat="1" ht="27.95" customHeight="1" spans="1:2">
      <c r="A103" s="130" t="s">
        <v>1190</v>
      </c>
      <c r="B103" s="95">
        <v>72</v>
      </c>
    </row>
    <row r="104" s="62" customFormat="1" ht="27.95" customHeight="1" spans="1:2">
      <c r="A104" s="130" t="s">
        <v>1191</v>
      </c>
      <c r="B104" s="95">
        <v>293</v>
      </c>
    </row>
    <row r="105" s="62" customFormat="1" ht="27.95" customHeight="1" spans="1:2">
      <c r="A105" s="130" t="s">
        <v>1192</v>
      </c>
      <c r="B105" s="95"/>
    </row>
    <row r="106" s="62" customFormat="1" ht="27.95" customHeight="1" spans="1:2">
      <c r="A106" s="130" t="s">
        <v>1193</v>
      </c>
      <c r="B106" s="95">
        <v>100.81</v>
      </c>
    </row>
    <row r="107" s="62" customFormat="1" ht="27.95" customHeight="1" spans="1:2">
      <c r="A107" s="130" t="s">
        <v>1194</v>
      </c>
      <c r="B107" s="95">
        <v>3.5</v>
      </c>
    </row>
    <row r="108" s="62" customFormat="1" ht="27.95" customHeight="1" spans="1:2">
      <c r="A108" s="130" t="s">
        <v>1195</v>
      </c>
      <c r="B108" s="95">
        <v>4396.08</v>
      </c>
    </row>
    <row r="109" s="62" customFormat="1" ht="27.95" customHeight="1" spans="1:2">
      <c r="A109" s="130" t="s">
        <v>1196</v>
      </c>
      <c r="B109" s="95"/>
    </row>
    <row r="110" s="62" customFormat="1" ht="27.95" customHeight="1" spans="1:2">
      <c r="A110" s="130" t="s">
        <v>1197</v>
      </c>
      <c r="B110" s="95">
        <f>SUM(B111:B113)</f>
        <v>2357.8</v>
      </c>
    </row>
    <row r="111" s="62" customFormat="1" ht="27.95" customHeight="1" spans="1:2">
      <c r="A111" s="133" t="s">
        <v>1198</v>
      </c>
      <c r="B111" s="89">
        <v>2103</v>
      </c>
    </row>
    <row r="112" s="62" customFormat="1" ht="27.95" customHeight="1" spans="1:2">
      <c r="A112" s="133" t="s">
        <v>1199</v>
      </c>
      <c r="B112" s="89">
        <v>100</v>
      </c>
    </row>
    <row r="113" s="62" customFormat="1" ht="27.95" customHeight="1" spans="1:2">
      <c r="A113" s="133" t="s">
        <v>1200</v>
      </c>
      <c r="B113" s="89">
        <v>154.8</v>
      </c>
    </row>
    <row r="114" s="62" customFormat="1" ht="27.95" customHeight="1" spans="1:2">
      <c r="A114" s="130" t="s">
        <v>1201</v>
      </c>
      <c r="B114" s="132">
        <f>SUM(B115,B149,B150,B151,B152,B153,B154,B155)</f>
        <v>7807.921</v>
      </c>
    </row>
    <row r="115" s="62" customFormat="1" ht="27.95" customHeight="1" spans="1:2">
      <c r="A115" s="133" t="s">
        <v>1202</v>
      </c>
      <c r="B115" s="131">
        <f>SUM(B116:B148)</f>
        <v>7673.221</v>
      </c>
    </row>
    <row r="116" s="62" customFormat="1" ht="27.95" customHeight="1" spans="1:2">
      <c r="A116" s="133" t="s">
        <v>1203</v>
      </c>
      <c r="B116" s="89">
        <v>66.55</v>
      </c>
    </row>
    <row r="117" s="62" customFormat="1" ht="27.95" customHeight="1" spans="1:2">
      <c r="A117" s="133" t="s">
        <v>1204</v>
      </c>
      <c r="B117" s="89">
        <v>4.87</v>
      </c>
    </row>
    <row r="118" s="62" customFormat="1" ht="27.95" customHeight="1" spans="1:2">
      <c r="A118" s="133" t="s">
        <v>1205</v>
      </c>
      <c r="B118" s="89">
        <v>74.96</v>
      </c>
    </row>
    <row r="119" s="62" customFormat="1" ht="27.95" customHeight="1" spans="1:2">
      <c r="A119" s="133" t="s">
        <v>1206</v>
      </c>
      <c r="B119" s="89">
        <v>142.82</v>
      </c>
    </row>
    <row r="120" s="62" customFormat="1" ht="27.95" customHeight="1" spans="1:2">
      <c r="A120" s="133" t="s">
        <v>1207</v>
      </c>
      <c r="B120" s="89">
        <v>9.7</v>
      </c>
    </row>
    <row r="121" s="62" customFormat="1" ht="27.95" customHeight="1" spans="1:2">
      <c r="A121" s="133" t="s">
        <v>1208</v>
      </c>
      <c r="B121" s="89">
        <v>17.911</v>
      </c>
    </row>
    <row r="122" s="62" customFormat="1" ht="27.95" customHeight="1" spans="1:2">
      <c r="A122" s="133" t="s">
        <v>1209</v>
      </c>
      <c r="B122" s="89">
        <v>54.18</v>
      </c>
    </row>
    <row r="123" s="62" customFormat="1" ht="27.95" customHeight="1" spans="1:2">
      <c r="A123" s="133" t="s">
        <v>1210</v>
      </c>
      <c r="B123" s="89">
        <v>529</v>
      </c>
    </row>
    <row r="124" s="62" customFormat="1" ht="27.95" customHeight="1" spans="1:2">
      <c r="A124" s="133" t="s">
        <v>1211</v>
      </c>
      <c r="B124" s="89">
        <v>131</v>
      </c>
    </row>
    <row r="125" s="62" customFormat="1" ht="27.95" customHeight="1" spans="1:2">
      <c r="A125" s="133" t="s">
        <v>1212</v>
      </c>
      <c r="B125" s="89">
        <v>211.3</v>
      </c>
    </row>
    <row r="126" s="62" customFormat="1" ht="27.95" customHeight="1" spans="1:2">
      <c r="A126" s="133" t="s">
        <v>1213</v>
      </c>
      <c r="B126" s="89">
        <v>0</v>
      </c>
    </row>
    <row r="127" s="62" customFormat="1" ht="27.95" customHeight="1" spans="1:2">
      <c r="A127" s="130" t="s">
        <v>1214</v>
      </c>
      <c r="B127" s="89">
        <v>77.8</v>
      </c>
    </row>
    <row r="128" s="62" customFormat="1" ht="27.95" customHeight="1" spans="1:2">
      <c r="A128" s="133" t="s">
        <v>1215</v>
      </c>
      <c r="B128" s="89">
        <v>72.9</v>
      </c>
    </row>
    <row r="129" s="62" customFormat="1" ht="27.95" customHeight="1" spans="1:2">
      <c r="A129" s="133" t="s">
        <v>1216</v>
      </c>
      <c r="B129" s="89">
        <v>1.6</v>
      </c>
    </row>
    <row r="130" s="62" customFormat="1" ht="27.95" customHeight="1" spans="1:2">
      <c r="A130" s="133" t="s">
        <v>1217</v>
      </c>
      <c r="B130" s="89">
        <v>32.4</v>
      </c>
    </row>
    <row r="131" s="62" customFormat="1" ht="27.95" customHeight="1" spans="1:2">
      <c r="A131" s="133" t="s">
        <v>1218</v>
      </c>
      <c r="B131" s="89">
        <v>474.5</v>
      </c>
    </row>
    <row r="132" s="62" customFormat="1" ht="27.95" customHeight="1" spans="1:2">
      <c r="A132" s="133" t="s">
        <v>1219</v>
      </c>
      <c r="B132" s="89">
        <v>305.8</v>
      </c>
    </row>
    <row r="133" s="62" customFormat="1" ht="27.95" customHeight="1" spans="1:2">
      <c r="A133" s="133" t="s">
        <v>1220</v>
      </c>
      <c r="B133" s="89">
        <v>326.2</v>
      </c>
    </row>
    <row r="134" s="62" customFormat="1" ht="27.95" customHeight="1" spans="1:2">
      <c r="A134" s="133" t="s">
        <v>1221</v>
      </c>
      <c r="B134" s="89">
        <v>405</v>
      </c>
    </row>
    <row r="135" s="62" customFormat="1" ht="27.95" customHeight="1" spans="1:2">
      <c r="A135" s="133" t="s">
        <v>1222</v>
      </c>
      <c r="B135" s="89">
        <v>104.7</v>
      </c>
    </row>
    <row r="136" s="62" customFormat="1" ht="27.95" customHeight="1" spans="1:2">
      <c r="A136" s="133" t="s">
        <v>1223</v>
      </c>
      <c r="B136" s="89">
        <v>392.2</v>
      </c>
    </row>
    <row r="137" s="62" customFormat="1" ht="27.95" customHeight="1" spans="1:2">
      <c r="A137" s="133" t="s">
        <v>1224</v>
      </c>
      <c r="B137" s="89">
        <v>702.3</v>
      </c>
    </row>
    <row r="138" s="62" customFormat="1" ht="27.95" customHeight="1" spans="1:2">
      <c r="A138" s="133" t="s">
        <v>1225</v>
      </c>
      <c r="B138" s="89">
        <v>302.8</v>
      </c>
    </row>
    <row r="139" s="62" customFormat="1" ht="27.95" customHeight="1" spans="1:2">
      <c r="A139" s="133" t="s">
        <v>1226</v>
      </c>
      <c r="B139" s="89">
        <v>100.9</v>
      </c>
    </row>
    <row r="140" s="62" customFormat="1" ht="27.95" customHeight="1" spans="1:2">
      <c r="A140" s="133" t="s">
        <v>1227</v>
      </c>
      <c r="B140" s="89">
        <v>132</v>
      </c>
    </row>
    <row r="141" s="62" customFormat="1" ht="27.95" customHeight="1" spans="1:2">
      <c r="A141" s="133" t="s">
        <v>1228</v>
      </c>
      <c r="B141" s="89">
        <v>252.76</v>
      </c>
    </row>
    <row r="142" s="62" customFormat="1" ht="27.95" customHeight="1" spans="1:2">
      <c r="A142" s="133" t="s">
        <v>1229</v>
      </c>
      <c r="B142" s="89">
        <v>179.27</v>
      </c>
    </row>
    <row r="143" s="62" customFormat="1" ht="27.95" customHeight="1" spans="1:2">
      <c r="A143" s="133" t="s">
        <v>1230</v>
      </c>
      <c r="B143" s="89">
        <v>285.59</v>
      </c>
    </row>
    <row r="144" s="62" customFormat="1" ht="27.95" customHeight="1" spans="1:2">
      <c r="A144" s="133" t="s">
        <v>1231</v>
      </c>
      <c r="B144" s="89">
        <v>741.1</v>
      </c>
    </row>
    <row r="145" s="62" customFormat="1" ht="27.95" customHeight="1" spans="1:2">
      <c r="A145" s="133" t="s">
        <v>1232</v>
      </c>
      <c r="B145" s="89">
        <v>127.37</v>
      </c>
    </row>
    <row r="146" s="62" customFormat="1" ht="27.95" customHeight="1" spans="1:2">
      <c r="A146" s="133" t="s">
        <v>1233</v>
      </c>
      <c r="B146" s="89">
        <v>233.28</v>
      </c>
    </row>
    <row r="147" s="62" customFormat="1" ht="27.95" customHeight="1" spans="1:2">
      <c r="A147" s="133" t="s">
        <v>1234</v>
      </c>
      <c r="B147" s="89">
        <v>944.78</v>
      </c>
    </row>
    <row r="148" s="62" customFormat="1" ht="27.95" customHeight="1" spans="1:2">
      <c r="A148" s="133" t="s">
        <v>1235</v>
      </c>
      <c r="B148" s="89">
        <v>235.68</v>
      </c>
    </row>
    <row r="149" s="62" customFormat="1" ht="27.95" customHeight="1" spans="1:2">
      <c r="A149" s="133" t="s">
        <v>1236</v>
      </c>
      <c r="B149" s="89">
        <v>0</v>
      </c>
    </row>
    <row r="150" s="62" customFormat="1" ht="27.95" customHeight="1" spans="1:2">
      <c r="A150" s="133" t="s">
        <v>1237</v>
      </c>
      <c r="B150" s="89">
        <v>25</v>
      </c>
    </row>
    <row r="151" s="62" customFormat="1" ht="27.95" customHeight="1" spans="1:2">
      <c r="A151" s="133" t="s">
        <v>1238</v>
      </c>
      <c r="B151" s="89">
        <v>0</v>
      </c>
    </row>
    <row r="152" s="62" customFormat="1" ht="27.95" customHeight="1" spans="1:2">
      <c r="A152" s="133" t="s">
        <v>1239</v>
      </c>
      <c r="B152" s="89">
        <v>0</v>
      </c>
    </row>
    <row r="153" s="62" customFormat="1" ht="27.95" customHeight="1" spans="1:2">
      <c r="A153" s="133" t="s">
        <v>1240</v>
      </c>
      <c r="B153" s="89">
        <v>39.7</v>
      </c>
    </row>
    <row r="154" s="62" customFormat="1" ht="27.95" customHeight="1" spans="1:2">
      <c r="A154" s="133" t="s">
        <v>1241</v>
      </c>
      <c r="B154" s="89">
        <v>50</v>
      </c>
    </row>
    <row r="155" s="62" customFormat="1" ht="27.95" customHeight="1" spans="1:2">
      <c r="A155" s="133" t="s">
        <v>1242</v>
      </c>
      <c r="B155" s="89">
        <v>20</v>
      </c>
    </row>
    <row r="156" s="62" customFormat="1" ht="27.95" customHeight="1" spans="1:2">
      <c r="A156" s="130" t="s">
        <v>1243</v>
      </c>
      <c r="B156" s="132">
        <f>SUM(B157,B161)</f>
        <v>13995.67</v>
      </c>
    </row>
    <row r="157" s="62" customFormat="1" ht="27.95" customHeight="1" spans="1:2">
      <c r="A157" s="130" t="s">
        <v>1244</v>
      </c>
      <c r="B157" s="132">
        <f>SUM(B158:B160)</f>
        <v>10171.03</v>
      </c>
    </row>
    <row r="158" s="62" customFormat="1" ht="27.95" customHeight="1" spans="1:2">
      <c r="A158" s="130" t="s">
        <v>1245</v>
      </c>
      <c r="B158" s="132">
        <v>580</v>
      </c>
    </row>
    <row r="159" s="62" customFormat="1" ht="27.95" customHeight="1" spans="1:2">
      <c r="A159" s="130" t="s">
        <v>1246</v>
      </c>
      <c r="B159" s="132">
        <v>591.03</v>
      </c>
    </row>
    <row r="160" s="62" customFormat="1" ht="27.95" customHeight="1" spans="1:2">
      <c r="A160" s="130" t="s">
        <v>1247</v>
      </c>
      <c r="B160" s="132">
        <v>9000</v>
      </c>
    </row>
    <row r="161" s="62" customFormat="1" ht="27.95" customHeight="1" spans="1:2">
      <c r="A161" s="130" t="s">
        <v>1248</v>
      </c>
      <c r="B161" s="132">
        <f>SUM(B162:B164)</f>
        <v>3824.64</v>
      </c>
    </row>
    <row r="162" s="62" customFormat="1" ht="27.95" customHeight="1" spans="1:2">
      <c r="A162" s="130" t="s">
        <v>1245</v>
      </c>
      <c r="B162" s="132"/>
    </row>
    <row r="163" s="62" customFormat="1" ht="27.95" customHeight="1" spans="1:2">
      <c r="A163" s="130" t="s">
        <v>1246</v>
      </c>
      <c r="B163" s="132">
        <v>452.64</v>
      </c>
    </row>
    <row r="164" s="62" customFormat="1" ht="27.95" customHeight="1" spans="1:2">
      <c r="A164" s="130" t="s">
        <v>1247</v>
      </c>
      <c r="B164" s="132">
        <v>3372</v>
      </c>
    </row>
    <row r="165" s="62" customFormat="1" ht="27.95" customHeight="1" spans="1:2">
      <c r="A165" s="130" t="s">
        <v>1249</v>
      </c>
      <c r="B165" s="136">
        <f>SUM(B166)</f>
        <v>1255.58</v>
      </c>
    </row>
    <row r="166" s="62" customFormat="1" ht="27.95" customHeight="1" spans="1:2">
      <c r="A166" s="130" t="s">
        <v>1250</v>
      </c>
      <c r="B166" s="136">
        <f>SUM(B167:B175)</f>
        <v>1255.58</v>
      </c>
    </row>
    <row r="167" s="62" customFormat="1" ht="27.95" customHeight="1" spans="1:2">
      <c r="A167" s="136" t="s">
        <v>1251</v>
      </c>
      <c r="B167" s="136">
        <v>802.15</v>
      </c>
    </row>
    <row r="168" s="62" customFormat="1" ht="27.95" customHeight="1" spans="1:2">
      <c r="A168" s="136" t="s">
        <v>1252</v>
      </c>
      <c r="B168" s="136">
        <v>15</v>
      </c>
    </row>
    <row r="169" s="62" customFormat="1" ht="27.95" customHeight="1" spans="1:2">
      <c r="A169" s="136" t="s">
        <v>1253</v>
      </c>
      <c r="B169" s="136">
        <v>150.62</v>
      </c>
    </row>
    <row r="170" s="62" customFormat="1" ht="27.95" customHeight="1" spans="1:2">
      <c r="A170" s="136" t="s">
        <v>1254</v>
      </c>
      <c r="B170" s="136">
        <v>182.51</v>
      </c>
    </row>
    <row r="171" s="62" customFormat="1" ht="27.95" customHeight="1" spans="1:2">
      <c r="A171" s="136" t="s">
        <v>1255</v>
      </c>
      <c r="B171" s="136">
        <v>85</v>
      </c>
    </row>
    <row r="172" s="62" customFormat="1" ht="27.95" customHeight="1" spans="1:2">
      <c r="A172" s="136" t="s">
        <v>1256</v>
      </c>
      <c r="B172" s="136">
        <v>2.3</v>
      </c>
    </row>
    <row r="173" s="62" customFormat="1" ht="27.95" customHeight="1" spans="1:2">
      <c r="A173" s="136" t="s">
        <v>1257</v>
      </c>
      <c r="B173" s="136">
        <v>11</v>
      </c>
    </row>
    <row r="174" s="62" customFormat="1" ht="27.95" customHeight="1" spans="1:2">
      <c r="A174" s="136" t="s">
        <v>1258</v>
      </c>
      <c r="B174" s="136">
        <v>7</v>
      </c>
    </row>
    <row r="175" s="62" customFormat="1" ht="27.95" customHeight="1" spans="1:2">
      <c r="A175" s="136" t="s">
        <v>1259</v>
      </c>
      <c r="B175" s="136"/>
    </row>
    <row r="176" s="62" customFormat="1" ht="27.95" customHeight="1" spans="1:2">
      <c r="A176" s="130" t="s">
        <v>1260</v>
      </c>
      <c r="B176" s="136">
        <f>SUM(B177:B180)</f>
        <v>20250.7</v>
      </c>
    </row>
    <row r="177" s="62" customFormat="1" ht="27.95" customHeight="1" spans="1:2">
      <c r="A177" s="135" t="s">
        <v>1261</v>
      </c>
      <c r="B177" s="95">
        <v>16632.96</v>
      </c>
    </row>
    <row r="178" s="62" customFormat="1" ht="27.95" customHeight="1" spans="1:2">
      <c r="A178" s="135" t="s">
        <v>1262</v>
      </c>
      <c r="B178" s="95">
        <v>1143.08</v>
      </c>
    </row>
    <row r="179" s="62" customFormat="1" ht="27.95" customHeight="1" spans="1:2">
      <c r="A179" s="135" t="s">
        <v>1263</v>
      </c>
      <c r="B179" s="95">
        <v>1412.09</v>
      </c>
    </row>
    <row r="180" s="62" customFormat="1" ht="27.95" customHeight="1" spans="1:2">
      <c r="A180" s="135" t="s">
        <v>1264</v>
      </c>
      <c r="B180" s="126">
        <f>SUM(B181:B189)</f>
        <v>1062.57</v>
      </c>
    </row>
    <row r="181" s="62" customFormat="1" ht="27.95" customHeight="1" spans="1:2">
      <c r="A181" s="135" t="s">
        <v>1265</v>
      </c>
      <c r="B181" s="95">
        <v>0</v>
      </c>
    </row>
    <row r="182" s="62" customFormat="1" ht="27.95" customHeight="1" spans="1:2">
      <c r="A182" s="135" t="s">
        <v>1266</v>
      </c>
      <c r="B182" s="95">
        <v>1049.97</v>
      </c>
    </row>
    <row r="183" s="62" customFormat="1" ht="27.95" customHeight="1" spans="1:2">
      <c r="A183" s="135" t="s">
        <v>1267</v>
      </c>
      <c r="B183" s="95">
        <v>0</v>
      </c>
    </row>
    <row r="184" s="62" customFormat="1" ht="27.95" customHeight="1" spans="1:2">
      <c r="A184" s="135" t="s">
        <v>1268</v>
      </c>
      <c r="B184" s="95">
        <v>0</v>
      </c>
    </row>
    <row r="185" s="62" customFormat="1" ht="27.95" customHeight="1" spans="1:2">
      <c r="A185" s="135" t="s">
        <v>1269</v>
      </c>
      <c r="B185" s="95">
        <v>0</v>
      </c>
    </row>
    <row r="186" s="62" customFormat="1" ht="27.95" customHeight="1" spans="1:2">
      <c r="A186" s="135" t="s">
        <v>1270</v>
      </c>
      <c r="B186" s="95">
        <v>0</v>
      </c>
    </row>
    <row r="187" s="62" customFormat="1" ht="27.95" customHeight="1" spans="1:2">
      <c r="A187" s="135" t="s">
        <v>1271</v>
      </c>
      <c r="B187" s="95">
        <v>0</v>
      </c>
    </row>
    <row r="188" s="62" customFormat="1" ht="27.95" customHeight="1" spans="1:2">
      <c r="A188" s="135" t="s">
        <v>1272</v>
      </c>
      <c r="B188" s="95">
        <v>0</v>
      </c>
    </row>
    <row r="189" s="62" customFormat="1" ht="27.95" customHeight="1" spans="1:2">
      <c r="A189" s="135" t="s">
        <v>1273</v>
      </c>
      <c r="B189" s="95">
        <v>12.6</v>
      </c>
    </row>
    <row r="190" s="62" customFormat="1" ht="27.95" customHeight="1" spans="1:2">
      <c r="A190" s="130" t="s">
        <v>1274</v>
      </c>
      <c r="B190" s="126">
        <f>B191</f>
        <v>0</v>
      </c>
    </row>
    <row r="191" s="62" customFormat="1" ht="27.95" customHeight="1" spans="1:2">
      <c r="A191" s="137" t="s">
        <v>1275</v>
      </c>
      <c r="B191" s="95"/>
    </row>
    <row r="192" s="62" customFormat="1" ht="27.95" customHeight="1" spans="1:2">
      <c r="A192" s="130" t="s">
        <v>1276</v>
      </c>
      <c r="B192" s="136">
        <f>SUM(B193:B196)</f>
        <v>314.42</v>
      </c>
    </row>
    <row r="193" s="62" customFormat="1" ht="27.95" customHeight="1" spans="1:2">
      <c r="A193" s="137" t="s">
        <v>1277</v>
      </c>
      <c r="B193" s="136">
        <v>50</v>
      </c>
    </row>
    <row r="194" s="62" customFormat="1" ht="27.95" customHeight="1" spans="1:2">
      <c r="A194" s="137" t="s">
        <v>1278</v>
      </c>
      <c r="B194" s="136">
        <v>0</v>
      </c>
    </row>
    <row r="195" s="62" customFormat="1" ht="27.95" customHeight="1" spans="1:2">
      <c r="A195" s="137" t="s">
        <v>1279</v>
      </c>
      <c r="B195" s="136">
        <v>0</v>
      </c>
    </row>
    <row r="196" s="62" customFormat="1" ht="27.95" customHeight="1" spans="1:2">
      <c r="A196" s="137" t="s">
        <v>1280</v>
      </c>
      <c r="B196" s="136">
        <f>SUM(B197:B209)</f>
        <v>264.42</v>
      </c>
    </row>
    <row r="197" s="62" customFormat="1" ht="27.95" customHeight="1" spans="1:2">
      <c r="A197" s="137" t="s">
        <v>1281</v>
      </c>
      <c r="B197" s="136">
        <v>31.2</v>
      </c>
    </row>
    <row r="198" s="62" customFormat="1" ht="27.95" customHeight="1" spans="1:2">
      <c r="A198" s="137" t="s">
        <v>1282</v>
      </c>
      <c r="B198" s="136">
        <v>20</v>
      </c>
    </row>
    <row r="199" s="62" customFormat="1" ht="27.95" customHeight="1" spans="1:2">
      <c r="A199" s="137" t="s">
        <v>1283</v>
      </c>
      <c r="B199" s="136"/>
    </row>
    <row r="200" s="62" customFormat="1" ht="27.95" customHeight="1" spans="1:2">
      <c r="A200" s="137" t="s">
        <v>1284</v>
      </c>
      <c r="B200" s="136">
        <v>17.22</v>
      </c>
    </row>
    <row r="201" s="62" customFormat="1" ht="27.95" customHeight="1" spans="1:2">
      <c r="A201" s="137" t="s">
        <v>1285</v>
      </c>
      <c r="B201" s="136">
        <v>30</v>
      </c>
    </row>
    <row r="202" s="62" customFormat="1" ht="27.95" customHeight="1" spans="1:2">
      <c r="A202" s="137" t="s">
        <v>1286</v>
      </c>
      <c r="B202" s="136">
        <v>86</v>
      </c>
    </row>
    <row r="203" s="62" customFormat="1" ht="27.95" customHeight="1" spans="1:2">
      <c r="A203" s="137" t="s">
        <v>1287</v>
      </c>
      <c r="B203" s="136">
        <v>60</v>
      </c>
    </row>
    <row r="204" s="62" customFormat="1" ht="27.95" customHeight="1" spans="1:2">
      <c r="A204" s="137" t="s">
        <v>1288</v>
      </c>
      <c r="B204" s="136"/>
    </row>
    <row r="205" s="62" customFormat="1" ht="27.95" customHeight="1" spans="1:2">
      <c r="A205" s="137" t="s">
        <v>1289</v>
      </c>
      <c r="B205" s="136"/>
    </row>
    <row r="206" s="62" customFormat="1" ht="27.95" customHeight="1" spans="1:2">
      <c r="A206" s="137" t="s">
        <v>1290</v>
      </c>
      <c r="B206" s="136"/>
    </row>
    <row r="207" s="62" customFormat="1" ht="27.95" customHeight="1" spans="1:2">
      <c r="A207" s="137" t="s">
        <v>1291</v>
      </c>
      <c r="B207" s="136"/>
    </row>
    <row r="208" s="62" customFormat="1" ht="27.95" customHeight="1" spans="1:2">
      <c r="A208" s="137" t="s">
        <v>1292</v>
      </c>
      <c r="B208" s="136"/>
    </row>
    <row r="209" s="62" customFormat="1" ht="33.75" customHeight="1" spans="1:2">
      <c r="A209" s="137" t="s">
        <v>1293</v>
      </c>
      <c r="B209" s="136">
        <v>20</v>
      </c>
    </row>
    <row r="210" s="62" customFormat="1" ht="27.95" customHeight="1" spans="1:2">
      <c r="A210" s="130" t="s">
        <v>1294</v>
      </c>
      <c r="B210" s="136">
        <f>SUM(B211,B212,B213,B214,B215,B216,B217,B218,B219,B220,B221,B222)</f>
        <v>3886.23</v>
      </c>
    </row>
    <row r="211" s="62" customFormat="1" ht="27.95" customHeight="1" spans="1:2">
      <c r="A211" s="130" t="s">
        <v>1295</v>
      </c>
      <c r="B211" s="136">
        <v>0</v>
      </c>
    </row>
    <row r="212" s="62" customFormat="1" ht="27.95" customHeight="1" spans="1:2">
      <c r="A212" s="138" t="s">
        <v>1296</v>
      </c>
      <c r="B212" s="95">
        <v>14.85</v>
      </c>
    </row>
    <row r="213" s="62" customFormat="1" ht="27.95" customHeight="1" spans="1:2">
      <c r="A213" s="135" t="s">
        <v>1297</v>
      </c>
      <c r="B213" s="95">
        <v>944.58</v>
      </c>
    </row>
    <row r="214" s="62" customFormat="1" ht="27.95" customHeight="1" spans="1:2">
      <c r="A214" s="130" t="s">
        <v>1298</v>
      </c>
      <c r="B214" s="136">
        <v>206.85</v>
      </c>
    </row>
    <row r="215" s="62" customFormat="1" ht="27.95" customHeight="1" spans="1:2">
      <c r="A215" s="130" t="s">
        <v>1299</v>
      </c>
      <c r="B215" s="136">
        <v>12</v>
      </c>
    </row>
    <row r="216" s="62" customFormat="1" ht="27.95" customHeight="1" spans="1:2">
      <c r="A216" s="130" t="s">
        <v>1300</v>
      </c>
      <c r="B216" s="136">
        <v>63.81</v>
      </c>
    </row>
    <row r="217" s="62" customFormat="1" ht="27.95" customHeight="1" spans="1:2">
      <c r="A217" s="130" t="s">
        <v>1301</v>
      </c>
      <c r="B217" s="136">
        <v>50</v>
      </c>
    </row>
    <row r="218" s="62" customFormat="1" ht="27.95" customHeight="1" spans="1:2">
      <c r="A218" s="130" t="s">
        <v>1302</v>
      </c>
      <c r="B218" s="136">
        <v>10</v>
      </c>
    </row>
    <row r="219" s="62" customFormat="1" ht="27.95" customHeight="1" spans="1:2">
      <c r="A219" s="130" t="s">
        <v>1303</v>
      </c>
      <c r="B219" s="136">
        <v>1328.04</v>
      </c>
    </row>
    <row r="220" s="62" customFormat="1" ht="27.95" customHeight="1" spans="1:2">
      <c r="A220" s="130" t="s">
        <v>1304</v>
      </c>
      <c r="B220" s="136">
        <v>309.76</v>
      </c>
    </row>
    <row r="221" s="62" customFormat="1" ht="27.95" customHeight="1" spans="1:2">
      <c r="A221" s="130" t="s">
        <v>1305</v>
      </c>
      <c r="B221" s="136">
        <v>6.91</v>
      </c>
    </row>
    <row r="222" s="62" customFormat="1" ht="27.95" customHeight="1" spans="1:2">
      <c r="A222" s="130" t="s">
        <v>1306</v>
      </c>
      <c r="B222" s="136">
        <v>939.43</v>
      </c>
    </row>
    <row r="223" s="62" customFormat="1" ht="27.95" customHeight="1" spans="1:2">
      <c r="A223" s="130" t="s">
        <v>1307</v>
      </c>
      <c r="B223" s="136">
        <f>SUM(B224:B239)</f>
        <v>4430.561</v>
      </c>
    </row>
    <row r="224" s="62" customFormat="1" ht="27.95" customHeight="1" spans="1:2">
      <c r="A224" s="130" t="s">
        <v>1308</v>
      </c>
      <c r="B224" s="136">
        <v>2097.92</v>
      </c>
    </row>
    <row r="225" s="62" customFormat="1" ht="27.95" customHeight="1" spans="1:2">
      <c r="A225" s="138" t="s">
        <v>1309</v>
      </c>
      <c r="B225" s="95"/>
    </row>
    <row r="226" s="62" customFormat="1" ht="27.95" customHeight="1" spans="1:2">
      <c r="A226" s="138" t="s">
        <v>1310</v>
      </c>
      <c r="B226" s="95">
        <v>571</v>
      </c>
    </row>
    <row r="227" s="62" customFormat="1" ht="27.95" customHeight="1" spans="1:2">
      <c r="A227" s="130" t="s">
        <v>1311</v>
      </c>
      <c r="B227" s="136">
        <v>54</v>
      </c>
    </row>
    <row r="228" s="62" customFormat="1" ht="27.95" customHeight="1" spans="1:2">
      <c r="A228" s="138" t="s">
        <v>1312</v>
      </c>
      <c r="B228" s="95">
        <v>174</v>
      </c>
    </row>
    <row r="229" s="62" customFormat="1" ht="27.95" customHeight="1" spans="1:2">
      <c r="A229" s="138" t="s">
        <v>1313</v>
      </c>
      <c r="B229" s="95">
        <v>120</v>
      </c>
    </row>
    <row r="230" s="62" customFormat="1" ht="27.95" customHeight="1" spans="1:2">
      <c r="A230" s="138" t="s">
        <v>1314</v>
      </c>
      <c r="B230" s="95">
        <v>193.1</v>
      </c>
    </row>
    <row r="231" s="62" customFormat="1" ht="27.95" customHeight="1" spans="1:2">
      <c r="A231" s="135" t="s">
        <v>1315</v>
      </c>
      <c r="B231" s="95">
        <v>0.2</v>
      </c>
    </row>
    <row r="232" s="62" customFormat="1" ht="27.95" customHeight="1" spans="1:2">
      <c r="A232" s="138" t="s">
        <v>1316</v>
      </c>
      <c r="B232" s="95">
        <v>175</v>
      </c>
    </row>
    <row r="233" s="62" customFormat="1" ht="27.95" customHeight="1" spans="1:2">
      <c r="A233" s="138" t="s">
        <v>1317</v>
      </c>
      <c r="B233" s="95">
        <v>472.14</v>
      </c>
    </row>
    <row r="234" s="62" customFormat="1" ht="27.95" customHeight="1" spans="1:2">
      <c r="A234" s="138" t="s">
        <v>1318</v>
      </c>
      <c r="B234" s="95"/>
    </row>
    <row r="235" s="62" customFormat="1" ht="27.95" customHeight="1" spans="1:2">
      <c r="A235" s="138" t="s">
        <v>1319</v>
      </c>
      <c r="B235" s="95">
        <v>30.64</v>
      </c>
    </row>
    <row r="236" s="62" customFormat="1" ht="27.95" customHeight="1" spans="1:2">
      <c r="A236" s="138" t="s">
        <v>1320</v>
      </c>
      <c r="B236" s="95">
        <v>26.71</v>
      </c>
    </row>
    <row r="237" s="62" customFormat="1" ht="27.95" customHeight="1" spans="1:2">
      <c r="A237" s="138" t="s">
        <v>1321</v>
      </c>
      <c r="B237" s="95">
        <v>92.991</v>
      </c>
    </row>
    <row r="238" s="62" customFormat="1" ht="27.95" customHeight="1" spans="1:2">
      <c r="A238" s="138" t="s">
        <v>1322</v>
      </c>
      <c r="B238" s="95">
        <v>22.86</v>
      </c>
    </row>
    <row r="239" s="62" customFormat="1" ht="27.75" customHeight="1" spans="1:2">
      <c r="A239" s="138" t="s">
        <v>1323</v>
      </c>
      <c r="B239" s="95">
        <v>400</v>
      </c>
    </row>
    <row r="240" s="62" customFormat="1" ht="27.95" customHeight="1" spans="1:2">
      <c r="A240" s="136" t="s">
        <v>1324</v>
      </c>
      <c r="B240" s="136">
        <f>SUM(B241)</f>
        <v>36.56</v>
      </c>
    </row>
    <row r="241" s="62" customFormat="1" ht="27.95" customHeight="1" spans="1:2">
      <c r="A241" s="138" t="s">
        <v>1325</v>
      </c>
      <c r="B241" s="126">
        <f>SUM(B242:B243)</f>
        <v>36.56</v>
      </c>
    </row>
    <row r="242" s="62" customFormat="1" ht="27.95" customHeight="1" spans="1:2">
      <c r="A242" s="137" t="s">
        <v>1326</v>
      </c>
      <c r="B242" s="126"/>
    </row>
    <row r="243" s="62" customFormat="1" ht="27.95" customHeight="1" spans="1:2">
      <c r="A243" s="137" t="s">
        <v>1327</v>
      </c>
      <c r="B243" s="126">
        <v>36.56</v>
      </c>
    </row>
    <row r="244" s="62" customFormat="1" ht="27.95" customHeight="1" spans="1:2">
      <c r="A244" s="130" t="s">
        <v>1328</v>
      </c>
      <c r="B244" s="136">
        <f>SUM(B245,B253,B256,B258,B261,B267,B268,B269,B270,B271,B275,B279,B282,B285,B286,B287,B292)</f>
        <v>20864.51</v>
      </c>
    </row>
    <row r="245" s="62" customFormat="1" ht="27.95" customHeight="1" spans="1:2">
      <c r="A245" s="135" t="s">
        <v>1329</v>
      </c>
      <c r="B245" s="126">
        <f>SUM(B246:B252)</f>
        <v>574.68</v>
      </c>
    </row>
    <row r="246" s="62" customFormat="1" ht="27.95" customHeight="1" spans="1:2">
      <c r="A246" s="139" t="s">
        <v>1330</v>
      </c>
      <c r="B246" s="126">
        <v>357.77</v>
      </c>
    </row>
    <row r="247" s="62" customFormat="1" ht="27.95" customHeight="1" spans="1:2">
      <c r="A247" s="135" t="s">
        <v>1331</v>
      </c>
      <c r="B247" s="126">
        <v>216.91</v>
      </c>
    </row>
    <row r="248" s="62" customFormat="1" ht="27.95" customHeight="1" spans="1:2">
      <c r="A248" s="135" t="s">
        <v>1332</v>
      </c>
      <c r="B248" s="126"/>
    </row>
    <row r="249" s="62" customFormat="1" ht="27.95" customHeight="1" spans="1:2">
      <c r="A249" s="135" t="s">
        <v>1333</v>
      </c>
      <c r="B249" s="126"/>
    </row>
    <row r="250" s="62" customFormat="1" ht="27.95" customHeight="1" spans="1:2">
      <c r="A250" s="135" t="s">
        <v>1334</v>
      </c>
      <c r="B250" s="126">
        <v>0</v>
      </c>
    </row>
    <row r="251" s="62" customFormat="1" ht="27.95" customHeight="1" spans="1:2">
      <c r="A251" s="135" t="s">
        <v>1335</v>
      </c>
      <c r="B251" s="126">
        <v>0</v>
      </c>
    </row>
    <row r="252" s="62" customFormat="1" ht="27.95" customHeight="1" spans="1:2">
      <c r="A252" s="135" t="s">
        <v>1336</v>
      </c>
      <c r="B252" s="126"/>
    </row>
    <row r="253" s="62" customFormat="1" ht="27.95" customHeight="1" spans="1:2">
      <c r="A253" s="137" t="s">
        <v>1337</v>
      </c>
      <c r="B253" s="126">
        <f>SUM(B254:B255)</f>
        <v>20</v>
      </c>
    </row>
    <row r="254" s="62" customFormat="1" ht="27.95" customHeight="1" spans="1:2">
      <c r="A254" s="137" t="s">
        <v>1338</v>
      </c>
      <c r="B254" s="95">
        <v>0</v>
      </c>
    </row>
    <row r="255" s="62" customFormat="1" ht="27.95" customHeight="1" spans="1:2">
      <c r="A255" s="137" t="s">
        <v>1339</v>
      </c>
      <c r="B255" s="95">
        <v>20</v>
      </c>
    </row>
    <row r="256" s="62" customFormat="1" ht="27.95" customHeight="1" spans="1:2">
      <c r="A256" s="137" t="s">
        <v>1340</v>
      </c>
      <c r="B256" s="126">
        <f>SUM(B257)</f>
        <v>7031.5</v>
      </c>
    </row>
    <row r="257" s="62" customFormat="1" ht="27.95" customHeight="1" spans="1:2">
      <c r="A257" s="137" t="s">
        <v>1341</v>
      </c>
      <c r="B257" s="95">
        <v>7031.5</v>
      </c>
    </row>
    <row r="258" s="62" customFormat="1" ht="27.95" customHeight="1" spans="1:2">
      <c r="A258" s="140" t="s">
        <v>1342</v>
      </c>
      <c r="B258" s="126">
        <f>B259+B260</f>
        <v>2455.1</v>
      </c>
    </row>
    <row r="259" s="62" customFormat="1" ht="27.95" customHeight="1" spans="1:2">
      <c r="A259" s="140" t="s">
        <v>1343</v>
      </c>
      <c r="B259" s="95">
        <v>2455.1</v>
      </c>
    </row>
    <row r="260" s="62" customFormat="1" ht="27.95" customHeight="1" spans="1:2">
      <c r="A260" s="140" t="s">
        <v>1344</v>
      </c>
      <c r="B260" s="95">
        <v>0</v>
      </c>
    </row>
    <row r="261" s="62" customFormat="1" ht="27.95" customHeight="1" spans="1:2">
      <c r="A261" s="140" t="s">
        <v>1345</v>
      </c>
      <c r="B261" s="126">
        <f>SUM(B262:B266)</f>
        <v>496.62</v>
      </c>
    </row>
    <row r="262" s="62" customFormat="1" ht="27.95" customHeight="1" spans="1:2">
      <c r="A262" s="140" t="s">
        <v>1346</v>
      </c>
      <c r="B262" s="95">
        <v>1.89</v>
      </c>
    </row>
    <row r="263" s="62" customFormat="1" ht="27.95" customHeight="1" spans="1:2">
      <c r="A263" s="140" t="s">
        <v>1347</v>
      </c>
      <c r="B263" s="95">
        <v>260</v>
      </c>
    </row>
    <row r="264" s="62" customFormat="1" ht="27.95" customHeight="1" spans="1:2">
      <c r="A264" s="140" t="s">
        <v>1348</v>
      </c>
      <c r="B264" s="95">
        <v>0</v>
      </c>
    </row>
    <row r="265" s="62" customFormat="1" ht="27.95" customHeight="1" spans="1:2">
      <c r="A265" s="140" t="s">
        <v>1349</v>
      </c>
      <c r="B265" s="95"/>
    </row>
    <row r="266" s="62" customFormat="1" ht="27.95" customHeight="1" spans="1:2">
      <c r="A266" s="140" t="s">
        <v>1350</v>
      </c>
      <c r="B266" s="95">
        <v>234.73</v>
      </c>
    </row>
    <row r="267" s="62" customFormat="1" ht="27.95" customHeight="1" spans="1:2">
      <c r="A267" s="137" t="s">
        <v>1351</v>
      </c>
      <c r="B267" s="95"/>
    </row>
    <row r="268" s="62" customFormat="1" ht="27.95" customHeight="1" spans="1:2">
      <c r="A268" s="137" t="s">
        <v>1352</v>
      </c>
      <c r="B268" s="95"/>
    </row>
    <row r="269" s="62" customFormat="1" ht="27.95" customHeight="1" spans="1:2">
      <c r="A269" s="137" t="s">
        <v>1353</v>
      </c>
      <c r="B269" s="95"/>
    </row>
    <row r="270" s="62" customFormat="1" ht="27.95" customHeight="1" spans="1:2">
      <c r="A270" s="137" t="s">
        <v>1354</v>
      </c>
      <c r="B270" s="95">
        <v>0</v>
      </c>
    </row>
    <row r="271" s="62" customFormat="1" ht="27.95" customHeight="1" spans="1:2">
      <c r="A271" s="137" t="s">
        <v>1355</v>
      </c>
      <c r="B271" s="141"/>
    </row>
    <row r="272" s="62" customFormat="1" ht="27.95" customHeight="1" spans="1:2">
      <c r="A272" s="137" t="s">
        <v>1356</v>
      </c>
      <c r="B272" s="95"/>
    </row>
    <row r="273" s="62" customFormat="1" ht="27.95" customHeight="1" spans="1:2">
      <c r="A273" s="137" t="s">
        <v>1357</v>
      </c>
      <c r="B273" s="95"/>
    </row>
    <row r="274" s="62" customFormat="1" ht="27.95" customHeight="1" spans="1:2">
      <c r="A274" s="137" t="s">
        <v>1358</v>
      </c>
      <c r="B274" s="95"/>
    </row>
    <row r="275" s="62" customFormat="1" ht="27.95" customHeight="1" spans="1:2">
      <c r="A275" s="142" t="s">
        <v>1359</v>
      </c>
      <c r="B275" s="126">
        <f>SUM(B276:B278)</f>
        <v>900.23</v>
      </c>
    </row>
    <row r="276" s="62" customFormat="1" ht="27.95" customHeight="1" spans="1:2">
      <c r="A276" s="137" t="s">
        <v>1360</v>
      </c>
      <c r="B276" s="126">
        <v>109.55</v>
      </c>
    </row>
    <row r="277" s="62" customFormat="1" ht="27.95" customHeight="1" spans="1:2">
      <c r="A277" s="137" t="s">
        <v>1361</v>
      </c>
      <c r="B277" s="126">
        <v>788.99</v>
      </c>
    </row>
    <row r="278" s="62" customFormat="1" ht="27.95" customHeight="1" spans="1:2">
      <c r="A278" s="137" t="s">
        <v>1362</v>
      </c>
      <c r="B278" s="126">
        <v>1.69</v>
      </c>
    </row>
    <row r="279" s="62" customFormat="1" ht="27.95" customHeight="1" spans="1:2">
      <c r="A279" s="142" t="s">
        <v>1363</v>
      </c>
      <c r="B279" s="126">
        <f>B280+B281</f>
        <v>728.5</v>
      </c>
    </row>
    <row r="280" s="62" customFormat="1" ht="27.95" customHeight="1" spans="1:2">
      <c r="A280" s="142" t="s">
        <v>1364</v>
      </c>
      <c r="B280" s="126">
        <v>151.07</v>
      </c>
    </row>
    <row r="281" s="62" customFormat="1" ht="27.95" customHeight="1" spans="1:2">
      <c r="A281" s="142" t="s">
        <v>1365</v>
      </c>
      <c r="B281" s="126">
        <v>577.43</v>
      </c>
    </row>
    <row r="282" s="62" customFormat="1" ht="27.95" customHeight="1" spans="1:2">
      <c r="A282" s="143" t="s">
        <v>1366</v>
      </c>
      <c r="B282" s="141">
        <f>B283+B284</f>
        <v>2109.17</v>
      </c>
    </row>
    <row r="283" s="62" customFormat="1" ht="27.95" customHeight="1" spans="1:2">
      <c r="A283" s="143" t="s">
        <v>1367</v>
      </c>
      <c r="B283" s="95">
        <v>1134.35</v>
      </c>
    </row>
    <row r="284" s="62" customFormat="1" ht="27.95" customHeight="1" spans="1:2">
      <c r="A284" s="143" t="s">
        <v>1368</v>
      </c>
      <c r="B284" s="95">
        <v>974.82</v>
      </c>
    </row>
    <row r="285" s="62" customFormat="1" ht="27.95" customHeight="1" spans="1:2">
      <c r="A285" s="138" t="s">
        <v>1369</v>
      </c>
      <c r="B285" s="95">
        <v>0</v>
      </c>
    </row>
    <row r="286" s="62" customFormat="1" ht="27.95" customHeight="1" spans="1:2">
      <c r="A286" s="138" t="s">
        <v>1370</v>
      </c>
      <c r="B286" s="95">
        <v>0</v>
      </c>
    </row>
    <row r="287" s="62" customFormat="1" ht="27.95" customHeight="1" spans="1:2">
      <c r="A287" s="142" t="s">
        <v>1371</v>
      </c>
      <c r="B287" s="144">
        <f>SUM(B288:B291)</f>
        <v>149.76</v>
      </c>
    </row>
    <row r="288" s="62" customFormat="1" ht="27.95" customHeight="1" spans="1:2">
      <c r="A288" s="143" t="s">
        <v>1372</v>
      </c>
      <c r="B288" s="95"/>
    </row>
    <row r="289" s="62" customFormat="1" ht="27.95" customHeight="1" spans="1:2">
      <c r="A289" s="143" t="s">
        <v>1373</v>
      </c>
      <c r="B289" s="95">
        <v>20.23</v>
      </c>
    </row>
    <row r="290" s="62" customFormat="1" ht="27.95" customHeight="1" spans="1:2">
      <c r="A290" s="143" t="s">
        <v>1374</v>
      </c>
      <c r="B290" s="95">
        <v>13.52</v>
      </c>
    </row>
    <row r="291" s="62" customFormat="1" ht="27.95" customHeight="1" spans="1:2">
      <c r="A291" s="143" t="s">
        <v>1375</v>
      </c>
      <c r="B291" s="95">
        <v>116.01</v>
      </c>
    </row>
    <row r="292" s="62" customFormat="1" ht="27.95" customHeight="1" spans="1:2">
      <c r="A292" s="143" t="s">
        <v>1376</v>
      </c>
      <c r="B292" s="95">
        <v>6398.95</v>
      </c>
    </row>
    <row r="293" s="62" customFormat="1" ht="27.95" customHeight="1" spans="1:2">
      <c r="A293" s="130" t="s">
        <v>1377</v>
      </c>
      <c r="B293" s="136">
        <f>SUM(B294:B294)</f>
        <v>603.66</v>
      </c>
    </row>
    <row r="294" s="62" customFormat="1" ht="27.95" customHeight="1" spans="1:2">
      <c r="A294" s="138" t="s">
        <v>1378</v>
      </c>
      <c r="B294" s="95">
        <v>603.66</v>
      </c>
    </row>
    <row r="295" s="62" customFormat="1" ht="27.95" customHeight="1" spans="1:2">
      <c r="A295" s="138" t="s">
        <v>1379</v>
      </c>
      <c r="B295" s="132">
        <f>B296</f>
        <v>66.5</v>
      </c>
    </row>
    <row r="296" s="62" customFormat="1" ht="27.95" customHeight="1" spans="1:2">
      <c r="A296" s="138" t="s">
        <v>1380</v>
      </c>
      <c r="B296" s="95">
        <v>66.5</v>
      </c>
    </row>
    <row r="297" s="62" customFormat="1" ht="27.95" customHeight="1" spans="1:2">
      <c r="A297" s="136" t="s">
        <v>1381</v>
      </c>
      <c r="B297" s="136">
        <f>SUM(B298:B298)</f>
        <v>0</v>
      </c>
    </row>
    <row r="298" s="62" customFormat="1" ht="27.95" customHeight="1" spans="1:2">
      <c r="A298" s="138" t="s">
        <v>1382</v>
      </c>
      <c r="B298" s="95"/>
    </row>
    <row r="299" s="62" customFormat="1" ht="27.95" customHeight="1" spans="1:2">
      <c r="A299" s="136" t="s">
        <v>1383</v>
      </c>
      <c r="B299" s="136">
        <f>SUM(B300:B303)</f>
        <v>117.38</v>
      </c>
    </row>
    <row r="300" s="62" customFormat="1" ht="27.95" customHeight="1" spans="1:2">
      <c r="A300" s="138" t="s">
        <v>1384</v>
      </c>
      <c r="B300" s="95">
        <v>14</v>
      </c>
    </row>
    <row r="301" s="62" customFormat="1" ht="27.95" customHeight="1" spans="1:2">
      <c r="A301" s="138" t="s">
        <v>1385</v>
      </c>
      <c r="B301" s="95">
        <v>40.04</v>
      </c>
    </row>
    <row r="302" s="62" customFormat="1" ht="27.95" customHeight="1" spans="1:2">
      <c r="A302" s="138" t="s">
        <v>1386</v>
      </c>
      <c r="B302" s="95"/>
    </row>
    <row r="303" s="62" customFormat="1" ht="27.95" customHeight="1" spans="1:2">
      <c r="A303" s="138" t="s">
        <v>1387</v>
      </c>
      <c r="B303" s="95">
        <v>63.34</v>
      </c>
    </row>
    <row r="304" s="62" customFormat="1" ht="27.95" customHeight="1" spans="1:2">
      <c r="A304" s="130" t="s">
        <v>1388</v>
      </c>
      <c r="B304" s="136">
        <f>SUM(B305,B306,B307,B308,B309,B310,B311,B315,B316,B317)</f>
        <v>3064.25</v>
      </c>
    </row>
    <row r="305" s="62" customFormat="1" ht="27.95" customHeight="1" spans="1:2">
      <c r="A305" s="133" t="s">
        <v>1389</v>
      </c>
      <c r="B305" s="89">
        <v>323.58</v>
      </c>
    </row>
    <row r="306" s="62" customFormat="1" ht="27.95" customHeight="1" spans="1:2">
      <c r="A306" s="133" t="s">
        <v>1390</v>
      </c>
      <c r="B306" s="89">
        <v>90</v>
      </c>
    </row>
    <row r="307" s="62" customFormat="1" ht="27.95" customHeight="1" spans="1:2">
      <c r="A307" s="133" t="s">
        <v>1391</v>
      </c>
      <c r="B307" s="89">
        <v>76</v>
      </c>
    </row>
    <row r="308" s="62" customFormat="1" ht="27.95" customHeight="1" spans="1:2">
      <c r="A308" s="133" t="s">
        <v>1392</v>
      </c>
      <c r="B308" s="89">
        <v>0</v>
      </c>
    </row>
    <row r="309" s="62" customFormat="1" ht="27.95" customHeight="1" spans="1:2">
      <c r="A309" s="133" t="s">
        <v>1393</v>
      </c>
      <c r="B309" s="89">
        <v>40</v>
      </c>
    </row>
    <row r="310" s="62" customFormat="1" ht="27.95" customHeight="1" spans="1:2">
      <c r="A310" s="133" t="s">
        <v>1394</v>
      </c>
      <c r="B310" s="89">
        <v>200</v>
      </c>
    </row>
    <row r="311" s="62" customFormat="1" ht="27.95" customHeight="1" spans="1:2">
      <c r="A311" s="133" t="s">
        <v>1395</v>
      </c>
      <c r="B311" s="131">
        <f>SUM(B312:B314)</f>
        <v>1584</v>
      </c>
    </row>
    <row r="312" s="62" customFormat="1" ht="27.95" customHeight="1" spans="1:2">
      <c r="A312" s="133" t="s">
        <v>1396</v>
      </c>
      <c r="B312" s="131">
        <v>89.28</v>
      </c>
    </row>
    <row r="313" s="62" customFormat="1" ht="27.95" customHeight="1" spans="1:2">
      <c r="A313" s="133" t="s">
        <v>1397</v>
      </c>
      <c r="B313" s="131">
        <v>158.4</v>
      </c>
    </row>
    <row r="314" s="62" customFormat="1" ht="27.95" customHeight="1" spans="1:2">
      <c r="A314" s="133" t="s">
        <v>1398</v>
      </c>
      <c r="B314" s="131">
        <v>1336.32</v>
      </c>
    </row>
    <row r="315" s="62" customFormat="1" ht="27.95" customHeight="1" spans="1:2">
      <c r="A315" s="133" t="s">
        <v>1399</v>
      </c>
      <c r="B315" s="131">
        <v>361.67</v>
      </c>
    </row>
    <row r="316" s="62" customFormat="1" ht="27.95" customHeight="1" spans="1:2">
      <c r="A316" s="133" t="s">
        <v>1400</v>
      </c>
      <c r="B316" s="131">
        <v>175</v>
      </c>
    </row>
    <row r="317" s="62" customFormat="1" ht="27.95" customHeight="1" spans="1:2">
      <c r="A317" s="138" t="s">
        <v>1401</v>
      </c>
      <c r="B317" s="95">
        <v>214</v>
      </c>
    </row>
    <row r="318" s="62" customFormat="1" ht="27.95" customHeight="1" spans="1:2">
      <c r="A318" s="135" t="s">
        <v>1402</v>
      </c>
      <c r="B318" s="95">
        <f>SUM(B319,B329,B333,B337,B339,B345,B352,B354,B356)</f>
        <v>1724.42</v>
      </c>
    </row>
    <row r="319" s="62" customFormat="1" ht="27.95" customHeight="1" spans="1:2">
      <c r="A319" s="136" t="s">
        <v>1403</v>
      </c>
      <c r="B319" s="136">
        <f>SUM(B320:B328)</f>
        <v>963.81</v>
      </c>
    </row>
    <row r="320" s="62" customFormat="1" ht="27.95" customHeight="1" spans="1:2">
      <c r="A320" s="130" t="s">
        <v>1404</v>
      </c>
      <c r="B320" s="95">
        <v>0</v>
      </c>
    </row>
    <row r="321" s="62" customFormat="1" ht="27.95" customHeight="1" spans="1:2">
      <c r="A321" s="130" t="s">
        <v>1405</v>
      </c>
      <c r="B321" s="95">
        <v>14.4</v>
      </c>
    </row>
    <row r="322" s="62" customFormat="1" ht="27.95" customHeight="1" spans="1:2">
      <c r="A322" s="130" t="s">
        <v>1406</v>
      </c>
      <c r="B322" s="95"/>
    </row>
    <row r="323" s="62" customFormat="1" ht="27.95" customHeight="1" spans="1:2">
      <c r="A323" s="130" t="s">
        <v>1407</v>
      </c>
      <c r="B323" s="95">
        <v>0</v>
      </c>
    </row>
    <row r="324" s="62" customFormat="1" ht="27.95" customHeight="1" spans="1:2">
      <c r="A324" s="130" t="s">
        <v>1408</v>
      </c>
      <c r="B324" s="95">
        <v>0</v>
      </c>
    </row>
    <row r="325" s="62" customFormat="1" ht="27.95" customHeight="1" spans="1:2">
      <c r="A325" s="130" t="s">
        <v>1409</v>
      </c>
      <c r="B325" s="95">
        <v>948.91</v>
      </c>
    </row>
    <row r="326" s="62" customFormat="1" ht="27.95" customHeight="1" spans="1:2">
      <c r="A326" s="130" t="s">
        <v>1410</v>
      </c>
      <c r="B326" s="95">
        <v>0.5</v>
      </c>
    </row>
    <row r="327" s="62" customFormat="1" ht="27.95" customHeight="1" spans="1:2">
      <c r="A327" s="130" t="s">
        <v>1411</v>
      </c>
      <c r="B327" s="95"/>
    </row>
    <row r="328" s="62" customFormat="1" ht="27.95" customHeight="1" spans="1:2">
      <c r="A328" s="130" t="s">
        <v>1412</v>
      </c>
      <c r="B328" s="95"/>
    </row>
    <row r="329" s="62" customFormat="1" ht="27.95" customHeight="1" spans="1:2">
      <c r="A329" s="136" t="s">
        <v>1413</v>
      </c>
      <c r="B329" s="136">
        <f>SUM(B330:B332)</f>
        <v>0</v>
      </c>
    </row>
    <row r="330" s="62" customFormat="1" ht="27.95" customHeight="1" spans="1:2">
      <c r="A330" s="130" t="s">
        <v>1414</v>
      </c>
      <c r="B330" s="95"/>
    </row>
    <row r="331" s="62" customFormat="1" ht="27.95" customHeight="1" spans="1:2">
      <c r="A331" s="130" t="s">
        <v>1415</v>
      </c>
      <c r="B331" s="95"/>
    </row>
    <row r="332" s="62" customFormat="1" ht="27.95" customHeight="1" spans="1:2">
      <c r="A332" s="130" t="s">
        <v>1416</v>
      </c>
      <c r="B332" s="95">
        <v>0</v>
      </c>
    </row>
    <row r="333" s="62" customFormat="1" ht="27.95" customHeight="1" spans="1:2">
      <c r="A333" s="136" t="s">
        <v>1417</v>
      </c>
      <c r="B333" s="136">
        <f>SUM(B334:B336)</f>
        <v>45.23</v>
      </c>
    </row>
    <row r="334" s="62" customFormat="1" ht="27.95" customHeight="1" spans="1:2">
      <c r="A334" s="130" t="s">
        <v>1418</v>
      </c>
      <c r="B334" s="95">
        <v>18.48</v>
      </c>
    </row>
    <row r="335" s="62" customFormat="1" ht="27.95" customHeight="1" spans="1:2">
      <c r="A335" s="130" t="s">
        <v>1419</v>
      </c>
      <c r="B335" s="95">
        <v>26.75</v>
      </c>
    </row>
    <row r="336" s="62" customFormat="1" ht="27.95" customHeight="1" spans="1:2">
      <c r="A336" s="130" t="s">
        <v>1420</v>
      </c>
      <c r="B336" s="95"/>
    </row>
    <row r="337" s="62" customFormat="1" ht="27.95" customHeight="1" spans="1:2">
      <c r="A337" s="136" t="s">
        <v>1421</v>
      </c>
      <c r="B337" s="136">
        <f>SUM(B338:B338)</f>
        <v>115.38</v>
      </c>
    </row>
    <row r="338" s="62" customFormat="1" ht="27.95" customHeight="1" spans="1:2">
      <c r="A338" s="138" t="s">
        <v>1422</v>
      </c>
      <c r="B338" s="95">
        <v>115.38</v>
      </c>
    </row>
    <row r="339" s="62" customFormat="1" ht="27.95" customHeight="1" spans="1:2">
      <c r="A339" s="136" t="s">
        <v>1423</v>
      </c>
      <c r="B339" s="136">
        <f>SUM(B340,B341,B344)</f>
        <v>0</v>
      </c>
    </row>
    <row r="340" s="62" customFormat="1" ht="27.95" customHeight="1" spans="1:2">
      <c r="A340" s="138" t="s">
        <v>1424</v>
      </c>
      <c r="B340" s="132">
        <v>0</v>
      </c>
    </row>
    <row r="341" s="62" customFormat="1" ht="27.95" customHeight="1" spans="1:2">
      <c r="A341" s="138" t="s">
        <v>1425</v>
      </c>
      <c r="B341" s="95">
        <f>B342+B343</f>
        <v>0</v>
      </c>
    </row>
    <row r="342" s="62" customFormat="1" ht="27.95" customHeight="1" spans="1:2">
      <c r="A342" s="138" t="s">
        <v>1426</v>
      </c>
      <c r="B342" s="95">
        <v>0</v>
      </c>
    </row>
    <row r="343" s="62" customFormat="1" ht="27.95" customHeight="1" spans="1:2">
      <c r="A343" s="138" t="s">
        <v>1427</v>
      </c>
      <c r="B343" s="95"/>
    </row>
    <row r="344" s="62" customFormat="1" ht="27.95" customHeight="1" spans="1:2">
      <c r="A344" s="138" t="s">
        <v>1428</v>
      </c>
      <c r="B344" s="95"/>
    </row>
    <row r="345" s="62" customFormat="1" ht="27.95" customHeight="1" spans="1:2">
      <c r="A345" s="136" t="s">
        <v>1429</v>
      </c>
      <c r="B345" s="136">
        <f>SUM(B346,B350,B351)</f>
        <v>600</v>
      </c>
    </row>
    <row r="346" s="62" customFormat="1" ht="27.95" customHeight="1" spans="1:2">
      <c r="A346" s="138" t="s">
        <v>1430</v>
      </c>
      <c r="B346" s="95">
        <f>SUM(B347:B348)</f>
        <v>600</v>
      </c>
    </row>
    <row r="347" s="62" customFormat="1" ht="27.95" customHeight="1" spans="1:2">
      <c r="A347" s="138" t="s">
        <v>1431</v>
      </c>
      <c r="B347" s="95"/>
    </row>
    <row r="348" s="62" customFormat="1" ht="27.95" customHeight="1" spans="1:2">
      <c r="A348" s="138" t="s">
        <v>1432</v>
      </c>
      <c r="B348" s="95">
        <v>600</v>
      </c>
    </row>
    <row r="349" s="62" customFormat="1" ht="27.95" customHeight="1" spans="1:2">
      <c r="A349" s="138" t="s">
        <v>1433</v>
      </c>
      <c r="B349" s="95"/>
    </row>
    <row r="350" s="62" customFormat="1" ht="27.95" customHeight="1" spans="1:2">
      <c r="A350" s="138" t="s">
        <v>1434</v>
      </c>
      <c r="B350" s="95">
        <v>0</v>
      </c>
    </row>
    <row r="351" s="62" customFormat="1" ht="27.95" customHeight="1" spans="1:2">
      <c r="A351" s="138" t="s">
        <v>1435</v>
      </c>
      <c r="B351" s="95"/>
    </row>
    <row r="352" s="62" customFormat="1" ht="27.95" customHeight="1" spans="1:2">
      <c r="A352" s="138" t="s">
        <v>1436</v>
      </c>
      <c r="B352" s="132">
        <f>B353</f>
        <v>0</v>
      </c>
    </row>
    <row r="353" s="62" customFormat="1" ht="27.95" customHeight="1" spans="1:2">
      <c r="A353" s="138" t="s">
        <v>1437</v>
      </c>
      <c r="B353" s="95"/>
    </row>
    <row r="354" s="62" customFormat="1" ht="27.95" customHeight="1" spans="1:2">
      <c r="A354" s="130" t="s">
        <v>1438</v>
      </c>
      <c r="B354" s="136">
        <f>SUM(B355:B355)</f>
        <v>0</v>
      </c>
    </row>
    <row r="355" s="62" customFormat="1" ht="27.95" customHeight="1" spans="1:2">
      <c r="A355" s="138" t="s">
        <v>1439</v>
      </c>
      <c r="B355" s="95"/>
    </row>
    <row r="356" s="62" customFormat="1" ht="27.95" customHeight="1" spans="1:2">
      <c r="A356" s="136" t="s">
        <v>1440</v>
      </c>
      <c r="B356" s="136">
        <f>SUM(B357:B357)</f>
        <v>0</v>
      </c>
    </row>
    <row r="357" s="62" customFormat="1" ht="27.95" customHeight="1" spans="1:2">
      <c r="A357" s="138" t="s">
        <v>1441</v>
      </c>
      <c r="B357" s="95">
        <v>0</v>
      </c>
    </row>
    <row r="358" s="62" customFormat="1" ht="27.95" customHeight="1" spans="1:2">
      <c r="A358" s="127" t="s">
        <v>1442</v>
      </c>
      <c r="B358" s="126">
        <v>2233</v>
      </c>
    </row>
    <row r="359" s="62" customFormat="1" ht="27.95" customHeight="1" spans="1:2">
      <c r="A359" s="127" t="s">
        <v>1443</v>
      </c>
      <c r="B359" s="126">
        <v>43168.076</v>
      </c>
    </row>
    <row r="360" s="62" customFormat="1" spans="2:2">
      <c r="B360" s="120"/>
    </row>
    <row r="361" s="62" customFormat="1" spans="2:2">
      <c r="B361" s="120"/>
    </row>
    <row r="362" s="62" customFormat="1" spans="2:2">
      <c r="B362" s="120"/>
    </row>
    <row r="363" s="62" customFormat="1" spans="2:2">
      <c r="B363" s="120"/>
    </row>
    <row r="364" s="62" customFormat="1" spans="2:2">
      <c r="B364" s="120"/>
    </row>
    <row r="365" s="62" customFormat="1" spans="2:2">
      <c r="B365" s="120"/>
    </row>
    <row r="366" s="62" customFormat="1" spans="2:2">
      <c r="B366" s="120"/>
    </row>
    <row r="367" s="62" customFormat="1" spans="2:2">
      <c r="B367" s="120"/>
    </row>
    <row r="368" s="62" customFormat="1" spans="2:2">
      <c r="B368" s="120"/>
    </row>
    <row r="369" s="62" customFormat="1" spans="2:2">
      <c r="B369" s="120"/>
    </row>
    <row r="370" s="62" customFormat="1" spans="2:2">
      <c r="B370" s="120"/>
    </row>
    <row r="371" s="62" customFormat="1" spans="2:2">
      <c r="B371" s="120"/>
    </row>
    <row r="372" s="62" customFormat="1" spans="2:2">
      <c r="B372" s="120"/>
    </row>
    <row r="373" s="62" customFormat="1" spans="2:2">
      <c r="B373" s="120"/>
    </row>
    <row r="374" s="62" customFormat="1" spans="2:2">
      <c r="B374" s="120"/>
    </row>
    <row r="375" s="62" customFormat="1" spans="2:2">
      <c r="B375" s="120"/>
    </row>
    <row r="376" s="62" customFormat="1" spans="2:2">
      <c r="B376" s="120"/>
    </row>
    <row r="377" s="62" customFormat="1" spans="2:2">
      <c r="B377" s="120"/>
    </row>
    <row r="378" s="62" customFormat="1" spans="2:2">
      <c r="B378" s="120"/>
    </row>
    <row r="379" s="62" customFormat="1" spans="2:2">
      <c r="B379" s="120"/>
    </row>
    <row r="380" s="62" customFormat="1" spans="2:2">
      <c r="B380" s="145"/>
    </row>
  </sheetData>
  <mergeCells count="1">
    <mergeCell ref="A2:B2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F23" sqref="F23"/>
    </sheetView>
  </sheetViews>
  <sheetFormatPr defaultColWidth="9" defaultRowHeight="13.5"/>
  <cols>
    <col min="1" max="1" width="4.375" style="63" customWidth="1"/>
    <col min="2" max="2" width="22.125" style="63" customWidth="1"/>
    <col min="3" max="11" width="14.25" style="63" customWidth="1"/>
    <col min="12" max="16365" width="9" style="63"/>
    <col min="16366" max="16384" width="9" style="62"/>
  </cols>
  <sheetData>
    <row r="1" s="61" customFormat="1" ht="30" customHeight="1" spans="1:3">
      <c r="A1" s="64" t="s">
        <v>1444</v>
      </c>
      <c r="B1" s="64"/>
      <c r="C1" s="64"/>
    </row>
    <row r="2" s="62" customFormat="1" ht="31" customHeight="1" spans="1:11">
      <c r="A2" s="65" t="s">
        <v>1445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="63" customFormat="1" ht="35" customHeight="1" spans="1:11">
      <c r="A3" s="106"/>
      <c r="B3" s="106"/>
      <c r="C3" s="106"/>
      <c r="D3" s="106"/>
      <c r="E3" s="106"/>
      <c r="F3" s="106"/>
      <c r="G3" s="106"/>
      <c r="H3" s="106"/>
      <c r="I3" s="106"/>
      <c r="J3" s="106" t="s">
        <v>183</v>
      </c>
      <c r="K3" s="106"/>
    </row>
    <row r="4" s="63" customFormat="1" ht="28.5" customHeight="1" spans="1:11">
      <c r="A4" s="107" t="s">
        <v>1446</v>
      </c>
      <c r="B4" s="107" t="s">
        <v>1447</v>
      </c>
      <c r="C4" s="107" t="s">
        <v>1448</v>
      </c>
      <c r="D4" s="107"/>
      <c r="E4" s="107" t="s">
        <v>1449</v>
      </c>
      <c r="F4" s="107"/>
      <c r="G4" s="107" t="s">
        <v>1450</v>
      </c>
      <c r="H4" s="107"/>
      <c r="I4" s="107" t="s">
        <v>1451</v>
      </c>
      <c r="J4" s="107"/>
      <c r="K4" s="107" t="s">
        <v>1452</v>
      </c>
    </row>
    <row r="5" s="63" customFormat="1" ht="27" customHeight="1" spans="1:11">
      <c r="A5" s="107"/>
      <c r="B5" s="107"/>
      <c r="C5" s="107" t="s">
        <v>1453</v>
      </c>
      <c r="D5" s="107" t="s">
        <v>1454</v>
      </c>
      <c r="E5" s="107" t="s">
        <v>1453</v>
      </c>
      <c r="F5" s="107" t="s">
        <v>1454</v>
      </c>
      <c r="G5" s="107" t="s">
        <v>1453</v>
      </c>
      <c r="H5" s="107" t="s">
        <v>1454</v>
      </c>
      <c r="I5" s="107" t="s">
        <v>1453</v>
      </c>
      <c r="J5" s="107" t="s">
        <v>1454</v>
      </c>
      <c r="K5" s="107"/>
    </row>
    <row r="6" s="63" customFormat="1" ht="23.25" customHeight="1" spans="1:11">
      <c r="A6" s="108">
        <v>1</v>
      </c>
      <c r="B6" s="108" t="s">
        <v>1455</v>
      </c>
      <c r="C6" s="109">
        <v>1807</v>
      </c>
      <c r="D6" s="110"/>
      <c r="E6" s="110">
        <v>1807</v>
      </c>
      <c r="F6" s="110"/>
      <c r="G6" s="110">
        <v>0</v>
      </c>
      <c r="H6" s="110"/>
      <c r="I6" s="114">
        <v>63.84</v>
      </c>
      <c r="J6" s="115"/>
      <c r="K6" s="116"/>
    </row>
    <row r="7" s="63" customFormat="1" ht="23.25" customHeight="1" spans="1:11">
      <c r="A7" s="108">
        <v>2</v>
      </c>
      <c r="B7" s="108" t="s">
        <v>1455</v>
      </c>
      <c r="C7" s="109">
        <v>2993.15</v>
      </c>
      <c r="D7" s="111"/>
      <c r="E7" s="111">
        <v>2993.15</v>
      </c>
      <c r="F7" s="111"/>
      <c r="G7" s="111">
        <v>0</v>
      </c>
      <c r="H7" s="111"/>
      <c r="I7" s="117">
        <v>105.74</v>
      </c>
      <c r="J7" s="113"/>
      <c r="K7" s="118"/>
    </row>
    <row r="8" s="63" customFormat="1" ht="23.25" customHeight="1" spans="1:11">
      <c r="A8" s="108">
        <v>3</v>
      </c>
      <c r="B8" s="108" t="s">
        <v>1456</v>
      </c>
      <c r="C8" s="109">
        <v>9240</v>
      </c>
      <c r="D8" s="111"/>
      <c r="E8" s="111">
        <v>9240</v>
      </c>
      <c r="F8" s="111"/>
      <c r="G8" s="111">
        <v>0</v>
      </c>
      <c r="H8" s="111"/>
      <c r="I8" s="117">
        <v>326.43</v>
      </c>
      <c r="J8" s="113"/>
      <c r="K8" s="119"/>
    </row>
    <row r="9" s="63" customFormat="1" ht="23.25" customHeight="1" spans="1:11">
      <c r="A9" s="108">
        <v>4</v>
      </c>
      <c r="B9" s="108" t="s">
        <v>1457</v>
      </c>
      <c r="C9" s="112">
        <v>9440</v>
      </c>
      <c r="D9" s="113"/>
      <c r="E9" s="113">
        <v>9440</v>
      </c>
      <c r="F9" s="113"/>
      <c r="G9" s="111">
        <v>0</v>
      </c>
      <c r="H9" s="113"/>
      <c r="I9" s="117">
        <v>333.5</v>
      </c>
      <c r="J9" s="113"/>
      <c r="K9" s="118"/>
    </row>
    <row r="10" s="63" customFormat="1" ht="23.25" customHeight="1" spans="1:11">
      <c r="A10" s="108"/>
      <c r="B10" s="108" t="s">
        <v>404</v>
      </c>
      <c r="C10" s="112">
        <f>SUM(C6:C9)</f>
        <v>23480.15</v>
      </c>
      <c r="D10" s="113"/>
      <c r="E10" s="113">
        <f>SUM(E6:E9)</f>
        <v>23480.15</v>
      </c>
      <c r="F10" s="113"/>
      <c r="G10" s="113">
        <v>0</v>
      </c>
      <c r="H10" s="113"/>
      <c r="I10" s="117">
        <v>829.51</v>
      </c>
      <c r="J10" s="117"/>
      <c r="K10" s="119"/>
    </row>
  </sheetData>
  <mergeCells count="10">
    <mergeCell ref="A1:C1"/>
    <mergeCell ref="A2:K2"/>
    <mergeCell ref="J3:K3"/>
    <mergeCell ref="C4:D4"/>
    <mergeCell ref="E4:F4"/>
    <mergeCell ref="G4:H4"/>
    <mergeCell ref="I4:J4"/>
    <mergeCell ref="A4:A5"/>
    <mergeCell ref="B4:B5"/>
    <mergeCell ref="K4:K5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view="pageBreakPreview" zoomScaleNormal="100" topLeftCell="A10" workbookViewId="0">
      <selection activeCell="A1" sqref="A$1:A$1048576"/>
    </sheetView>
  </sheetViews>
  <sheetFormatPr defaultColWidth="9" defaultRowHeight="13.5" outlineLevelCol="7"/>
  <cols>
    <col min="1" max="1" width="50.625" style="1" customWidth="1"/>
    <col min="2" max="4" width="14.125" style="1" customWidth="1"/>
    <col min="5" max="5" width="50.625" style="1" customWidth="1"/>
    <col min="6" max="8" width="14.125" style="1" customWidth="1"/>
    <col min="9" max="16384" width="9" style="1"/>
  </cols>
  <sheetData>
    <row r="1" s="1" customFormat="1" ht="45" customHeight="1" spans="1:8">
      <c r="A1" s="3" t="s">
        <v>1458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3"/>
      <c r="B2" s="3"/>
      <c r="C2" s="3"/>
      <c r="D2" s="3"/>
      <c r="E2" s="3"/>
      <c r="F2" s="3"/>
      <c r="G2" s="3"/>
      <c r="H2" s="3"/>
    </row>
    <row r="3" s="1" customFormat="1" ht="45" customHeight="1" spans="1:8">
      <c r="A3" s="3"/>
      <c r="B3" s="3"/>
      <c r="C3" s="3"/>
      <c r="D3" s="3"/>
      <c r="E3" s="3"/>
      <c r="F3" s="3"/>
      <c r="G3" s="3"/>
      <c r="H3" s="3"/>
    </row>
    <row r="4" s="1" customFormat="1" ht="28.75" customHeight="1" spans="1:8">
      <c r="A4" s="3"/>
      <c r="B4" s="3"/>
      <c r="C4" s="3"/>
      <c r="D4" s="3"/>
      <c r="E4" s="3"/>
      <c r="F4" s="3"/>
      <c r="G4" s="3"/>
      <c r="H4" s="3"/>
    </row>
    <row r="5" s="1" customFormat="1" ht="28.75" customHeight="1" spans="1:8">
      <c r="A5" s="3"/>
      <c r="B5" s="3"/>
      <c r="C5" s="3"/>
      <c r="D5" s="3"/>
      <c r="E5" s="3"/>
      <c r="F5" s="3"/>
      <c r="G5" s="3"/>
      <c r="H5" s="3"/>
    </row>
    <row r="6" s="1" customFormat="1" ht="28.75" customHeight="1" spans="1:8">
      <c r="A6" s="3"/>
      <c r="B6" s="3"/>
      <c r="C6" s="3"/>
      <c r="D6" s="3"/>
      <c r="E6" s="3"/>
      <c r="F6" s="3"/>
      <c r="G6" s="3"/>
      <c r="H6" s="3"/>
    </row>
    <row r="7" s="1" customFormat="1" ht="28.75" customHeight="1" spans="1:8">
      <c r="A7" s="3"/>
      <c r="B7" s="3"/>
      <c r="C7" s="3"/>
      <c r="D7" s="3"/>
      <c r="E7" s="3"/>
      <c r="F7" s="3"/>
      <c r="G7" s="3"/>
      <c r="H7" s="3"/>
    </row>
    <row r="8" s="1" customFormat="1" ht="28.75" customHeight="1" spans="1:8">
      <c r="A8" s="3"/>
      <c r="B8" s="3"/>
      <c r="C8" s="3"/>
      <c r="D8" s="3"/>
      <c r="E8" s="3"/>
      <c r="F8" s="3"/>
      <c r="G8" s="3"/>
      <c r="H8" s="3"/>
    </row>
    <row r="9" s="1" customFormat="1" ht="28.75" customHeight="1" spans="1:8">
      <c r="A9" s="3"/>
      <c r="B9" s="3"/>
      <c r="C9" s="3"/>
      <c r="D9" s="3"/>
      <c r="E9" s="3"/>
      <c r="F9" s="3"/>
      <c r="G9" s="3"/>
      <c r="H9" s="3"/>
    </row>
    <row r="10" s="1" customFormat="1" ht="28.75" customHeight="1" spans="1:8">
      <c r="A10" s="3"/>
      <c r="B10" s="3"/>
      <c r="C10" s="3"/>
      <c r="D10" s="3"/>
      <c r="E10" s="3"/>
      <c r="F10" s="3"/>
      <c r="G10" s="3"/>
      <c r="H10" s="3"/>
    </row>
    <row r="11" s="1" customFormat="1" ht="28.75" customHeight="1" spans="1:8">
      <c r="A11" s="3"/>
      <c r="B11" s="3"/>
      <c r="C11" s="3"/>
      <c r="D11" s="3"/>
      <c r="E11" s="3"/>
      <c r="F11" s="3"/>
      <c r="G11" s="3"/>
      <c r="H11" s="3"/>
    </row>
    <row r="12" s="1" customFormat="1" ht="28.75" customHeight="1" spans="1:8">
      <c r="A12" s="3"/>
      <c r="B12" s="3"/>
      <c r="C12" s="3"/>
      <c r="D12" s="3"/>
      <c r="E12" s="3"/>
      <c r="F12" s="3"/>
      <c r="G12" s="3"/>
      <c r="H12" s="3"/>
    </row>
    <row r="13" s="1" customFormat="1" ht="28.75" customHeight="1" spans="1:8">
      <c r="A13" s="3"/>
      <c r="B13" s="3"/>
      <c r="C13" s="3"/>
      <c r="D13" s="3"/>
      <c r="E13" s="3"/>
      <c r="F13" s="3"/>
      <c r="G13" s="3"/>
      <c r="H13" s="3"/>
    </row>
    <row r="14" s="1" customFormat="1" ht="28.75" customHeight="1" spans="1:8">
      <c r="A14" s="3"/>
      <c r="B14" s="3"/>
      <c r="C14" s="3"/>
      <c r="D14" s="3"/>
      <c r="E14" s="3"/>
      <c r="F14" s="3"/>
      <c r="G14" s="3"/>
      <c r="H14" s="3"/>
    </row>
    <row r="15" s="1" customFormat="1" ht="28.75" customHeight="1" spans="1:8">
      <c r="A15" s="3"/>
      <c r="B15" s="3"/>
      <c r="C15" s="3"/>
      <c r="D15" s="3"/>
      <c r="E15" s="3"/>
      <c r="F15" s="3"/>
      <c r="G15" s="3"/>
      <c r="H15" s="3"/>
    </row>
    <row r="16" s="2" customFormat="1" ht="28.75" customHeight="1" spans="1:8">
      <c r="A16" s="3"/>
      <c r="B16" s="3"/>
      <c r="C16" s="3"/>
      <c r="D16" s="3"/>
      <c r="E16" s="3"/>
      <c r="F16" s="3"/>
      <c r="G16" s="3"/>
      <c r="H16" s="3"/>
    </row>
    <row r="17" s="2" customFormat="1" ht="28.75" customHeight="1" spans="1:8">
      <c r="A17" s="3"/>
      <c r="B17" s="3"/>
      <c r="C17" s="3"/>
      <c r="D17" s="3"/>
      <c r="E17" s="3"/>
      <c r="F17" s="3"/>
      <c r="G17" s="3"/>
      <c r="H17" s="3"/>
    </row>
    <row r="18" s="2" customFormat="1" ht="28.75" customHeight="1" spans="1:8">
      <c r="A18" s="3"/>
      <c r="B18" s="3"/>
      <c r="C18" s="3"/>
      <c r="D18" s="3"/>
      <c r="E18" s="3"/>
      <c r="F18" s="3"/>
      <c r="G18" s="3"/>
      <c r="H18" s="3"/>
    </row>
    <row r="19" s="2" customFormat="1" ht="28.75" customHeight="1" spans="1:8">
      <c r="A19" s="3"/>
      <c r="B19" s="3"/>
      <c r="C19" s="3"/>
      <c r="D19" s="3"/>
      <c r="E19" s="3"/>
      <c r="F19" s="3"/>
      <c r="G19" s="3"/>
      <c r="H19" s="3"/>
    </row>
    <row r="20" s="2" customFormat="1" ht="28.75" customHeight="1" spans="1:8">
      <c r="A20" s="3"/>
      <c r="B20" s="3"/>
      <c r="C20" s="3"/>
      <c r="D20" s="3"/>
      <c r="E20" s="3"/>
      <c r="F20" s="3"/>
      <c r="G20" s="3"/>
      <c r="H20" s="3"/>
    </row>
    <row r="21" s="2" customFormat="1" ht="28.75" customHeight="1" spans="1:8">
      <c r="A21" s="3"/>
      <c r="B21" s="3"/>
      <c r="C21" s="3"/>
      <c r="D21" s="3"/>
      <c r="E21" s="3"/>
      <c r="F21" s="3"/>
      <c r="G21" s="3"/>
      <c r="H21" s="3"/>
    </row>
    <row r="22" s="1" customFormat="1" ht="28.75" customHeight="1" spans="1:8">
      <c r="A22" s="3"/>
      <c r="B22" s="3"/>
      <c r="C22" s="3"/>
      <c r="D22" s="3"/>
      <c r="E22" s="3"/>
      <c r="F22" s="3"/>
      <c r="G22" s="3"/>
      <c r="H22" s="3"/>
    </row>
  </sheetData>
  <mergeCells count="1">
    <mergeCell ref="A1:H22"/>
  </mergeCells>
  <pageMargins left="0.75" right="0.75" top="1" bottom="1" header="0.5" footer="0.5"/>
  <pageSetup paperSize="9" scale="66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J18" sqref="J18"/>
    </sheetView>
  </sheetViews>
  <sheetFormatPr defaultColWidth="10" defaultRowHeight="13.5" outlineLevelCol="3"/>
  <cols>
    <col min="1" max="1" width="30.775" style="4" customWidth="1"/>
    <col min="2" max="2" width="16.4083333333333" style="4" customWidth="1"/>
    <col min="3" max="3" width="30.775" style="4" customWidth="1"/>
    <col min="4" max="4" width="21" style="4" customWidth="1"/>
    <col min="5" max="6" width="9.76666666666667" style="4" customWidth="1"/>
    <col min="7" max="16374" width="10" style="4"/>
  </cols>
  <sheetData>
    <row r="1" s="4" customFormat="1" ht="30" customHeight="1" spans="1:4">
      <c r="A1" s="5" t="s">
        <v>1459</v>
      </c>
      <c r="B1" s="6"/>
      <c r="C1" s="6"/>
      <c r="D1" s="6"/>
    </row>
    <row r="2" s="4" customFormat="1" ht="19.9" customHeight="1" spans="1:4">
      <c r="A2" s="8" t="s">
        <v>1460</v>
      </c>
      <c r="B2" s="8"/>
      <c r="C2" s="8"/>
      <c r="D2" s="8"/>
    </row>
    <row r="3" s="4" customFormat="1" ht="17.05" customHeight="1" spans="2:4">
      <c r="B3" s="9"/>
      <c r="C3" s="9"/>
      <c r="D3" s="100" t="s">
        <v>183</v>
      </c>
    </row>
    <row r="4" s="4" customFormat="1" ht="21.35" customHeight="1" spans="1:4">
      <c r="A4" s="53" t="s">
        <v>5</v>
      </c>
      <c r="B4" s="53"/>
      <c r="C4" s="53" t="s">
        <v>6</v>
      </c>
      <c r="D4" s="53"/>
    </row>
    <row r="5" s="4" customFormat="1" ht="21.35" customHeight="1" spans="1:4">
      <c r="A5" s="53" t="s">
        <v>7</v>
      </c>
      <c r="B5" s="53" t="s">
        <v>8</v>
      </c>
      <c r="C5" s="53" t="s">
        <v>7</v>
      </c>
      <c r="D5" s="53" t="s">
        <v>8</v>
      </c>
    </row>
    <row r="6" s="4" customFormat="1" ht="34.15" customHeight="1" spans="1:4">
      <c r="A6" s="53"/>
      <c r="B6" s="53" t="s">
        <v>217</v>
      </c>
      <c r="C6" s="53"/>
      <c r="D6" s="53" t="s">
        <v>217</v>
      </c>
    </row>
    <row r="7" s="4" customFormat="1" ht="19.9" customHeight="1" spans="1:4">
      <c r="A7" s="55" t="s">
        <v>1461</v>
      </c>
      <c r="B7" s="101"/>
      <c r="C7" s="55" t="s">
        <v>1462</v>
      </c>
      <c r="D7" s="102">
        <v>1272.1</v>
      </c>
    </row>
    <row r="8" s="4" customFormat="1" ht="19.9" customHeight="1" spans="1:4">
      <c r="A8" s="55" t="s">
        <v>1463</v>
      </c>
      <c r="B8" s="101"/>
      <c r="C8" s="55" t="s">
        <v>1464</v>
      </c>
      <c r="D8" s="101"/>
    </row>
    <row r="9" s="4" customFormat="1" ht="19.9" customHeight="1" spans="1:4">
      <c r="A9" s="55" t="s">
        <v>1465</v>
      </c>
      <c r="B9" s="56" t="s">
        <v>1466</v>
      </c>
      <c r="C9" s="55" t="s">
        <v>1467</v>
      </c>
      <c r="D9" s="56"/>
    </row>
    <row r="10" s="4" customFormat="1" ht="19.9" customHeight="1" spans="1:4">
      <c r="A10" s="57" t="s">
        <v>1468</v>
      </c>
      <c r="B10" s="103">
        <v>33.11</v>
      </c>
      <c r="C10" s="57" t="s">
        <v>1469</v>
      </c>
      <c r="D10" s="58"/>
    </row>
    <row r="11" s="4" customFormat="1" ht="19.9" customHeight="1" spans="1:4">
      <c r="A11" s="57" t="s">
        <v>1470</v>
      </c>
      <c r="B11" s="58"/>
      <c r="C11" s="57" t="s">
        <v>1471</v>
      </c>
      <c r="D11" s="58"/>
    </row>
    <row r="12" s="4" customFormat="1" ht="19.9" customHeight="1" spans="1:4">
      <c r="A12" s="57" t="s">
        <v>1472</v>
      </c>
      <c r="B12" s="58"/>
      <c r="C12" s="57" t="s">
        <v>1473</v>
      </c>
      <c r="D12" s="58"/>
    </row>
    <row r="13" s="4" customFormat="1" ht="19.9" customHeight="1" spans="1:4">
      <c r="A13" s="57" t="s">
        <v>1474</v>
      </c>
      <c r="B13" s="58"/>
      <c r="C13" s="57" t="s">
        <v>1475</v>
      </c>
      <c r="D13" s="58"/>
    </row>
    <row r="14" s="4" customFormat="1" ht="19.9" customHeight="1" spans="1:4">
      <c r="A14" s="57" t="s">
        <v>1476</v>
      </c>
      <c r="B14" s="103">
        <v>568.25</v>
      </c>
      <c r="C14" s="57" t="s">
        <v>1477</v>
      </c>
      <c r="D14" s="59"/>
    </row>
    <row r="15" s="4" customFormat="1" ht="19.9" customHeight="1" spans="1:4">
      <c r="A15" s="57" t="s">
        <v>1478</v>
      </c>
      <c r="B15" s="103">
        <v>670.74</v>
      </c>
      <c r="C15" s="57" t="s">
        <v>1479</v>
      </c>
      <c r="D15" s="59"/>
    </row>
    <row r="16" s="4" customFormat="1" ht="19.9" customHeight="1" spans="1:4">
      <c r="A16" s="60" t="s">
        <v>1480</v>
      </c>
      <c r="B16" s="104">
        <v>1272.1</v>
      </c>
      <c r="C16" s="105" t="s">
        <v>1481</v>
      </c>
      <c r="D16" s="104">
        <v>1272.1</v>
      </c>
    </row>
  </sheetData>
  <mergeCells count="5">
    <mergeCell ref="A2:D2"/>
    <mergeCell ref="A4:B4"/>
    <mergeCell ref="C4:D4"/>
    <mergeCell ref="A5:A6"/>
    <mergeCell ref="C5:C6"/>
  </mergeCells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B21" sqref="B21"/>
    </sheetView>
  </sheetViews>
  <sheetFormatPr defaultColWidth="10" defaultRowHeight="13.5" outlineLevelCol="2"/>
  <cols>
    <col min="1" max="1" width="22.125" style="4" customWidth="1"/>
    <col min="2" max="2" width="42" style="4" customWidth="1"/>
    <col min="3" max="3" width="34.125" style="4" customWidth="1"/>
    <col min="4" max="16378" width="10" style="4"/>
  </cols>
  <sheetData>
    <row r="1" s="4" customFormat="1" ht="30" customHeight="1" spans="1:3">
      <c r="A1" s="17" t="s">
        <v>1482</v>
      </c>
      <c r="B1" s="50"/>
      <c r="C1" s="51"/>
    </row>
    <row r="2" s="4" customFormat="1" ht="19.9" customHeight="1" spans="1:3">
      <c r="A2" s="8" t="s">
        <v>1483</v>
      </c>
      <c r="B2" s="8"/>
      <c r="C2" s="8"/>
    </row>
    <row r="3" s="4" customFormat="1" ht="17.05" customHeight="1" spans="2:3">
      <c r="B3" s="52"/>
      <c r="C3" s="10" t="s">
        <v>183</v>
      </c>
    </row>
    <row r="4" s="4" customFormat="1" ht="21.35" customHeight="1" spans="1:3">
      <c r="A4" s="53" t="s">
        <v>7</v>
      </c>
      <c r="B4" s="53"/>
      <c r="C4" s="53" t="s">
        <v>8</v>
      </c>
    </row>
    <row r="5" s="4" customFormat="1" ht="34.15" customHeight="1" spans="1:3">
      <c r="A5" s="53" t="s">
        <v>186</v>
      </c>
      <c r="B5" s="53" t="s">
        <v>187</v>
      </c>
      <c r="C5" s="53" t="s">
        <v>217</v>
      </c>
    </row>
    <row r="6" s="4" customFormat="1" ht="19.9" customHeight="1" spans="1:3">
      <c r="A6" s="55">
        <v>10301</v>
      </c>
      <c r="B6" s="55" t="s">
        <v>1484</v>
      </c>
      <c r="C6" s="56">
        <v>0</v>
      </c>
    </row>
    <row r="7" s="4" customFormat="1" ht="19.9" customHeight="1" spans="1:3">
      <c r="A7" s="57" t="s">
        <v>1485</v>
      </c>
      <c r="B7" s="57" t="s">
        <v>1486</v>
      </c>
      <c r="C7" s="59">
        <v>0</v>
      </c>
    </row>
    <row r="8" s="4" customFormat="1" ht="19.9" customHeight="1" spans="1:3">
      <c r="A8" s="57" t="s">
        <v>1487</v>
      </c>
      <c r="B8" s="57" t="s">
        <v>1488</v>
      </c>
      <c r="C8" s="59">
        <v>0</v>
      </c>
    </row>
    <row r="9" s="4" customFormat="1" ht="19.9" customHeight="1" spans="1:3">
      <c r="A9" s="60" t="s">
        <v>404</v>
      </c>
      <c r="B9" s="60"/>
      <c r="C9" s="56">
        <v>0</v>
      </c>
    </row>
  </sheetData>
  <mergeCells count="3">
    <mergeCell ref="A2:C2"/>
    <mergeCell ref="A4:B4"/>
    <mergeCell ref="A9:B9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workbookViewId="0">
      <pane ySplit="5" topLeftCell="A6" activePane="bottomLeft" state="frozen"/>
      <selection/>
      <selection pane="bottomLeft" activeCell="M12" sqref="M12"/>
    </sheetView>
  </sheetViews>
  <sheetFormatPr defaultColWidth="9" defaultRowHeight="30" customHeight="1"/>
  <cols>
    <col min="1" max="3" width="5.625" style="20" customWidth="1"/>
    <col min="4" max="4" width="55.625" customWidth="1"/>
    <col min="5" max="9" width="13.625" style="21" customWidth="1"/>
  </cols>
  <sheetData>
    <row r="1" customHeight="1" spans="1:8">
      <c r="A1" s="22" t="s">
        <v>1489</v>
      </c>
      <c r="B1" s="22"/>
      <c r="C1" s="22"/>
      <c r="D1" s="23"/>
      <c r="E1" s="24"/>
      <c r="F1" s="24"/>
      <c r="G1" s="24"/>
      <c r="H1" s="24"/>
    </row>
    <row r="2" customHeight="1" spans="1:9">
      <c r="A2" s="25" t="s">
        <v>1490</v>
      </c>
      <c r="B2" s="25"/>
      <c r="C2" s="25"/>
      <c r="D2" s="26"/>
      <c r="E2" s="27"/>
      <c r="F2" s="27"/>
      <c r="G2" s="27"/>
      <c r="H2" s="27"/>
      <c r="I2" s="27"/>
    </row>
    <row r="3" s="19" customFormat="1" customHeight="1" spans="1:9">
      <c r="A3" s="28" t="s">
        <v>3</v>
      </c>
      <c r="B3" s="29"/>
      <c r="C3" s="29"/>
      <c r="E3" s="30"/>
      <c r="F3" s="30"/>
      <c r="G3" s="30"/>
      <c r="H3" s="30"/>
      <c r="I3" s="49" t="s">
        <v>411</v>
      </c>
    </row>
    <row r="4" customHeight="1" spans="1:9">
      <c r="A4" s="31" t="s">
        <v>1491</v>
      </c>
      <c r="B4" s="32"/>
      <c r="C4" s="33"/>
      <c r="D4" s="34" t="s">
        <v>1492</v>
      </c>
      <c r="E4" s="34" t="s">
        <v>404</v>
      </c>
      <c r="F4" s="35" t="s">
        <v>1493</v>
      </c>
      <c r="G4" s="36"/>
      <c r="H4" s="36"/>
      <c r="I4" s="34" t="s">
        <v>1494</v>
      </c>
    </row>
    <row r="5" customHeight="1" spans="1:9">
      <c r="A5" s="37" t="s">
        <v>1495</v>
      </c>
      <c r="B5" s="37" t="s">
        <v>1496</v>
      </c>
      <c r="C5" s="37" t="s">
        <v>1497</v>
      </c>
      <c r="D5" s="38"/>
      <c r="E5" s="38"/>
      <c r="F5" s="39" t="s">
        <v>1085</v>
      </c>
      <c r="G5" s="39" t="s">
        <v>1498</v>
      </c>
      <c r="H5" s="39" t="s">
        <v>1499</v>
      </c>
      <c r="I5" s="38"/>
    </row>
    <row r="6" customHeight="1" spans="1:9">
      <c r="A6" s="98"/>
      <c r="B6" s="98"/>
      <c r="C6" s="98"/>
      <c r="D6" s="99" t="s">
        <v>1500</v>
      </c>
      <c r="E6" s="45">
        <f>E7+E10+E13+E15</f>
        <v>1272.1</v>
      </c>
      <c r="F6" s="45">
        <f>F7+F10</f>
        <v>0</v>
      </c>
      <c r="G6" s="45">
        <f>G7+G10</f>
        <v>0</v>
      </c>
      <c r="H6" s="45">
        <f>H7+H10</f>
        <v>0</v>
      </c>
      <c r="I6" s="45">
        <f>I7+I10+I13+I15</f>
        <v>1272.1</v>
      </c>
    </row>
    <row r="7" customHeight="1" spans="1:9">
      <c r="A7" s="40"/>
      <c r="B7" s="40"/>
      <c r="C7" s="40"/>
      <c r="D7" s="41" t="s">
        <v>1501</v>
      </c>
      <c r="E7" s="42">
        <f>SUM(E8:E9)</f>
        <v>50</v>
      </c>
      <c r="F7" s="42">
        <f>SUM(F8:F9)</f>
        <v>0</v>
      </c>
      <c r="G7" s="42">
        <f>SUM(G8:G9)</f>
        <v>0</v>
      </c>
      <c r="H7" s="42">
        <f>SUM(H8:H9)</f>
        <v>0</v>
      </c>
      <c r="I7" s="42">
        <f>SUM(I8:I9)</f>
        <v>50</v>
      </c>
    </row>
    <row r="8" s="97" customFormat="1" customHeight="1" spans="1:9">
      <c r="A8" s="43" t="s">
        <v>985</v>
      </c>
      <c r="B8" s="43" t="s">
        <v>1502</v>
      </c>
      <c r="C8" s="43" t="s">
        <v>1503</v>
      </c>
      <c r="D8" s="44" t="s">
        <v>1504</v>
      </c>
      <c r="E8" s="45">
        <f t="shared" ref="E8:E12" si="0">F8+I8</f>
        <v>20</v>
      </c>
      <c r="F8" s="45">
        <f t="shared" ref="F8:F14" si="1">SUM(G8:H8)</f>
        <v>0</v>
      </c>
      <c r="G8" s="46"/>
      <c r="H8" s="46"/>
      <c r="I8" s="46">
        <v>20</v>
      </c>
    </row>
    <row r="9" s="97" customFormat="1" customHeight="1" spans="1:9">
      <c r="A9" s="43" t="s">
        <v>985</v>
      </c>
      <c r="B9" s="43" t="s">
        <v>1502</v>
      </c>
      <c r="C9" s="43" t="s">
        <v>1505</v>
      </c>
      <c r="D9" s="44" t="s">
        <v>1506</v>
      </c>
      <c r="E9" s="45">
        <f t="shared" si="0"/>
        <v>30</v>
      </c>
      <c r="F9" s="45">
        <f t="shared" si="1"/>
        <v>0</v>
      </c>
      <c r="G9" s="46"/>
      <c r="H9" s="46"/>
      <c r="I9" s="46">
        <v>30</v>
      </c>
    </row>
    <row r="10" customHeight="1" spans="1:9">
      <c r="A10" s="40"/>
      <c r="B10" s="40"/>
      <c r="C10" s="40"/>
      <c r="D10" s="41" t="s">
        <v>1507</v>
      </c>
      <c r="E10" s="42">
        <f>SUM(E11:E12)</f>
        <v>51.36</v>
      </c>
      <c r="F10" s="42">
        <f>SUM(F11:F12)</f>
        <v>0</v>
      </c>
      <c r="G10" s="42">
        <f>SUM(G11:G12)</f>
        <v>0</v>
      </c>
      <c r="H10" s="42">
        <f>SUM(H11:H12)</f>
        <v>0</v>
      </c>
      <c r="I10" s="42">
        <f>SUM(I11:I12)</f>
        <v>51.36</v>
      </c>
    </row>
    <row r="11" customHeight="1" spans="1:9">
      <c r="A11" s="43" t="s">
        <v>985</v>
      </c>
      <c r="B11" s="43" t="s">
        <v>1502</v>
      </c>
      <c r="C11" s="43" t="s">
        <v>1503</v>
      </c>
      <c r="D11" s="44" t="s">
        <v>1504</v>
      </c>
      <c r="E11" s="45">
        <f t="shared" si="0"/>
        <v>5</v>
      </c>
      <c r="F11" s="45">
        <f t="shared" si="1"/>
        <v>0</v>
      </c>
      <c r="G11" s="46"/>
      <c r="H11" s="46"/>
      <c r="I11" s="46">
        <v>5</v>
      </c>
    </row>
    <row r="12" customHeight="1" spans="1:9">
      <c r="A12" s="43" t="s">
        <v>985</v>
      </c>
      <c r="B12" s="43" t="s">
        <v>1502</v>
      </c>
      <c r="C12" s="43" t="s">
        <v>1508</v>
      </c>
      <c r="D12" s="44" t="s">
        <v>1509</v>
      </c>
      <c r="E12" s="45">
        <f t="shared" si="0"/>
        <v>46.36</v>
      </c>
      <c r="F12" s="45">
        <f t="shared" si="1"/>
        <v>0</v>
      </c>
      <c r="G12" s="46"/>
      <c r="H12" s="46"/>
      <c r="I12" s="46">
        <v>46.36</v>
      </c>
    </row>
    <row r="13" customHeight="1" spans="1:9">
      <c r="A13" s="40"/>
      <c r="B13" s="40"/>
      <c r="C13" s="40"/>
      <c r="D13" s="41" t="s">
        <v>1510</v>
      </c>
      <c r="E13" s="42">
        <f>SUM(E14)</f>
        <v>670.74</v>
      </c>
      <c r="F13" s="42">
        <f>SUM(F14)</f>
        <v>0</v>
      </c>
      <c r="G13" s="42">
        <f>SUM(G14)</f>
        <v>0</v>
      </c>
      <c r="H13" s="42">
        <f>SUM(H14)</f>
        <v>0</v>
      </c>
      <c r="I13" s="42">
        <f>SUM(I14)</f>
        <v>670.74</v>
      </c>
    </row>
    <row r="14" customHeight="1" spans="1:9">
      <c r="A14" s="43" t="s">
        <v>827</v>
      </c>
      <c r="B14" s="43" t="s">
        <v>1511</v>
      </c>
      <c r="C14" s="43" t="s">
        <v>1512</v>
      </c>
      <c r="D14" s="44" t="s">
        <v>1513</v>
      </c>
      <c r="E14" s="45">
        <f>F14+I14</f>
        <v>670.74</v>
      </c>
      <c r="F14" s="45">
        <f t="shared" si="1"/>
        <v>0</v>
      </c>
      <c r="G14" s="46"/>
      <c r="H14" s="46"/>
      <c r="I14" s="46">
        <v>670.74</v>
      </c>
    </row>
    <row r="15" customHeight="1" spans="1:9">
      <c r="A15" s="40"/>
      <c r="B15" s="40"/>
      <c r="C15" s="40"/>
      <c r="D15" s="41" t="s">
        <v>1514</v>
      </c>
      <c r="E15" s="42">
        <f>SUM(E16)</f>
        <v>500</v>
      </c>
      <c r="F15" s="42">
        <f>SUM(F16)</f>
        <v>0</v>
      </c>
      <c r="G15" s="42">
        <f>SUM(G16)</f>
        <v>0</v>
      </c>
      <c r="H15" s="42">
        <f>SUM(H16)</f>
        <v>0</v>
      </c>
      <c r="I15" s="42">
        <f>SUM(I16)</f>
        <v>500</v>
      </c>
    </row>
    <row r="16" s="97" customFormat="1" customHeight="1" spans="1:9">
      <c r="A16" s="43" t="s">
        <v>985</v>
      </c>
      <c r="B16" s="43" t="s">
        <v>1502</v>
      </c>
      <c r="C16" s="43" t="s">
        <v>1503</v>
      </c>
      <c r="D16" s="44" t="s">
        <v>1504</v>
      </c>
      <c r="E16" s="45">
        <f>F16+I16</f>
        <v>500</v>
      </c>
      <c r="F16" s="45">
        <f>SUM(G16:H16)</f>
        <v>0</v>
      </c>
      <c r="G16" s="46"/>
      <c r="H16" s="46"/>
      <c r="I16" s="46">
        <v>500</v>
      </c>
    </row>
    <row r="17" s="97" customFormat="1" customHeight="1" spans="1:9">
      <c r="A17" s="43"/>
      <c r="B17" s="43"/>
      <c r="C17" s="43"/>
      <c r="D17" s="44"/>
      <c r="E17" s="46"/>
      <c r="F17" s="46"/>
      <c r="G17" s="46"/>
      <c r="H17" s="46"/>
      <c r="I17" s="46"/>
    </row>
  </sheetData>
  <mergeCells count="7">
    <mergeCell ref="A1:C1"/>
    <mergeCell ref="A2:I2"/>
    <mergeCell ref="A4:C4"/>
    <mergeCell ref="F4:H4"/>
    <mergeCell ref="D4:D5"/>
    <mergeCell ref="E4:E5"/>
    <mergeCell ref="I4:I5"/>
  </mergeCells>
  <printOptions horizontalCentered="1"/>
  <pageMargins left="0.688888888888889" right="0.688888888888889" top="0.688888888888889" bottom="0.688888888888889" header="0.5" footer="0.5"/>
  <pageSetup paperSize="9" scale="95" fitToHeight="0" orientation="landscape" horizontalDpi="600"/>
  <headerFooter>
    <oddFooter>&amp;C&amp;"方正仿宋简体"&amp;12第 &amp;P+160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19" sqref="C19"/>
    </sheetView>
  </sheetViews>
  <sheetFormatPr defaultColWidth="10" defaultRowHeight="13.5" outlineLevelCol="2"/>
  <cols>
    <col min="1" max="1" width="12.8166666666667" style="4" customWidth="1"/>
    <col min="2" max="2" width="53.375" style="4" customWidth="1"/>
    <col min="3" max="3" width="27.5" style="4" customWidth="1"/>
    <col min="4" max="16379" width="10" style="4"/>
  </cols>
  <sheetData>
    <row r="1" s="4" customFormat="1" ht="30" customHeight="1" spans="1:3">
      <c r="A1" s="17" t="s">
        <v>1515</v>
      </c>
      <c r="B1" s="6"/>
      <c r="C1" s="6"/>
    </row>
    <row r="2" s="4" customFormat="1" ht="19.9" customHeight="1" spans="1:3">
      <c r="A2" s="8" t="s">
        <v>1516</v>
      </c>
      <c r="B2" s="8"/>
      <c r="C2" s="8"/>
    </row>
    <row r="3" s="4" customFormat="1" ht="17.05" customHeight="1" spans="2:3">
      <c r="B3" s="9"/>
      <c r="C3" s="10" t="s">
        <v>183</v>
      </c>
    </row>
    <row r="4" s="4" customFormat="1" ht="21.35" customHeight="1" spans="1:3">
      <c r="A4" s="11" t="s">
        <v>7</v>
      </c>
      <c r="B4" s="11"/>
      <c r="C4" s="11" t="s">
        <v>8</v>
      </c>
    </row>
    <row r="5" s="4" customFormat="1" ht="34.15" customHeight="1" spans="1:3">
      <c r="A5" s="71" t="s">
        <v>186</v>
      </c>
      <c r="B5" s="71" t="s">
        <v>187</v>
      </c>
      <c r="C5" s="71" t="s">
        <v>217</v>
      </c>
    </row>
    <row r="6" s="4" customFormat="1" ht="19.9" customHeight="1" spans="1:3">
      <c r="A6" s="57" t="s">
        <v>985</v>
      </c>
      <c r="B6" s="57" t="s">
        <v>986</v>
      </c>
      <c r="C6" s="59" t="s">
        <v>1517</v>
      </c>
    </row>
    <row r="7" s="4" customFormat="1" ht="19.9" customHeight="1" spans="1:3">
      <c r="A7" s="57" t="s">
        <v>1518</v>
      </c>
      <c r="B7" s="57" t="s">
        <v>1519</v>
      </c>
      <c r="C7" s="59" t="s">
        <v>1517</v>
      </c>
    </row>
    <row r="8" s="4" customFormat="1" ht="19.9" customHeight="1" spans="1:3">
      <c r="A8" s="82" t="s">
        <v>1520</v>
      </c>
      <c r="B8" s="57" t="s">
        <v>1509</v>
      </c>
      <c r="C8" s="59" t="s">
        <v>1521</v>
      </c>
    </row>
    <row r="9" s="4" customFormat="1" ht="19.9" customHeight="1" spans="1:3">
      <c r="A9" s="82" t="s">
        <v>1522</v>
      </c>
      <c r="B9" s="57" t="s">
        <v>1506</v>
      </c>
      <c r="C9" s="59" t="s">
        <v>1523</v>
      </c>
    </row>
    <row r="10" s="4" customFormat="1" ht="19.9" customHeight="1" spans="1:3">
      <c r="A10" s="82" t="s">
        <v>1524</v>
      </c>
      <c r="B10" s="57" t="s">
        <v>1504</v>
      </c>
      <c r="C10" s="59" t="s">
        <v>1525</v>
      </c>
    </row>
    <row r="11" s="4" customFormat="1" ht="19.9" customHeight="1" spans="1:3">
      <c r="A11" s="57" t="s">
        <v>827</v>
      </c>
      <c r="B11" s="57" t="s">
        <v>828</v>
      </c>
      <c r="C11" s="59" t="s">
        <v>1526</v>
      </c>
    </row>
    <row r="12" s="4" customFormat="1" ht="19.9" customHeight="1" spans="1:3">
      <c r="A12" s="57" t="s">
        <v>1527</v>
      </c>
      <c r="B12" s="57" t="s">
        <v>1528</v>
      </c>
      <c r="C12" s="59" t="s">
        <v>1526</v>
      </c>
    </row>
    <row r="13" s="4" customFormat="1" ht="19.9" customHeight="1" spans="1:3">
      <c r="A13" s="82" t="s">
        <v>1529</v>
      </c>
      <c r="B13" s="57" t="s">
        <v>1513</v>
      </c>
      <c r="C13" s="59" t="s">
        <v>1526</v>
      </c>
    </row>
    <row r="14" s="4" customFormat="1" ht="19.9" customHeight="1" spans="1:3">
      <c r="A14" s="60" t="s">
        <v>404</v>
      </c>
      <c r="B14" s="60"/>
      <c r="C14" s="96" t="s">
        <v>1466</v>
      </c>
    </row>
  </sheetData>
  <mergeCells count="3">
    <mergeCell ref="A2:C2"/>
    <mergeCell ref="A4:B4"/>
    <mergeCell ref="A14:B14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1" sqref="A1"/>
    </sheetView>
  </sheetViews>
  <sheetFormatPr defaultColWidth="9" defaultRowHeight="27.95" customHeight="1" outlineLevelCol="1"/>
  <cols>
    <col min="1" max="1" width="49" style="62" customWidth="1"/>
    <col min="2" max="2" width="35.875" style="62" customWidth="1"/>
    <col min="3" max="16371" width="9" style="62"/>
    <col min="16372" max="16384" width="9" style="83"/>
  </cols>
  <sheetData>
    <row r="1" ht="30" customHeight="1" spans="1:1">
      <c r="A1" s="61" t="s">
        <v>1530</v>
      </c>
    </row>
    <row r="2" s="62" customFormat="1" customHeight="1" spans="1:2">
      <c r="A2" s="84" t="s">
        <v>1531</v>
      </c>
      <c r="B2" s="84"/>
    </row>
    <row r="3" s="62" customFormat="1" customHeight="1" spans="1:2">
      <c r="A3" s="85" t="s">
        <v>1091</v>
      </c>
      <c r="B3" s="86" t="s">
        <v>183</v>
      </c>
    </row>
    <row r="4" s="62" customFormat="1" customHeight="1" spans="1:2">
      <c r="A4" s="87" t="s">
        <v>1532</v>
      </c>
      <c r="B4" s="88" t="s">
        <v>1092</v>
      </c>
    </row>
    <row r="5" s="62" customFormat="1" customHeight="1" spans="1:2">
      <c r="A5" s="87" t="s">
        <v>214</v>
      </c>
      <c r="B5" s="89">
        <f>B6+B9+B15</f>
        <v>1272.1</v>
      </c>
    </row>
    <row r="6" s="62" customFormat="1" customHeight="1" spans="1:2">
      <c r="A6" s="90" t="s">
        <v>1533</v>
      </c>
      <c r="B6" s="91">
        <f>SUM(B7,B8)</f>
        <v>0</v>
      </c>
    </row>
    <row r="7" s="62" customFormat="1" customHeight="1" spans="1:2">
      <c r="A7" s="92" t="s">
        <v>1534</v>
      </c>
      <c r="B7" s="93">
        <v>0</v>
      </c>
    </row>
    <row r="8" s="62" customFormat="1" customHeight="1" spans="1:2">
      <c r="A8" s="92" t="s">
        <v>1535</v>
      </c>
      <c r="B8" s="93">
        <v>0</v>
      </c>
    </row>
    <row r="9" s="62" customFormat="1" customHeight="1" spans="1:2">
      <c r="A9" s="90" t="s">
        <v>1536</v>
      </c>
      <c r="B9" s="91">
        <f>SUM(B10:B14)</f>
        <v>33.11</v>
      </c>
    </row>
    <row r="10" s="62" customFormat="1" customHeight="1" spans="1:2">
      <c r="A10" s="94" t="s">
        <v>1537</v>
      </c>
      <c r="B10" s="95"/>
    </row>
    <row r="11" s="62" customFormat="1" customHeight="1" spans="1:2">
      <c r="A11" s="94" t="s">
        <v>1538</v>
      </c>
      <c r="B11" s="89">
        <v>20</v>
      </c>
    </row>
    <row r="12" s="62" customFormat="1" customHeight="1" spans="1:2">
      <c r="A12" s="94" t="s">
        <v>1539</v>
      </c>
      <c r="B12" s="89">
        <v>0</v>
      </c>
    </row>
    <row r="13" s="62" customFormat="1" customHeight="1" spans="1:2">
      <c r="A13" s="94" t="s">
        <v>1540</v>
      </c>
      <c r="B13" s="89">
        <v>13.11</v>
      </c>
    </row>
    <row r="14" s="62" customFormat="1" customHeight="1" spans="1:2">
      <c r="A14" s="94" t="s">
        <v>1541</v>
      </c>
      <c r="B14" s="89"/>
    </row>
    <row r="15" s="62" customFormat="1" customHeight="1" spans="1:2">
      <c r="A15" s="90" t="s">
        <v>1542</v>
      </c>
      <c r="B15" s="91">
        <v>1238.99</v>
      </c>
    </row>
  </sheetData>
  <mergeCells count="1">
    <mergeCell ref="A2:B2"/>
  </mergeCells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workbookViewId="0">
      <selection activeCell="F25" sqref="F25"/>
    </sheetView>
  </sheetViews>
  <sheetFormatPr defaultColWidth="10" defaultRowHeight="13.5" outlineLevelCol="2"/>
  <cols>
    <col min="1" max="1" width="30.875" style="4" customWidth="1"/>
    <col min="2" max="2" width="49" style="4" customWidth="1"/>
    <col min="3" max="3" width="30.875" style="4" customWidth="1"/>
    <col min="4" max="4" width="9.76666666666667" style="4" customWidth="1"/>
    <col min="5" max="16379" width="10" style="4"/>
  </cols>
  <sheetData>
    <row r="1" s="4" customFormat="1" ht="30" customHeight="1" spans="1:3">
      <c r="A1" s="5" t="s">
        <v>1543</v>
      </c>
      <c r="B1" s="6"/>
      <c r="C1" s="6"/>
    </row>
    <row r="2" s="4" customFormat="1" ht="19.9" customHeight="1" spans="1:3">
      <c r="A2" s="8" t="s">
        <v>1544</v>
      </c>
      <c r="B2" s="8"/>
      <c r="C2" s="8"/>
    </row>
    <row r="3" s="4" customFormat="1" ht="17.05" customHeight="1" spans="2:3">
      <c r="B3" s="9"/>
      <c r="C3" s="9"/>
    </row>
    <row r="4" s="4" customFormat="1" ht="21.35" customHeight="1" spans="1:3">
      <c r="A4" s="53" t="s">
        <v>7</v>
      </c>
      <c r="B4" s="53"/>
      <c r="C4" s="53" t="s">
        <v>8</v>
      </c>
    </row>
    <row r="5" s="4" customFormat="1" ht="34.15" customHeight="1" spans="1:3">
      <c r="A5" s="53" t="s">
        <v>186</v>
      </c>
      <c r="B5" s="53" t="s">
        <v>187</v>
      </c>
      <c r="C5" s="53" t="s">
        <v>217</v>
      </c>
    </row>
    <row r="6" s="4" customFormat="1" ht="19.9" customHeight="1" spans="1:3">
      <c r="A6" s="57" t="s">
        <v>1007</v>
      </c>
      <c r="B6" s="57" t="s">
        <v>1008</v>
      </c>
      <c r="C6" s="59" t="s">
        <v>1545</v>
      </c>
    </row>
    <row r="7" s="4" customFormat="1" ht="19.9" customHeight="1" spans="1:3">
      <c r="A7" s="82" t="s">
        <v>1011</v>
      </c>
      <c r="B7" s="57" t="s">
        <v>1012</v>
      </c>
      <c r="C7" s="59" t="s">
        <v>263</v>
      </c>
    </row>
    <row r="8" s="4" customFormat="1" ht="19.9" customHeight="1" spans="1:3">
      <c r="A8" s="82" t="s">
        <v>1025</v>
      </c>
      <c r="B8" s="57" t="s">
        <v>1026</v>
      </c>
      <c r="C8" s="59" t="s">
        <v>1546</v>
      </c>
    </row>
    <row r="9" s="4" customFormat="1" ht="19.9" customHeight="1" spans="1:3">
      <c r="A9" s="57" t="s">
        <v>1027</v>
      </c>
      <c r="B9" s="57" t="s">
        <v>1028</v>
      </c>
      <c r="C9" s="59" t="s">
        <v>1547</v>
      </c>
    </row>
    <row r="10" s="4" customFormat="1" ht="19.9" customHeight="1" spans="1:3">
      <c r="A10" s="82" t="s">
        <v>1029</v>
      </c>
      <c r="B10" s="57" t="s">
        <v>1030</v>
      </c>
      <c r="C10" s="59" t="s">
        <v>1547</v>
      </c>
    </row>
    <row r="11" s="4" customFormat="1" ht="19.9" customHeight="1" spans="1:3">
      <c r="A11" s="57" t="s">
        <v>1050</v>
      </c>
      <c r="B11" s="57" t="s">
        <v>986</v>
      </c>
      <c r="C11" s="59" t="s">
        <v>1526</v>
      </c>
    </row>
    <row r="12" s="4" customFormat="1" ht="19.9" customHeight="1" spans="1:3">
      <c r="A12" s="82" t="s">
        <v>1051</v>
      </c>
      <c r="B12" s="57" t="s">
        <v>986</v>
      </c>
      <c r="C12" s="59" t="s">
        <v>1526</v>
      </c>
    </row>
    <row r="13" s="4" customFormat="1" ht="19.9" customHeight="1" spans="1:3">
      <c r="A13" s="57" t="s">
        <v>1052</v>
      </c>
      <c r="B13" s="57" t="s">
        <v>1053</v>
      </c>
      <c r="C13" s="59" t="s">
        <v>1548</v>
      </c>
    </row>
    <row r="14" s="4" customFormat="1" ht="19.9" customHeight="1" spans="1:3">
      <c r="A14" s="82" t="s">
        <v>1058</v>
      </c>
      <c r="B14" s="57" t="s">
        <v>1059</v>
      </c>
      <c r="C14" s="59" t="s">
        <v>1548</v>
      </c>
    </row>
    <row r="15" s="4" customFormat="1" ht="19.9" customHeight="1" spans="1:3">
      <c r="A15" s="60" t="s">
        <v>404</v>
      </c>
      <c r="B15" s="60"/>
      <c r="C15" s="56" t="s">
        <v>1466</v>
      </c>
    </row>
    <row r="16" s="4" customFormat="1" ht="11.3" customHeight="1" spans="1:3">
      <c r="A16" s="79" t="s">
        <v>1549</v>
      </c>
      <c r="B16" s="79"/>
      <c r="C16" s="79"/>
    </row>
    <row r="17" s="4" customFormat="1" ht="14.3" customHeight="1" spans="1:3">
      <c r="A17" s="80" t="s">
        <v>406</v>
      </c>
      <c r="B17" s="80"/>
      <c r="C17" s="80"/>
    </row>
    <row r="18" s="4" customFormat="1" ht="14.3" customHeight="1" spans="1:3">
      <c r="A18" s="81" t="s">
        <v>1550</v>
      </c>
      <c r="B18" s="81"/>
      <c r="C18" s="81"/>
    </row>
  </sheetData>
  <mergeCells count="5">
    <mergeCell ref="A2:C2"/>
    <mergeCell ref="A4:B4"/>
    <mergeCell ref="A15:B15"/>
    <mergeCell ref="A17:C17"/>
    <mergeCell ref="A18:C1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view="pageBreakPreview" zoomScaleNormal="100" topLeftCell="A61" workbookViewId="0">
      <selection activeCell="A1" sqref="$A1:$XFD1"/>
    </sheetView>
  </sheetViews>
  <sheetFormatPr defaultColWidth="9" defaultRowHeight="30" customHeight="1" outlineLevelCol="3"/>
  <cols>
    <col min="1" max="1" width="50.625" customWidth="1"/>
    <col min="2" max="2" width="15.625" style="21" customWidth="1"/>
    <col min="3" max="3" width="50.625" customWidth="1"/>
    <col min="4" max="4" width="15.625" style="21" customWidth="1"/>
  </cols>
  <sheetData>
    <row r="1" customHeight="1" spans="1:1">
      <c r="A1" s="169" t="s">
        <v>1</v>
      </c>
    </row>
    <row r="2" customHeight="1" spans="1:4">
      <c r="A2" s="26" t="s">
        <v>2</v>
      </c>
      <c r="B2" s="27"/>
      <c r="C2" s="26"/>
      <c r="D2" s="27"/>
    </row>
    <row r="3" s="19" customFormat="1" customHeight="1" spans="1:4">
      <c r="A3" s="19" t="s">
        <v>3</v>
      </c>
      <c r="B3" s="30"/>
      <c r="D3" s="200" t="s">
        <v>4</v>
      </c>
    </row>
    <row r="4" customHeight="1" spans="1:4">
      <c r="A4" s="201" t="s">
        <v>5</v>
      </c>
      <c r="B4" s="202"/>
      <c r="C4" s="203" t="s">
        <v>6</v>
      </c>
      <c r="D4" s="203"/>
    </row>
    <row r="5" customHeight="1" spans="1:4">
      <c r="A5" s="201" t="s">
        <v>7</v>
      </c>
      <c r="B5" s="202" t="s">
        <v>8</v>
      </c>
      <c r="C5" s="202" t="s">
        <v>7</v>
      </c>
      <c r="D5" s="202" t="s">
        <v>8</v>
      </c>
    </row>
    <row r="6" ht="26" customHeight="1" spans="1:4">
      <c r="A6" s="204" t="s">
        <v>9</v>
      </c>
      <c r="B6" s="205">
        <v>3273.79</v>
      </c>
      <c r="C6" s="206" t="s">
        <v>10</v>
      </c>
      <c r="D6" s="188">
        <v>174580.82</v>
      </c>
    </row>
    <row r="7" ht="26" customHeight="1" spans="1:4">
      <c r="A7" s="204" t="s">
        <v>11</v>
      </c>
      <c r="B7" s="205">
        <f>SUM(B8,B15,B51)</f>
        <v>125905.954</v>
      </c>
      <c r="C7" s="207" t="s">
        <v>12</v>
      </c>
      <c r="D7" s="208">
        <f>SUM(D8,D15,D51)</f>
        <v>0</v>
      </c>
    </row>
    <row r="8" ht="26" customHeight="1" spans="1:4">
      <c r="A8" s="204" t="s">
        <v>13</v>
      </c>
      <c r="B8" s="205">
        <f>SUM(B9:B14)</f>
        <v>527.63</v>
      </c>
      <c r="C8" s="207" t="s">
        <v>14</v>
      </c>
      <c r="D8" s="205">
        <f>SUM(D9:D14)</f>
        <v>0</v>
      </c>
    </row>
    <row r="9" ht="26" customHeight="1" spans="1:4">
      <c r="A9" s="209" t="s">
        <v>15</v>
      </c>
      <c r="B9" s="210">
        <v>0</v>
      </c>
      <c r="C9" s="209" t="s">
        <v>16</v>
      </c>
      <c r="D9" s="210">
        <v>0</v>
      </c>
    </row>
    <row r="10" ht="26" customHeight="1" spans="1:4">
      <c r="A10" s="209" t="s">
        <v>17</v>
      </c>
      <c r="B10" s="210">
        <v>0</v>
      </c>
      <c r="C10" s="209" t="s">
        <v>18</v>
      </c>
      <c r="D10" s="210">
        <v>0</v>
      </c>
    </row>
    <row r="11" ht="26" customHeight="1" spans="1:4">
      <c r="A11" s="209" t="s">
        <v>19</v>
      </c>
      <c r="B11" s="210">
        <v>527.63</v>
      </c>
      <c r="C11" s="209" t="s">
        <v>20</v>
      </c>
      <c r="D11" s="210">
        <v>0</v>
      </c>
    </row>
    <row r="12" ht="26" customHeight="1" spans="1:4">
      <c r="A12" s="209" t="s">
        <v>21</v>
      </c>
      <c r="B12" s="210">
        <v>0</v>
      </c>
      <c r="C12" s="209" t="s">
        <v>22</v>
      </c>
      <c r="D12" s="210">
        <v>0</v>
      </c>
    </row>
    <row r="13" ht="26" customHeight="1" spans="1:4">
      <c r="A13" s="209" t="s">
        <v>23</v>
      </c>
      <c r="B13" s="210">
        <v>0</v>
      </c>
      <c r="C13" s="209" t="s">
        <v>24</v>
      </c>
      <c r="D13" s="210">
        <v>0</v>
      </c>
    </row>
    <row r="14" ht="26" customHeight="1" spans="1:4">
      <c r="A14" s="209" t="s">
        <v>25</v>
      </c>
      <c r="B14" s="210">
        <v>0</v>
      </c>
      <c r="C14" s="209" t="s">
        <v>26</v>
      </c>
      <c r="D14" s="210">
        <v>0</v>
      </c>
    </row>
    <row r="15" ht="26" customHeight="1" spans="1:4">
      <c r="A15" s="204" t="s">
        <v>27</v>
      </c>
      <c r="B15" s="205">
        <f>SUM(B16:B50)</f>
        <v>123653.904</v>
      </c>
      <c r="C15" s="207" t="s">
        <v>28</v>
      </c>
      <c r="D15" s="205">
        <f>SUM(D16:D50)</f>
        <v>0</v>
      </c>
    </row>
    <row r="16" ht="26" customHeight="1" spans="1:4">
      <c r="A16" s="209" t="s">
        <v>29</v>
      </c>
      <c r="B16" s="210">
        <v>785.77</v>
      </c>
      <c r="C16" s="209" t="s">
        <v>30</v>
      </c>
      <c r="D16" s="210">
        <v>0</v>
      </c>
    </row>
    <row r="17" ht="26" customHeight="1" spans="1:4">
      <c r="A17" s="209" t="s">
        <v>31</v>
      </c>
      <c r="B17" s="210">
        <v>30272.462</v>
      </c>
      <c r="C17" s="209" t="s">
        <v>32</v>
      </c>
      <c r="D17" s="210">
        <v>0</v>
      </c>
    </row>
    <row r="18" ht="26" customHeight="1" spans="1:4">
      <c r="A18" s="209" t="s">
        <v>33</v>
      </c>
      <c r="B18" s="210">
        <v>6114</v>
      </c>
      <c r="C18" s="209" t="s">
        <v>34</v>
      </c>
      <c r="D18" s="188">
        <v>0</v>
      </c>
    </row>
    <row r="19" ht="26" customHeight="1" spans="1:4">
      <c r="A19" s="209" t="s">
        <v>35</v>
      </c>
      <c r="B19" s="210">
        <v>7429.93</v>
      </c>
      <c r="C19" s="209" t="s">
        <v>36</v>
      </c>
      <c r="D19" s="188">
        <v>0</v>
      </c>
    </row>
    <row r="20" ht="26" customHeight="1" spans="1:4">
      <c r="A20" s="209" t="s">
        <v>37</v>
      </c>
      <c r="B20" s="210">
        <v>0</v>
      </c>
      <c r="C20" s="209" t="s">
        <v>38</v>
      </c>
      <c r="D20" s="188">
        <v>0</v>
      </c>
    </row>
    <row r="21" ht="26" customHeight="1" spans="1:4">
      <c r="A21" s="209" t="s">
        <v>39</v>
      </c>
      <c r="B21" s="210">
        <v>0</v>
      </c>
      <c r="C21" s="209" t="s">
        <v>40</v>
      </c>
      <c r="D21" s="188">
        <v>0</v>
      </c>
    </row>
    <row r="22" ht="26" customHeight="1" spans="1:4">
      <c r="A22" s="209" t="s">
        <v>41</v>
      </c>
      <c r="B22" s="210">
        <v>0</v>
      </c>
      <c r="C22" s="209" t="s">
        <v>42</v>
      </c>
      <c r="D22" s="210">
        <v>0</v>
      </c>
    </row>
    <row r="23" ht="26" customHeight="1" spans="1:4">
      <c r="A23" s="209" t="s">
        <v>43</v>
      </c>
      <c r="B23" s="210">
        <v>2357.8</v>
      </c>
      <c r="C23" s="209" t="s">
        <v>44</v>
      </c>
      <c r="D23" s="210">
        <v>0</v>
      </c>
    </row>
    <row r="24" ht="26" customHeight="1" spans="1:4">
      <c r="A24" s="209" t="s">
        <v>45</v>
      </c>
      <c r="B24" s="210">
        <v>7807.921</v>
      </c>
      <c r="C24" s="209" t="s">
        <v>46</v>
      </c>
      <c r="D24" s="210">
        <v>0</v>
      </c>
    </row>
    <row r="25" ht="26" customHeight="1" spans="1:4">
      <c r="A25" s="209" t="s">
        <v>47</v>
      </c>
      <c r="B25" s="210">
        <v>0</v>
      </c>
      <c r="C25" s="209" t="s">
        <v>48</v>
      </c>
      <c r="D25" s="210">
        <v>0</v>
      </c>
    </row>
    <row r="26" ht="26" customHeight="1" spans="1:4">
      <c r="A26" s="209" t="s">
        <v>49</v>
      </c>
      <c r="B26" s="210">
        <v>0</v>
      </c>
      <c r="C26" s="209" t="s">
        <v>50</v>
      </c>
      <c r="D26" s="188">
        <v>0</v>
      </c>
    </row>
    <row r="27" ht="26" customHeight="1" spans="1:4">
      <c r="A27" s="209" t="s">
        <v>51</v>
      </c>
      <c r="B27" s="210">
        <v>0</v>
      </c>
      <c r="C27" s="209" t="s">
        <v>52</v>
      </c>
      <c r="D27" s="188">
        <v>0</v>
      </c>
    </row>
    <row r="28" ht="26" customHeight="1" spans="1:4">
      <c r="A28" s="209" t="s">
        <v>53</v>
      </c>
      <c r="B28" s="210">
        <v>13995.67</v>
      </c>
      <c r="C28" s="209" t="s">
        <v>54</v>
      </c>
      <c r="D28" s="188">
        <v>0</v>
      </c>
    </row>
    <row r="29" ht="26" customHeight="1" spans="1:4">
      <c r="A29" s="211" t="s">
        <v>55</v>
      </c>
      <c r="B29" s="210">
        <v>0</v>
      </c>
      <c r="C29" s="211" t="s">
        <v>56</v>
      </c>
      <c r="D29" s="188">
        <v>0</v>
      </c>
    </row>
    <row r="30" ht="26" customHeight="1" spans="1:4">
      <c r="A30" s="211" t="s">
        <v>57</v>
      </c>
      <c r="B30" s="212">
        <v>0</v>
      </c>
      <c r="C30" s="211" t="s">
        <v>58</v>
      </c>
      <c r="D30" s="212">
        <v>0</v>
      </c>
    </row>
    <row r="31" ht="26" customHeight="1" spans="1:4">
      <c r="A31" s="211" t="s">
        <v>59</v>
      </c>
      <c r="B31" s="213">
        <v>0</v>
      </c>
      <c r="C31" s="211" t="s">
        <v>60</v>
      </c>
      <c r="D31" s="213">
        <v>0</v>
      </c>
    </row>
    <row r="32" ht="26" customHeight="1" spans="1:4">
      <c r="A32" s="211" t="s">
        <v>61</v>
      </c>
      <c r="B32" s="213">
        <v>1255.58</v>
      </c>
      <c r="C32" s="211" t="s">
        <v>62</v>
      </c>
      <c r="D32" s="213">
        <v>0</v>
      </c>
    </row>
    <row r="33" ht="26" customHeight="1" spans="1:4">
      <c r="A33" s="211" t="s">
        <v>63</v>
      </c>
      <c r="B33" s="213">
        <v>20250.7</v>
      </c>
      <c r="C33" s="211" t="s">
        <v>64</v>
      </c>
      <c r="D33" s="213">
        <v>0</v>
      </c>
    </row>
    <row r="34" ht="26" customHeight="1" spans="1:4">
      <c r="A34" s="211" t="s">
        <v>65</v>
      </c>
      <c r="B34" s="213">
        <v>0</v>
      </c>
      <c r="C34" s="211" t="s">
        <v>66</v>
      </c>
      <c r="D34" s="213">
        <v>0</v>
      </c>
    </row>
    <row r="35" ht="26" customHeight="1" spans="1:4">
      <c r="A35" s="211" t="s">
        <v>67</v>
      </c>
      <c r="B35" s="213">
        <v>314.42</v>
      </c>
      <c r="C35" s="211" t="s">
        <v>68</v>
      </c>
      <c r="D35" s="213">
        <v>0</v>
      </c>
    </row>
    <row r="36" ht="26" customHeight="1" spans="1:4">
      <c r="A36" s="211" t="s">
        <v>69</v>
      </c>
      <c r="B36" s="213">
        <v>3886.23</v>
      </c>
      <c r="C36" s="211" t="s">
        <v>70</v>
      </c>
      <c r="D36" s="213">
        <v>0</v>
      </c>
    </row>
    <row r="37" ht="26" customHeight="1" spans="1:4">
      <c r="A37" s="211" t="s">
        <v>71</v>
      </c>
      <c r="B37" s="213">
        <v>4430.561</v>
      </c>
      <c r="C37" s="211" t="s">
        <v>72</v>
      </c>
      <c r="D37" s="213">
        <v>0</v>
      </c>
    </row>
    <row r="38" ht="26" customHeight="1" spans="1:4">
      <c r="A38" s="211" t="s">
        <v>73</v>
      </c>
      <c r="B38" s="213">
        <v>36.56</v>
      </c>
      <c r="C38" s="211" t="s">
        <v>74</v>
      </c>
      <c r="D38" s="213">
        <v>0</v>
      </c>
    </row>
    <row r="39" ht="26" customHeight="1" spans="1:4">
      <c r="A39" s="211" t="s">
        <v>75</v>
      </c>
      <c r="B39" s="213">
        <v>0</v>
      </c>
      <c r="C39" s="211" t="s">
        <v>76</v>
      </c>
      <c r="D39" s="213">
        <v>0</v>
      </c>
    </row>
    <row r="40" ht="26" customHeight="1" spans="1:4">
      <c r="A40" s="211" t="s">
        <v>77</v>
      </c>
      <c r="B40" s="213">
        <v>20864.51</v>
      </c>
      <c r="C40" s="211" t="s">
        <v>78</v>
      </c>
      <c r="D40" s="213">
        <v>0</v>
      </c>
    </row>
    <row r="41" ht="26" customHeight="1" spans="1:4">
      <c r="A41" s="211" t="s">
        <v>79</v>
      </c>
      <c r="B41" s="213">
        <v>603.66</v>
      </c>
      <c r="C41" s="211" t="s">
        <v>80</v>
      </c>
      <c r="D41" s="213">
        <v>0</v>
      </c>
    </row>
    <row r="42" ht="26" customHeight="1" spans="1:4">
      <c r="A42" s="211" t="s">
        <v>81</v>
      </c>
      <c r="B42" s="213">
        <v>0</v>
      </c>
      <c r="C42" s="211" t="s">
        <v>82</v>
      </c>
      <c r="D42" s="213">
        <v>0</v>
      </c>
    </row>
    <row r="43" ht="26" customHeight="1" spans="1:4">
      <c r="A43" s="211" t="s">
        <v>83</v>
      </c>
      <c r="B43" s="213">
        <v>0</v>
      </c>
      <c r="C43" s="211" t="s">
        <v>84</v>
      </c>
      <c r="D43" s="213">
        <v>0</v>
      </c>
    </row>
    <row r="44" ht="26" customHeight="1" spans="1:4">
      <c r="A44" s="211" t="s">
        <v>85</v>
      </c>
      <c r="B44" s="213">
        <v>0</v>
      </c>
      <c r="C44" s="211" t="s">
        <v>86</v>
      </c>
      <c r="D44" s="213">
        <v>0</v>
      </c>
    </row>
    <row r="45" ht="26" customHeight="1" spans="1:4">
      <c r="A45" s="211" t="s">
        <v>87</v>
      </c>
      <c r="B45" s="213">
        <v>66.5</v>
      </c>
      <c r="C45" s="211" t="s">
        <v>88</v>
      </c>
      <c r="D45" s="213">
        <v>0</v>
      </c>
    </row>
    <row r="46" ht="26" customHeight="1" spans="1:4">
      <c r="A46" s="211" t="s">
        <v>89</v>
      </c>
      <c r="B46" s="213">
        <v>0</v>
      </c>
      <c r="C46" s="211" t="s">
        <v>90</v>
      </c>
      <c r="D46" s="213">
        <v>0</v>
      </c>
    </row>
    <row r="47" ht="26" customHeight="1" spans="1:4">
      <c r="A47" s="211" t="s">
        <v>91</v>
      </c>
      <c r="B47" s="213">
        <v>0</v>
      </c>
      <c r="C47" s="211" t="s">
        <v>92</v>
      </c>
      <c r="D47" s="213">
        <v>0</v>
      </c>
    </row>
    <row r="48" ht="26" customHeight="1" spans="1:4">
      <c r="A48" s="211" t="s">
        <v>93</v>
      </c>
      <c r="B48" s="213">
        <v>117.38</v>
      </c>
      <c r="C48" s="211" t="s">
        <v>94</v>
      </c>
      <c r="D48" s="213">
        <v>0</v>
      </c>
    </row>
    <row r="49" ht="26" customHeight="1" spans="1:4">
      <c r="A49" s="211" t="s">
        <v>95</v>
      </c>
      <c r="B49" s="213">
        <v>0</v>
      </c>
      <c r="C49" s="211" t="s">
        <v>96</v>
      </c>
      <c r="D49" s="213">
        <v>0</v>
      </c>
    </row>
    <row r="50" ht="26" customHeight="1" spans="1:4">
      <c r="A50" s="211" t="s">
        <v>97</v>
      </c>
      <c r="B50" s="213">
        <v>3064.25</v>
      </c>
      <c r="C50" s="211" t="s">
        <v>98</v>
      </c>
      <c r="D50" s="213">
        <v>0</v>
      </c>
    </row>
    <row r="51" ht="26" customHeight="1" spans="1:4">
      <c r="A51" s="214" t="s">
        <v>99</v>
      </c>
      <c r="B51" s="215">
        <f>SUM(B52:B72)</f>
        <v>1724.42</v>
      </c>
      <c r="C51" s="214" t="s">
        <v>100</v>
      </c>
      <c r="D51" s="215">
        <f>SUM(D52:D72)</f>
        <v>0</v>
      </c>
    </row>
    <row r="52" ht="26" customHeight="1" spans="1:4">
      <c r="A52" s="211" t="s">
        <v>101</v>
      </c>
      <c r="B52" s="213">
        <v>963.81</v>
      </c>
      <c r="C52" s="211" t="s">
        <v>101</v>
      </c>
      <c r="D52" s="213">
        <v>0</v>
      </c>
    </row>
    <row r="53" ht="26" customHeight="1" spans="1:4">
      <c r="A53" s="211" t="s">
        <v>102</v>
      </c>
      <c r="B53" s="213">
        <v>0</v>
      </c>
      <c r="C53" s="211" t="s">
        <v>102</v>
      </c>
      <c r="D53" s="213">
        <v>0</v>
      </c>
    </row>
    <row r="54" ht="26" customHeight="1" spans="1:4">
      <c r="A54" s="211" t="s">
        <v>103</v>
      </c>
      <c r="B54" s="213">
        <v>0</v>
      </c>
      <c r="C54" s="211" t="s">
        <v>103</v>
      </c>
      <c r="D54" s="213">
        <v>0</v>
      </c>
    </row>
    <row r="55" ht="26" customHeight="1" spans="1:4">
      <c r="A55" s="211" t="s">
        <v>104</v>
      </c>
      <c r="B55" s="213">
        <v>0</v>
      </c>
      <c r="C55" s="211" t="s">
        <v>104</v>
      </c>
      <c r="D55" s="213">
        <v>0</v>
      </c>
    </row>
    <row r="56" ht="26" customHeight="1" spans="1:4">
      <c r="A56" s="211" t="s">
        <v>105</v>
      </c>
      <c r="B56" s="213">
        <v>0</v>
      </c>
      <c r="C56" s="211" t="s">
        <v>105</v>
      </c>
      <c r="D56" s="213">
        <v>0</v>
      </c>
    </row>
    <row r="57" ht="26" customHeight="1" spans="1:4">
      <c r="A57" s="211" t="s">
        <v>106</v>
      </c>
      <c r="B57" s="213">
        <v>0</v>
      </c>
      <c r="C57" s="211" t="s">
        <v>106</v>
      </c>
      <c r="D57" s="213">
        <v>0</v>
      </c>
    </row>
    <row r="58" ht="26" customHeight="1" spans="1:4">
      <c r="A58" s="211" t="s">
        <v>107</v>
      </c>
      <c r="B58" s="213">
        <v>45.23</v>
      </c>
      <c r="C58" s="211" t="s">
        <v>107</v>
      </c>
      <c r="D58" s="213">
        <v>0</v>
      </c>
    </row>
    <row r="59" ht="26" customHeight="1" spans="1:4">
      <c r="A59" s="211" t="s">
        <v>108</v>
      </c>
      <c r="B59" s="213">
        <v>0</v>
      </c>
      <c r="C59" s="211" t="s">
        <v>108</v>
      </c>
      <c r="D59" s="213">
        <v>0</v>
      </c>
    </row>
    <row r="60" ht="26" customHeight="1" spans="1:4">
      <c r="A60" s="211" t="s">
        <v>109</v>
      </c>
      <c r="B60" s="213">
        <v>115.38</v>
      </c>
      <c r="C60" s="211" t="s">
        <v>109</v>
      </c>
      <c r="D60" s="213">
        <v>0</v>
      </c>
    </row>
    <row r="61" ht="26" customHeight="1" spans="1:4">
      <c r="A61" s="211" t="s">
        <v>110</v>
      </c>
      <c r="B61" s="213">
        <v>0</v>
      </c>
      <c r="C61" s="211" t="s">
        <v>110</v>
      </c>
      <c r="D61" s="213">
        <v>0</v>
      </c>
    </row>
    <row r="62" ht="26" customHeight="1" spans="1:4">
      <c r="A62" s="211" t="s">
        <v>111</v>
      </c>
      <c r="B62" s="213">
        <v>0</v>
      </c>
      <c r="C62" s="211" t="s">
        <v>111</v>
      </c>
      <c r="D62" s="213">
        <v>0</v>
      </c>
    </row>
    <row r="63" ht="26" customHeight="1" spans="1:4">
      <c r="A63" s="211" t="s">
        <v>112</v>
      </c>
      <c r="B63" s="213">
        <v>600</v>
      </c>
      <c r="C63" s="211" t="s">
        <v>112</v>
      </c>
      <c r="D63" s="213">
        <v>0</v>
      </c>
    </row>
    <row r="64" ht="26" customHeight="1" spans="1:4">
      <c r="A64" s="211" t="s">
        <v>113</v>
      </c>
      <c r="B64" s="213"/>
      <c r="C64" s="211" t="s">
        <v>113</v>
      </c>
      <c r="D64" s="213">
        <v>0</v>
      </c>
    </row>
    <row r="65" ht="26" customHeight="1" spans="1:4">
      <c r="A65" s="211" t="s">
        <v>114</v>
      </c>
      <c r="B65" s="213">
        <v>0</v>
      </c>
      <c r="C65" s="211" t="s">
        <v>114</v>
      </c>
      <c r="D65" s="213">
        <v>0</v>
      </c>
    </row>
    <row r="66" ht="26" customHeight="1" spans="1:4">
      <c r="A66" s="211" t="s">
        <v>115</v>
      </c>
      <c r="B66" s="213">
        <v>0</v>
      </c>
      <c r="C66" s="211" t="s">
        <v>115</v>
      </c>
      <c r="D66" s="213">
        <v>0</v>
      </c>
    </row>
    <row r="67" ht="26" customHeight="1" spans="1:4">
      <c r="A67" s="211" t="s">
        <v>116</v>
      </c>
      <c r="B67" s="213">
        <v>0</v>
      </c>
      <c r="C67" s="211" t="s">
        <v>116</v>
      </c>
      <c r="D67" s="213">
        <v>0</v>
      </c>
    </row>
    <row r="68" ht="26" customHeight="1" spans="1:4">
      <c r="A68" s="211" t="s">
        <v>117</v>
      </c>
      <c r="B68" s="213">
        <v>0</v>
      </c>
      <c r="C68" s="211" t="s">
        <v>117</v>
      </c>
      <c r="D68" s="213">
        <v>0</v>
      </c>
    </row>
    <row r="69" ht="26" customHeight="1" spans="1:4">
      <c r="A69" s="211" t="s">
        <v>118</v>
      </c>
      <c r="B69" s="213">
        <v>0</v>
      </c>
      <c r="C69" s="211" t="s">
        <v>118</v>
      </c>
      <c r="D69" s="213">
        <v>0</v>
      </c>
    </row>
    <row r="70" ht="26" customHeight="1" spans="1:4">
      <c r="A70" s="211" t="s">
        <v>119</v>
      </c>
      <c r="B70" s="213">
        <v>0</v>
      </c>
      <c r="C70" s="211" t="s">
        <v>119</v>
      </c>
      <c r="D70" s="213">
        <v>0</v>
      </c>
    </row>
    <row r="71" ht="26" customHeight="1" spans="1:4">
      <c r="A71" s="211" t="s">
        <v>120</v>
      </c>
      <c r="B71" s="213">
        <v>0</v>
      </c>
      <c r="C71" s="211" t="s">
        <v>120</v>
      </c>
      <c r="D71" s="213">
        <v>0</v>
      </c>
    </row>
    <row r="72" ht="26" customHeight="1" spans="1:4">
      <c r="A72" s="211" t="s">
        <v>121</v>
      </c>
      <c r="B72" s="213">
        <v>0</v>
      </c>
      <c r="C72" s="211" t="s">
        <v>122</v>
      </c>
      <c r="D72" s="213">
        <v>0</v>
      </c>
    </row>
    <row r="73" ht="26" customHeight="1" spans="1:4">
      <c r="A73" s="214" t="s">
        <v>123</v>
      </c>
      <c r="B73" s="215">
        <f>SUM(B74:B75)</f>
        <v>0</v>
      </c>
      <c r="C73" s="214" t="s">
        <v>124</v>
      </c>
      <c r="D73" s="215">
        <f>SUM(D74:D75)</f>
        <v>0</v>
      </c>
    </row>
    <row r="74" ht="26" customHeight="1" spans="1:4">
      <c r="A74" s="211" t="s">
        <v>125</v>
      </c>
      <c r="B74" s="213">
        <v>0</v>
      </c>
      <c r="C74" s="211" t="s">
        <v>126</v>
      </c>
      <c r="D74" s="213">
        <v>0</v>
      </c>
    </row>
    <row r="75" ht="26" customHeight="1" spans="1:4">
      <c r="A75" s="211" t="s">
        <v>127</v>
      </c>
      <c r="B75" s="213">
        <v>0</v>
      </c>
      <c r="C75" s="211" t="s">
        <v>128</v>
      </c>
      <c r="D75" s="213">
        <v>0</v>
      </c>
    </row>
    <row r="76" ht="26" customHeight="1" spans="1:4">
      <c r="A76" s="216" t="s">
        <v>129</v>
      </c>
      <c r="B76" s="213">
        <v>0</v>
      </c>
      <c r="C76" s="217"/>
      <c r="D76" s="213"/>
    </row>
    <row r="77" ht="26" customHeight="1" spans="1:4">
      <c r="A77" s="216" t="s">
        <v>130</v>
      </c>
      <c r="B77" s="213">
        <v>43168.08</v>
      </c>
      <c r="C77" s="217"/>
      <c r="D77" s="213"/>
    </row>
    <row r="78" ht="26" customHeight="1" spans="1:4">
      <c r="A78" s="216" t="s">
        <v>131</v>
      </c>
      <c r="B78" s="213">
        <f>SUM(B79:B80)</f>
        <v>0</v>
      </c>
      <c r="C78" s="216" t="s">
        <v>132</v>
      </c>
      <c r="D78" s="213">
        <v>0</v>
      </c>
    </row>
    <row r="79" ht="26" customHeight="1" spans="1:4">
      <c r="A79" s="211" t="s">
        <v>133</v>
      </c>
      <c r="B79" s="213">
        <v>0</v>
      </c>
      <c r="C79" s="217"/>
      <c r="D79" s="213"/>
    </row>
    <row r="80" ht="26" customHeight="1" spans="1:4">
      <c r="A80" s="211" t="s">
        <v>134</v>
      </c>
      <c r="B80" s="213">
        <v>0</v>
      </c>
      <c r="C80" s="217"/>
      <c r="D80" s="213"/>
    </row>
    <row r="81" ht="26" customHeight="1" spans="1:4">
      <c r="A81" s="218" t="s">
        <v>135</v>
      </c>
      <c r="B81" s="219">
        <f>B82</f>
        <v>0</v>
      </c>
      <c r="C81" s="218" t="s">
        <v>136</v>
      </c>
      <c r="D81" s="219">
        <f>D82</f>
        <v>0</v>
      </c>
    </row>
    <row r="82" ht="26" customHeight="1" spans="1:4">
      <c r="A82" s="218" t="s">
        <v>137</v>
      </c>
      <c r="B82" s="219">
        <f>B83</f>
        <v>0</v>
      </c>
      <c r="C82" s="218" t="s">
        <v>138</v>
      </c>
      <c r="D82" s="219">
        <f>SUM(D83:D86)</f>
        <v>0</v>
      </c>
    </row>
    <row r="83" ht="26" customHeight="1" spans="1:4">
      <c r="A83" s="218" t="s">
        <v>139</v>
      </c>
      <c r="B83" s="219">
        <f>SUM(B84:B87)</f>
        <v>0</v>
      </c>
      <c r="C83" s="211" t="s">
        <v>140</v>
      </c>
      <c r="D83" s="213">
        <v>0</v>
      </c>
    </row>
    <row r="84" ht="26" customHeight="1" spans="1:4">
      <c r="A84" s="211" t="s">
        <v>141</v>
      </c>
      <c r="B84" s="213">
        <v>0</v>
      </c>
      <c r="C84" s="211" t="s">
        <v>142</v>
      </c>
      <c r="D84" s="213">
        <v>0</v>
      </c>
    </row>
    <row r="85" ht="26" customHeight="1" spans="1:4">
      <c r="A85" s="211" t="s">
        <v>143</v>
      </c>
      <c r="B85" s="213">
        <v>0</v>
      </c>
      <c r="C85" s="211" t="s">
        <v>144</v>
      </c>
      <c r="D85" s="213">
        <v>0</v>
      </c>
    </row>
    <row r="86" ht="26" customHeight="1" spans="1:4">
      <c r="A86" s="211" t="s">
        <v>145</v>
      </c>
      <c r="B86" s="213">
        <v>0</v>
      </c>
      <c r="C86" s="211" t="s">
        <v>146</v>
      </c>
      <c r="D86" s="213">
        <v>0</v>
      </c>
    </row>
    <row r="87" ht="26" customHeight="1" spans="1:4">
      <c r="A87" s="211" t="s">
        <v>147</v>
      </c>
      <c r="B87" s="213">
        <v>0</v>
      </c>
      <c r="C87" s="217"/>
      <c r="D87" s="213"/>
    </row>
    <row r="88" ht="26" customHeight="1" spans="1:4">
      <c r="A88" s="218" t="s">
        <v>148</v>
      </c>
      <c r="B88" s="219">
        <f>B89</f>
        <v>0</v>
      </c>
      <c r="C88" s="218" t="s">
        <v>149</v>
      </c>
      <c r="D88" s="219">
        <f>SUM(D89:D92)</f>
        <v>0</v>
      </c>
    </row>
    <row r="89" ht="26" customHeight="1" spans="1:4">
      <c r="A89" s="218" t="s">
        <v>150</v>
      </c>
      <c r="B89" s="219">
        <f>SUM(B90:B93)</f>
        <v>0</v>
      </c>
      <c r="C89" s="211" t="s">
        <v>151</v>
      </c>
      <c r="D89" s="220">
        <v>0</v>
      </c>
    </row>
    <row r="90" ht="26" customHeight="1" spans="1:4">
      <c r="A90" s="211" t="s">
        <v>152</v>
      </c>
      <c r="B90" s="213">
        <v>0</v>
      </c>
      <c r="C90" s="211" t="s">
        <v>153</v>
      </c>
      <c r="D90" s="213">
        <v>0</v>
      </c>
    </row>
    <row r="91" ht="26" customHeight="1" spans="1:4">
      <c r="A91" s="211" t="s">
        <v>154</v>
      </c>
      <c r="B91" s="213">
        <v>0</v>
      </c>
      <c r="C91" s="211" t="s">
        <v>155</v>
      </c>
      <c r="D91" s="213">
        <v>0</v>
      </c>
    </row>
    <row r="92" ht="26" customHeight="1" spans="1:4">
      <c r="A92" s="211" t="s">
        <v>156</v>
      </c>
      <c r="B92" s="213">
        <v>0</v>
      </c>
      <c r="C92" s="211" t="s">
        <v>157</v>
      </c>
      <c r="D92" s="213">
        <v>0</v>
      </c>
    </row>
    <row r="93" ht="26" customHeight="1" spans="1:4">
      <c r="A93" s="211" t="s">
        <v>158</v>
      </c>
      <c r="B93" s="213">
        <v>0</v>
      </c>
      <c r="C93" s="217"/>
      <c r="D93" s="213"/>
    </row>
    <row r="94" ht="26" customHeight="1" spans="1:4">
      <c r="A94" s="216" t="s">
        <v>159</v>
      </c>
      <c r="B94" s="213">
        <v>0</v>
      </c>
      <c r="C94" s="216" t="s">
        <v>160</v>
      </c>
      <c r="D94" s="213">
        <v>0</v>
      </c>
    </row>
    <row r="95" ht="26" customHeight="1" spans="1:4">
      <c r="A95" s="216" t="s">
        <v>161</v>
      </c>
      <c r="B95" s="213">
        <v>0</v>
      </c>
      <c r="C95" s="216" t="s">
        <v>162</v>
      </c>
      <c r="D95" s="213">
        <v>0</v>
      </c>
    </row>
    <row r="96" ht="26" customHeight="1" spans="1:4">
      <c r="A96" s="216" t="s">
        <v>163</v>
      </c>
      <c r="B96" s="213">
        <v>0</v>
      </c>
      <c r="C96" s="216" t="s">
        <v>164</v>
      </c>
      <c r="D96" s="213">
        <v>0</v>
      </c>
    </row>
    <row r="97" ht="26" customHeight="1" spans="1:4">
      <c r="A97" s="216" t="s">
        <v>165</v>
      </c>
      <c r="B97" s="221">
        <v>2233</v>
      </c>
      <c r="C97" s="216" t="s">
        <v>166</v>
      </c>
      <c r="D97" s="213">
        <v>0</v>
      </c>
    </row>
    <row r="98" ht="26" customHeight="1" spans="1:4">
      <c r="A98" s="218" t="s">
        <v>167</v>
      </c>
      <c r="B98" s="219">
        <f>SUM(B99:B101)</f>
        <v>0</v>
      </c>
      <c r="C98" s="218" t="s">
        <v>168</v>
      </c>
      <c r="D98" s="219">
        <f>SUM(D99:D101)</f>
        <v>0</v>
      </c>
    </row>
    <row r="99" ht="26" customHeight="1" spans="1:4">
      <c r="A99" s="211" t="s">
        <v>169</v>
      </c>
      <c r="B99" s="213">
        <v>0</v>
      </c>
      <c r="C99" s="211" t="s">
        <v>170</v>
      </c>
      <c r="D99" s="213">
        <v>0</v>
      </c>
    </row>
    <row r="100" ht="26" customHeight="1" spans="1:4">
      <c r="A100" s="211" t="s">
        <v>171</v>
      </c>
      <c r="B100" s="213">
        <v>0</v>
      </c>
      <c r="C100" s="211" t="s">
        <v>172</v>
      </c>
      <c r="D100" s="213">
        <v>0</v>
      </c>
    </row>
    <row r="101" ht="26" customHeight="1" spans="1:4">
      <c r="A101" s="211" t="s">
        <v>173</v>
      </c>
      <c r="B101" s="213">
        <v>0</v>
      </c>
      <c r="C101" s="211" t="s">
        <v>174</v>
      </c>
      <c r="D101" s="213">
        <v>0</v>
      </c>
    </row>
    <row r="102" ht="26" customHeight="1" spans="1:4">
      <c r="A102" s="216" t="s">
        <v>175</v>
      </c>
      <c r="B102" s="213">
        <v>0</v>
      </c>
      <c r="C102" s="216" t="s">
        <v>176</v>
      </c>
      <c r="D102" s="213">
        <v>0</v>
      </c>
    </row>
    <row r="103" ht="26" customHeight="1" spans="1:4">
      <c r="A103" s="216" t="s">
        <v>177</v>
      </c>
      <c r="B103" s="213">
        <v>0</v>
      </c>
      <c r="C103" s="216" t="s">
        <v>178</v>
      </c>
      <c r="D103" s="213">
        <v>0</v>
      </c>
    </row>
    <row r="104" ht="26" customHeight="1" spans="1:4">
      <c r="A104" s="222" t="s">
        <v>179</v>
      </c>
      <c r="B104" s="219">
        <f>SUM(B6:B7,B73,B76:B78,B81,B88,B94:B98,B102:B103)</f>
        <v>174580.824</v>
      </c>
      <c r="C104" s="222" t="s">
        <v>180</v>
      </c>
      <c r="D104" s="219">
        <f>SUM(D6:D7,D73,D78,D81,D88,D94:D98,D102:D103)</f>
        <v>174580.82</v>
      </c>
    </row>
  </sheetData>
  <mergeCells count="3">
    <mergeCell ref="A2:D2"/>
    <mergeCell ref="A4:B4"/>
    <mergeCell ref="C4:D4"/>
  </mergeCells>
  <printOptions horizontalCentered="1"/>
  <pageMargins left="0.688888888888889" right="0.688888888888889" top="0.688888888888889" bottom="0.688888888888889" header="0.5" footer="0.5"/>
  <pageSetup paperSize="9" orientation="landscape" horizontalDpi="600"/>
  <headerFooter>
    <oddFooter>&amp;C&amp;"方正仿宋简体"&amp;12第 &amp;P+11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C25" sqref="C25"/>
    </sheetView>
  </sheetViews>
  <sheetFormatPr defaultColWidth="10" defaultRowHeight="13.5" outlineLevelCol="5"/>
  <cols>
    <col min="1" max="1" width="33.3416666666667" style="4" customWidth="1"/>
    <col min="2" max="4" width="16.4083333333333" style="4" customWidth="1"/>
    <col min="5" max="6" width="10.2583333333333" style="4" customWidth="1"/>
    <col min="7" max="8" width="9.76666666666667" style="4" customWidth="1"/>
    <col min="9" max="16382" width="10" style="4"/>
  </cols>
  <sheetData>
    <row r="1" s="4" customFormat="1" ht="30" customHeight="1" spans="1:6">
      <c r="A1" s="5" t="s">
        <v>1551</v>
      </c>
      <c r="B1" s="5"/>
      <c r="C1" s="6"/>
      <c r="D1" s="6"/>
      <c r="E1" s="6"/>
      <c r="F1" s="6"/>
    </row>
    <row r="2" s="4" customFormat="1" ht="19.9" customHeight="1" spans="1:6">
      <c r="A2" s="72" t="s">
        <v>1552</v>
      </c>
      <c r="B2" s="72"/>
      <c r="C2" s="72"/>
      <c r="D2" s="72"/>
      <c r="E2" s="72"/>
      <c r="F2" s="72"/>
    </row>
    <row r="3" s="4" customFormat="1" ht="17.05" customHeight="1" spans="1:6">
      <c r="A3" s="73"/>
      <c r="B3" s="73"/>
      <c r="C3" s="74"/>
      <c r="D3" s="74"/>
      <c r="E3" s="75"/>
      <c r="F3" s="10" t="s">
        <v>183</v>
      </c>
    </row>
    <row r="4" s="4" customFormat="1" ht="21.35" customHeight="1" spans="1:6">
      <c r="A4" s="11" t="s">
        <v>1076</v>
      </c>
      <c r="B4" s="11" t="s">
        <v>1553</v>
      </c>
      <c r="C4" s="11" t="s">
        <v>1554</v>
      </c>
      <c r="D4" s="11" t="s">
        <v>8</v>
      </c>
      <c r="E4" s="11"/>
      <c r="F4" s="11"/>
    </row>
    <row r="5" s="4" customFormat="1" ht="34.15" customHeight="1" spans="1:6">
      <c r="A5" s="11"/>
      <c r="B5" s="11"/>
      <c r="C5" s="11"/>
      <c r="D5" s="11" t="s">
        <v>217</v>
      </c>
      <c r="E5" s="76" t="s">
        <v>1555</v>
      </c>
      <c r="F5" s="76" t="s">
        <v>1556</v>
      </c>
    </row>
    <row r="6" s="4" customFormat="1" ht="19.9" customHeight="1" spans="1:6">
      <c r="A6" s="15" t="s">
        <v>1077</v>
      </c>
      <c r="B6" s="16"/>
      <c r="C6" s="16"/>
      <c r="D6" s="16"/>
      <c r="E6" s="77"/>
      <c r="F6" s="77"/>
    </row>
    <row r="7" s="4" customFormat="1" ht="11.3" customHeight="1" spans="1:6">
      <c r="A7" s="78"/>
      <c r="B7" s="78"/>
      <c r="C7" s="79" t="s">
        <v>1549</v>
      </c>
      <c r="D7" s="79"/>
      <c r="E7" s="79"/>
      <c r="F7" s="79"/>
    </row>
    <row r="8" s="4" customFormat="1" ht="14.3" customHeight="1" spans="1:6">
      <c r="A8" s="80" t="s">
        <v>406</v>
      </c>
      <c r="B8" s="80"/>
      <c r="C8" s="80"/>
      <c r="D8" s="80"/>
      <c r="E8" s="80"/>
      <c r="F8" s="80"/>
    </row>
    <row r="9" s="4" customFormat="1" ht="14.3" customHeight="1" spans="1:6">
      <c r="A9" s="81" t="s">
        <v>1557</v>
      </c>
      <c r="B9" s="81"/>
      <c r="C9" s="81"/>
      <c r="D9" s="81"/>
      <c r="E9" s="81"/>
      <c r="F9" s="81"/>
    </row>
  </sheetData>
  <mergeCells count="8">
    <mergeCell ref="A1:B1"/>
    <mergeCell ref="A2:F2"/>
    <mergeCell ref="D4:F4"/>
    <mergeCell ref="A8:F8"/>
    <mergeCell ref="A9:F9"/>
    <mergeCell ref="A4:A5"/>
    <mergeCell ref="B4:B5"/>
    <mergeCell ref="C4:C5"/>
  </mergeCells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" sqref="A1"/>
    </sheetView>
  </sheetViews>
  <sheetFormatPr defaultColWidth="10" defaultRowHeight="13.5" outlineLevelRow="6" outlineLevelCol="1"/>
  <cols>
    <col min="1" max="1" width="51.2916666666667" style="4" customWidth="1"/>
    <col min="2" max="2" width="35.125" style="4" customWidth="1"/>
    <col min="3" max="16378" width="10" style="4"/>
  </cols>
  <sheetData>
    <row r="1" s="4" customFormat="1" ht="30" customHeight="1" spans="1:2">
      <c r="A1" s="5" t="s">
        <v>1558</v>
      </c>
      <c r="B1" s="51"/>
    </row>
    <row r="2" s="4" customFormat="1" ht="19.9" customHeight="1" spans="1:2">
      <c r="A2" s="70" t="s">
        <v>1559</v>
      </c>
      <c r="B2" s="70"/>
    </row>
    <row r="3" s="4" customFormat="1" ht="17.05" customHeight="1" spans="2:2">
      <c r="B3" s="10" t="s">
        <v>183</v>
      </c>
    </row>
    <row r="4" s="4" customFormat="1" ht="21.35" customHeight="1" spans="1:2">
      <c r="A4" s="11" t="s">
        <v>7</v>
      </c>
      <c r="B4" s="11" t="s">
        <v>8</v>
      </c>
    </row>
    <row r="5" s="4" customFormat="1" ht="34.15" customHeight="1" spans="1:2">
      <c r="A5" s="71"/>
      <c r="B5" s="71" t="s">
        <v>217</v>
      </c>
    </row>
    <row r="6" s="4" customFormat="1" ht="19.9" customHeight="1" spans="1:2">
      <c r="A6" s="57"/>
      <c r="B6" s="59"/>
    </row>
    <row r="7" s="4" customFormat="1" ht="19.9" customHeight="1" spans="1:2">
      <c r="A7" s="60" t="s">
        <v>404</v>
      </c>
      <c r="B7" s="56"/>
    </row>
  </sheetData>
  <mergeCells count="2">
    <mergeCell ref="A2:B2"/>
    <mergeCell ref="A4:A5"/>
  </mergeCells>
  <pageMargins left="0.75" right="0.75" top="1" bottom="1" header="0.5" footer="0.5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workbookViewId="0">
      <selection activeCell="H14" sqref="H14"/>
    </sheetView>
  </sheetViews>
  <sheetFormatPr defaultColWidth="9" defaultRowHeight="13.5" outlineLevelRow="5"/>
  <cols>
    <col min="1" max="1" width="4.375" style="63" customWidth="1"/>
    <col min="2" max="2" width="22.125" style="63" customWidth="1"/>
    <col min="3" max="11" width="14.25" style="63" customWidth="1"/>
    <col min="12" max="16365" width="9" style="63"/>
    <col min="16366" max="16384" width="9" style="62"/>
  </cols>
  <sheetData>
    <row r="1" s="61" customFormat="1" ht="30" customHeight="1" spans="1:3">
      <c r="A1" s="64" t="s">
        <v>1560</v>
      </c>
      <c r="B1" s="64"/>
      <c r="C1" s="64"/>
    </row>
    <row r="2" s="62" customFormat="1" ht="31" customHeight="1" spans="1:11">
      <c r="A2" s="65" t="s">
        <v>1561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="63" customFormat="1" ht="28.5" customHeight="1" spans="1:11">
      <c r="A3" s="66" t="s">
        <v>1446</v>
      </c>
      <c r="B3" s="67" t="s">
        <v>1447</v>
      </c>
      <c r="C3" s="66" t="s">
        <v>1448</v>
      </c>
      <c r="D3" s="66"/>
      <c r="E3" s="66" t="s">
        <v>1449</v>
      </c>
      <c r="F3" s="66"/>
      <c r="G3" s="66" t="s">
        <v>1450</v>
      </c>
      <c r="H3" s="66"/>
      <c r="I3" s="66" t="s">
        <v>1451</v>
      </c>
      <c r="J3" s="66"/>
      <c r="K3" s="66" t="s">
        <v>1452</v>
      </c>
    </row>
    <row r="4" s="63" customFormat="1" ht="27" customHeight="1" spans="1:11">
      <c r="A4" s="67"/>
      <c r="B4" s="67"/>
      <c r="C4" s="67" t="s">
        <v>1453</v>
      </c>
      <c r="D4" s="67" t="s">
        <v>1454</v>
      </c>
      <c r="E4" s="67" t="s">
        <v>1453</v>
      </c>
      <c r="F4" s="67" t="s">
        <v>1454</v>
      </c>
      <c r="G4" s="67" t="s">
        <v>1453</v>
      </c>
      <c r="H4" s="67" t="s">
        <v>1454</v>
      </c>
      <c r="I4" s="67" t="s">
        <v>1453</v>
      </c>
      <c r="J4" s="67" t="s">
        <v>1454</v>
      </c>
      <c r="K4" s="67"/>
    </row>
    <row r="5" s="63" customFormat="1" ht="23.25" customHeight="1" spans="1:1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="63" customFormat="1" ht="23.25" customHeight="1" spans="1:11">
      <c r="A6" s="68"/>
      <c r="B6" s="69" t="s">
        <v>404</v>
      </c>
      <c r="C6" s="68"/>
      <c r="D6" s="68"/>
      <c r="E6" s="68"/>
      <c r="F6" s="68"/>
      <c r="G6" s="68"/>
      <c r="H6" s="68"/>
      <c r="I6" s="68"/>
      <c r="J6" s="68"/>
      <c r="K6" s="68"/>
    </row>
  </sheetData>
  <mergeCells count="9">
    <mergeCell ref="A1:C1"/>
    <mergeCell ref="A2:K2"/>
    <mergeCell ref="C3:D3"/>
    <mergeCell ref="E3:F3"/>
    <mergeCell ref="G3:H3"/>
    <mergeCell ref="I3:J3"/>
    <mergeCell ref="A3:A4"/>
    <mergeCell ref="B3:B4"/>
    <mergeCell ref="K3:K4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view="pageBreakPreview" zoomScaleNormal="100" topLeftCell="A7" workbookViewId="0">
      <selection activeCell="A1" sqref="A1:H22"/>
    </sheetView>
  </sheetViews>
  <sheetFormatPr defaultColWidth="9" defaultRowHeight="13.5" outlineLevelCol="7"/>
  <cols>
    <col min="1" max="1" width="50.625" style="1" customWidth="1"/>
    <col min="2" max="4" width="14.125" style="1" customWidth="1"/>
    <col min="5" max="5" width="50.625" style="1" customWidth="1"/>
    <col min="6" max="8" width="14.125" style="1" customWidth="1"/>
    <col min="9" max="16384" width="9" style="1"/>
  </cols>
  <sheetData>
    <row r="1" s="1" customFormat="1" ht="45" customHeight="1" spans="1:8">
      <c r="A1" s="3" t="s">
        <v>1562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3"/>
      <c r="B2" s="3"/>
      <c r="C2" s="3"/>
      <c r="D2" s="3"/>
      <c r="E2" s="3"/>
      <c r="F2" s="3"/>
      <c r="G2" s="3"/>
      <c r="H2" s="3"/>
    </row>
    <row r="3" s="1" customFormat="1" ht="45" customHeight="1" spans="1:8">
      <c r="A3" s="3"/>
      <c r="B3" s="3"/>
      <c r="C3" s="3"/>
      <c r="D3" s="3"/>
      <c r="E3" s="3"/>
      <c r="F3" s="3"/>
      <c r="G3" s="3"/>
      <c r="H3" s="3"/>
    </row>
    <row r="4" s="1" customFormat="1" ht="28.75" customHeight="1" spans="1:8">
      <c r="A4" s="3"/>
      <c r="B4" s="3"/>
      <c r="C4" s="3"/>
      <c r="D4" s="3"/>
      <c r="E4" s="3"/>
      <c r="F4" s="3"/>
      <c r="G4" s="3"/>
      <c r="H4" s="3"/>
    </row>
    <row r="5" s="1" customFormat="1" ht="28.75" customHeight="1" spans="1:8">
      <c r="A5" s="3"/>
      <c r="B5" s="3"/>
      <c r="C5" s="3"/>
      <c r="D5" s="3"/>
      <c r="E5" s="3"/>
      <c r="F5" s="3"/>
      <c r="G5" s="3"/>
      <c r="H5" s="3"/>
    </row>
    <row r="6" s="1" customFormat="1" ht="28.75" customHeight="1" spans="1:8">
      <c r="A6" s="3"/>
      <c r="B6" s="3"/>
      <c r="C6" s="3"/>
      <c r="D6" s="3"/>
      <c r="E6" s="3"/>
      <c r="F6" s="3"/>
      <c r="G6" s="3"/>
      <c r="H6" s="3"/>
    </row>
    <row r="7" s="1" customFormat="1" ht="28.75" customHeight="1" spans="1:8">
      <c r="A7" s="3"/>
      <c r="B7" s="3"/>
      <c r="C7" s="3"/>
      <c r="D7" s="3"/>
      <c r="E7" s="3"/>
      <c r="F7" s="3"/>
      <c r="G7" s="3"/>
      <c r="H7" s="3"/>
    </row>
    <row r="8" s="1" customFormat="1" ht="28.75" customHeight="1" spans="1:8">
      <c r="A8" s="3"/>
      <c r="B8" s="3"/>
      <c r="C8" s="3"/>
      <c r="D8" s="3"/>
      <c r="E8" s="3"/>
      <c r="F8" s="3"/>
      <c r="G8" s="3"/>
      <c r="H8" s="3"/>
    </row>
    <row r="9" s="1" customFormat="1" ht="28.75" customHeight="1" spans="1:8">
      <c r="A9" s="3"/>
      <c r="B9" s="3"/>
      <c r="C9" s="3"/>
      <c r="D9" s="3"/>
      <c r="E9" s="3"/>
      <c r="F9" s="3"/>
      <c r="G9" s="3"/>
      <c r="H9" s="3"/>
    </row>
    <row r="10" s="1" customFormat="1" ht="28.75" customHeight="1" spans="1:8">
      <c r="A10" s="3"/>
      <c r="B10" s="3"/>
      <c r="C10" s="3"/>
      <c r="D10" s="3"/>
      <c r="E10" s="3"/>
      <c r="F10" s="3"/>
      <c r="G10" s="3"/>
      <c r="H10" s="3"/>
    </row>
    <row r="11" s="1" customFormat="1" ht="28.75" customHeight="1" spans="1:8">
      <c r="A11" s="3"/>
      <c r="B11" s="3"/>
      <c r="C11" s="3"/>
      <c r="D11" s="3"/>
      <c r="E11" s="3"/>
      <c r="F11" s="3"/>
      <c r="G11" s="3"/>
      <c r="H11" s="3"/>
    </row>
    <row r="12" s="1" customFormat="1" ht="28.75" customHeight="1" spans="1:8">
      <c r="A12" s="3"/>
      <c r="B12" s="3"/>
      <c r="C12" s="3"/>
      <c r="D12" s="3"/>
      <c r="E12" s="3"/>
      <c r="F12" s="3"/>
      <c r="G12" s="3"/>
      <c r="H12" s="3"/>
    </row>
    <row r="13" s="1" customFormat="1" ht="28.75" customHeight="1" spans="1:8">
      <c r="A13" s="3"/>
      <c r="B13" s="3"/>
      <c r="C13" s="3"/>
      <c r="D13" s="3"/>
      <c r="E13" s="3"/>
      <c r="F13" s="3"/>
      <c r="G13" s="3"/>
      <c r="H13" s="3"/>
    </row>
    <row r="14" s="1" customFormat="1" ht="28.75" customHeight="1" spans="1:8">
      <c r="A14" s="3"/>
      <c r="B14" s="3"/>
      <c r="C14" s="3"/>
      <c r="D14" s="3"/>
      <c r="E14" s="3"/>
      <c r="F14" s="3"/>
      <c r="G14" s="3"/>
      <c r="H14" s="3"/>
    </row>
    <row r="15" s="1" customFormat="1" ht="28.75" customHeight="1" spans="1:8">
      <c r="A15" s="3"/>
      <c r="B15" s="3"/>
      <c r="C15" s="3"/>
      <c r="D15" s="3"/>
      <c r="E15" s="3"/>
      <c r="F15" s="3"/>
      <c r="G15" s="3"/>
      <c r="H15" s="3"/>
    </row>
    <row r="16" s="2" customFormat="1" ht="28.75" customHeight="1" spans="1:8">
      <c r="A16" s="3"/>
      <c r="B16" s="3"/>
      <c r="C16" s="3"/>
      <c r="D16" s="3"/>
      <c r="E16" s="3"/>
      <c r="F16" s="3"/>
      <c r="G16" s="3"/>
      <c r="H16" s="3"/>
    </row>
    <row r="17" s="2" customFormat="1" ht="28.75" customHeight="1" spans="1:8">
      <c r="A17" s="3"/>
      <c r="B17" s="3"/>
      <c r="C17" s="3"/>
      <c r="D17" s="3"/>
      <c r="E17" s="3"/>
      <c r="F17" s="3"/>
      <c r="G17" s="3"/>
      <c r="H17" s="3"/>
    </row>
    <row r="18" s="2" customFormat="1" ht="28.75" customHeight="1" spans="1:8">
      <c r="A18" s="3"/>
      <c r="B18" s="3"/>
      <c r="C18" s="3"/>
      <c r="D18" s="3"/>
      <c r="E18" s="3"/>
      <c r="F18" s="3"/>
      <c r="G18" s="3"/>
      <c r="H18" s="3"/>
    </row>
    <row r="19" s="2" customFormat="1" ht="28.75" customHeight="1" spans="1:8">
      <c r="A19" s="3"/>
      <c r="B19" s="3"/>
      <c r="C19" s="3"/>
      <c r="D19" s="3"/>
      <c r="E19" s="3"/>
      <c r="F19" s="3"/>
      <c r="G19" s="3"/>
      <c r="H19" s="3"/>
    </row>
    <row r="20" s="2" customFormat="1" ht="28.75" customHeight="1" spans="1:8">
      <c r="A20" s="3"/>
      <c r="B20" s="3"/>
      <c r="C20" s="3"/>
      <c r="D20" s="3"/>
      <c r="E20" s="3"/>
      <c r="F20" s="3"/>
      <c r="G20" s="3"/>
      <c r="H20" s="3"/>
    </row>
    <row r="21" s="2" customFormat="1" ht="28.75" customHeight="1" spans="1:8">
      <c r="A21" s="3"/>
      <c r="B21" s="3"/>
      <c r="C21" s="3"/>
      <c r="D21" s="3"/>
      <c r="E21" s="3"/>
      <c r="F21" s="3"/>
      <c r="G21" s="3"/>
      <c r="H21" s="3"/>
    </row>
    <row r="22" s="1" customFormat="1" ht="28.75" customHeight="1" spans="1:8">
      <c r="A22" s="3"/>
      <c r="B22" s="3"/>
      <c r="C22" s="3"/>
      <c r="D22" s="3"/>
      <c r="E22" s="3"/>
      <c r="F22" s="3"/>
      <c r="G22" s="3"/>
      <c r="H22" s="3"/>
    </row>
  </sheetData>
  <mergeCells count="1">
    <mergeCell ref="A1:H22"/>
  </mergeCells>
  <pageMargins left="0.75" right="0.75" top="1" bottom="1" header="0.5" footer="0.5"/>
  <pageSetup paperSize="9" scale="66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A4" sqref="A4:D6"/>
    </sheetView>
  </sheetViews>
  <sheetFormatPr defaultColWidth="10" defaultRowHeight="13.5" outlineLevelCol="6"/>
  <cols>
    <col min="1" max="1" width="33.3416666666667" style="4" customWidth="1"/>
    <col min="2" max="2" width="16.4083333333333" style="4" customWidth="1"/>
    <col min="3" max="3" width="33.975" style="4" customWidth="1"/>
    <col min="4" max="4" width="16.4083333333333" style="4" customWidth="1"/>
    <col min="5" max="5" width="9.76666666666667" style="4" customWidth="1"/>
    <col min="6" max="16373" width="10" style="4"/>
  </cols>
  <sheetData>
    <row r="1" s="4" customFormat="1" ht="30" customHeight="1" spans="1:4">
      <c r="A1" s="5" t="s">
        <v>1563</v>
      </c>
      <c r="B1" s="6"/>
      <c r="C1" s="6"/>
      <c r="D1" s="6"/>
    </row>
    <row r="2" s="4" customFormat="1" ht="19.9" customHeight="1" spans="1:4">
      <c r="A2" s="8" t="s">
        <v>1564</v>
      </c>
      <c r="B2" s="8"/>
      <c r="C2" s="8"/>
      <c r="D2" s="8"/>
    </row>
    <row r="3" s="4" customFormat="1" ht="17.05" customHeight="1" spans="2:4">
      <c r="B3" s="9"/>
      <c r="C3" s="9"/>
      <c r="D3" s="10" t="s">
        <v>183</v>
      </c>
    </row>
    <row r="4" s="4" customFormat="1" ht="21.35" customHeight="1" spans="1:4">
      <c r="A4" s="53" t="s">
        <v>5</v>
      </c>
      <c r="B4" s="53"/>
      <c r="C4" s="53" t="s">
        <v>6</v>
      </c>
      <c r="D4" s="53"/>
    </row>
    <row r="5" s="4" customFormat="1" ht="21.35" customHeight="1" spans="1:4">
      <c r="A5" s="53" t="s">
        <v>7</v>
      </c>
      <c r="B5" s="53" t="s">
        <v>8</v>
      </c>
      <c r="C5" s="53" t="s">
        <v>7</v>
      </c>
      <c r="D5" s="53" t="s">
        <v>8</v>
      </c>
    </row>
    <row r="6" s="4" customFormat="1" ht="34.15" customHeight="1" spans="1:7">
      <c r="A6" s="53"/>
      <c r="B6" s="53" t="s">
        <v>217</v>
      </c>
      <c r="C6" s="53"/>
      <c r="D6" s="53" t="s">
        <v>217</v>
      </c>
      <c r="G6" s="54"/>
    </row>
    <row r="7" s="4" customFormat="1" ht="19.9" customHeight="1" spans="1:4">
      <c r="A7" s="55" t="s">
        <v>1461</v>
      </c>
      <c r="B7" s="56"/>
      <c r="C7" s="55" t="s">
        <v>1462</v>
      </c>
      <c r="D7" s="56" t="s">
        <v>1565</v>
      </c>
    </row>
    <row r="8" s="4" customFormat="1" ht="19.9" customHeight="1" spans="1:4">
      <c r="A8" s="57" t="s">
        <v>1566</v>
      </c>
      <c r="B8" s="58"/>
      <c r="C8" s="57" t="s">
        <v>1567</v>
      </c>
      <c r="D8" s="58"/>
    </row>
    <row r="9" s="4" customFormat="1" ht="19.9" customHeight="1" spans="1:4">
      <c r="A9" s="57" t="s">
        <v>1568</v>
      </c>
      <c r="B9" s="58"/>
      <c r="C9" s="57" t="s">
        <v>1569</v>
      </c>
      <c r="D9" s="58" t="s">
        <v>1565</v>
      </c>
    </row>
    <row r="10" s="4" customFormat="1" ht="19.9" customHeight="1" spans="1:4">
      <c r="A10" s="57" t="s">
        <v>1570</v>
      </c>
      <c r="B10" s="58"/>
      <c r="C10" s="57" t="s">
        <v>1571</v>
      </c>
      <c r="D10" s="58"/>
    </row>
    <row r="11" s="4" customFormat="1" ht="19.9" customHeight="1" spans="1:4">
      <c r="A11" s="57" t="s">
        <v>1572</v>
      </c>
      <c r="B11" s="58"/>
      <c r="C11" s="57" t="s">
        <v>1573</v>
      </c>
      <c r="D11" s="58"/>
    </row>
    <row r="12" s="4" customFormat="1" ht="19.9" customHeight="1" spans="1:4">
      <c r="A12" s="57" t="s">
        <v>1574</v>
      </c>
      <c r="B12" s="58"/>
      <c r="C12" s="57" t="s">
        <v>1575</v>
      </c>
      <c r="D12" s="58"/>
    </row>
    <row r="13" s="4" customFormat="1" ht="19.9" customHeight="1" spans="1:4">
      <c r="A13" s="55" t="s">
        <v>1465</v>
      </c>
      <c r="B13" s="56" t="s">
        <v>1565</v>
      </c>
      <c r="C13" s="55" t="s">
        <v>1467</v>
      </c>
      <c r="D13" s="56"/>
    </row>
    <row r="14" s="4" customFormat="1" ht="19.9" customHeight="1" spans="1:4">
      <c r="A14" s="57" t="s">
        <v>1576</v>
      </c>
      <c r="B14" s="58" t="s">
        <v>1577</v>
      </c>
      <c r="C14" s="57" t="s">
        <v>1578</v>
      </c>
      <c r="D14" s="58"/>
    </row>
    <row r="15" s="4" customFormat="1" ht="19.9" customHeight="1" spans="1:4">
      <c r="A15" s="57" t="s">
        <v>1579</v>
      </c>
      <c r="B15" s="58"/>
      <c r="C15" s="57" t="s">
        <v>1580</v>
      </c>
      <c r="D15" s="58"/>
    </row>
    <row r="16" s="4" customFormat="1" ht="19.9" customHeight="1" spans="1:4">
      <c r="A16" s="57"/>
      <c r="B16" s="59"/>
      <c r="C16" s="57" t="s">
        <v>1581</v>
      </c>
      <c r="D16" s="58"/>
    </row>
    <row r="17" s="4" customFormat="1" ht="19.9" customHeight="1" spans="1:4">
      <c r="A17" s="57" t="s">
        <v>1476</v>
      </c>
      <c r="B17" s="58" t="s">
        <v>1577</v>
      </c>
      <c r="C17" s="57" t="s">
        <v>1477</v>
      </c>
      <c r="D17" s="59"/>
    </row>
    <row r="18" s="4" customFormat="1" ht="19.9" customHeight="1" spans="1:4">
      <c r="A18" s="57" t="s">
        <v>1478</v>
      </c>
      <c r="B18" s="58"/>
      <c r="C18" s="57" t="s">
        <v>1479</v>
      </c>
      <c r="D18" s="59"/>
    </row>
    <row r="19" s="4" customFormat="1" ht="19.9" customHeight="1" spans="1:4">
      <c r="A19" s="60" t="s">
        <v>1480</v>
      </c>
      <c r="B19" s="56" t="s">
        <v>1565</v>
      </c>
      <c r="C19" s="60" t="s">
        <v>1481</v>
      </c>
      <c r="D19" s="56" t="s">
        <v>1565</v>
      </c>
    </row>
  </sheetData>
  <mergeCells count="5">
    <mergeCell ref="A2:D2"/>
    <mergeCell ref="A4:B4"/>
    <mergeCell ref="C4:D4"/>
    <mergeCell ref="A5:A6"/>
    <mergeCell ref="C5:C6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workbookViewId="0">
      <selection activeCell="F22" sqref="F22"/>
    </sheetView>
  </sheetViews>
  <sheetFormatPr defaultColWidth="10" defaultRowHeight="13.5" outlineLevelRow="5" outlineLevelCol="2"/>
  <cols>
    <col min="1" max="1" width="12.8166666666667" style="4" customWidth="1"/>
    <col min="2" max="2" width="33.3416666666667" style="4" customWidth="1"/>
    <col min="3" max="3" width="35" style="4" customWidth="1"/>
    <col min="4" max="16378" width="10" style="4"/>
  </cols>
  <sheetData>
    <row r="1" s="4" customFormat="1" ht="30" customHeight="1" spans="1:3">
      <c r="A1" s="5" t="s">
        <v>1582</v>
      </c>
      <c r="B1" s="50"/>
      <c r="C1" s="51"/>
    </row>
    <row r="2" s="4" customFormat="1" ht="19.9" customHeight="1" spans="1:3">
      <c r="A2" s="8" t="s">
        <v>1583</v>
      </c>
      <c r="B2" s="8"/>
      <c r="C2" s="8"/>
    </row>
    <row r="3" s="4" customFormat="1" ht="17.05" customHeight="1" spans="2:3">
      <c r="B3" s="52"/>
      <c r="C3" s="10" t="s">
        <v>183</v>
      </c>
    </row>
    <row r="4" s="4" customFormat="1" ht="21.35" customHeight="1" spans="1:3">
      <c r="A4" s="11" t="s">
        <v>7</v>
      </c>
      <c r="B4" s="11"/>
      <c r="C4" s="11" t="s">
        <v>8</v>
      </c>
    </row>
    <row r="5" s="4" customFormat="1" ht="34.15" customHeight="1" spans="1:3">
      <c r="A5" s="11" t="s">
        <v>186</v>
      </c>
      <c r="B5" s="11" t="s">
        <v>187</v>
      </c>
      <c r="C5" s="11" t="s">
        <v>217</v>
      </c>
    </row>
    <row r="6" s="4" customFormat="1" ht="19.9" customHeight="1" spans="1:3">
      <c r="A6" s="15" t="s">
        <v>404</v>
      </c>
      <c r="B6" s="15"/>
      <c r="C6" s="16"/>
    </row>
  </sheetData>
  <mergeCells count="3">
    <mergeCell ref="A2:C2"/>
    <mergeCell ref="A4:B4"/>
    <mergeCell ref="A6:B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workbookViewId="0">
      <pane ySplit="5" topLeftCell="A6" activePane="bottomLeft" state="frozen"/>
      <selection/>
      <selection pane="bottomLeft" activeCell="J13" sqref="J13"/>
    </sheetView>
  </sheetViews>
  <sheetFormatPr defaultColWidth="9" defaultRowHeight="30" customHeight="1" outlineLevelRow="7"/>
  <cols>
    <col min="1" max="3" width="5.625" style="20" customWidth="1"/>
    <col min="4" max="4" width="55.625" customWidth="1"/>
    <col min="5" max="9" width="13.625" style="21" customWidth="1"/>
  </cols>
  <sheetData>
    <row r="1" customHeight="1" spans="1:8">
      <c r="A1" s="22" t="s">
        <v>1584</v>
      </c>
      <c r="B1" s="22"/>
      <c r="C1" s="22"/>
      <c r="D1" s="23"/>
      <c r="E1" s="24"/>
      <c r="F1" s="24"/>
      <c r="G1" s="24"/>
      <c r="H1" s="24"/>
    </row>
    <row r="2" customHeight="1" spans="1:9">
      <c r="A2" s="25" t="s">
        <v>1585</v>
      </c>
      <c r="B2" s="25"/>
      <c r="C2" s="25"/>
      <c r="D2" s="26"/>
      <c r="E2" s="27"/>
      <c r="F2" s="27"/>
      <c r="G2" s="27"/>
      <c r="H2" s="27"/>
      <c r="I2" s="27"/>
    </row>
    <row r="3" s="19" customFormat="1" customHeight="1" spans="1:9">
      <c r="A3" s="28" t="s">
        <v>3</v>
      </c>
      <c r="B3" s="29"/>
      <c r="C3" s="29"/>
      <c r="E3" s="30"/>
      <c r="F3" s="30"/>
      <c r="G3" s="30"/>
      <c r="H3" s="30"/>
      <c r="I3" s="49" t="s">
        <v>411</v>
      </c>
    </row>
    <row r="4" customHeight="1" spans="1:9">
      <c r="A4" s="31" t="s">
        <v>1491</v>
      </c>
      <c r="B4" s="32"/>
      <c r="C4" s="33"/>
      <c r="D4" s="34" t="s">
        <v>1492</v>
      </c>
      <c r="E4" s="34" t="s">
        <v>404</v>
      </c>
      <c r="F4" s="35" t="s">
        <v>1493</v>
      </c>
      <c r="G4" s="36"/>
      <c r="H4" s="36"/>
      <c r="I4" s="34" t="s">
        <v>1494</v>
      </c>
    </row>
    <row r="5" customHeight="1" spans="1:9">
      <c r="A5" s="37" t="s">
        <v>1495</v>
      </c>
      <c r="B5" s="37" t="s">
        <v>1496</v>
      </c>
      <c r="C5" s="37" t="s">
        <v>1497</v>
      </c>
      <c r="D5" s="38"/>
      <c r="E5" s="38"/>
      <c r="F5" s="39" t="s">
        <v>1085</v>
      </c>
      <c r="G5" s="39" t="s">
        <v>1498</v>
      </c>
      <c r="H5" s="39" t="s">
        <v>1499</v>
      </c>
      <c r="I5" s="38"/>
    </row>
    <row r="6" customHeight="1" spans="1:9">
      <c r="A6" s="40"/>
      <c r="B6" s="40"/>
      <c r="C6" s="40"/>
      <c r="D6" s="41" t="s">
        <v>1510</v>
      </c>
      <c r="E6" s="42">
        <f t="shared" ref="E6:I6" si="0">SUM(E7)</f>
        <v>0.57</v>
      </c>
      <c r="F6" s="42">
        <f t="shared" si="0"/>
        <v>0</v>
      </c>
      <c r="G6" s="42">
        <f t="shared" si="0"/>
        <v>0</v>
      </c>
      <c r="H6" s="42">
        <f t="shared" si="0"/>
        <v>0</v>
      </c>
      <c r="I6" s="42">
        <f t="shared" si="0"/>
        <v>0.57</v>
      </c>
    </row>
    <row r="7" customHeight="1" spans="1:9">
      <c r="A7" s="43" t="s">
        <v>1586</v>
      </c>
      <c r="B7" s="43" t="s">
        <v>1587</v>
      </c>
      <c r="C7" s="43" t="s">
        <v>1588</v>
      </c>
      <c r="D7" s="44" t="s">
        <v>1513</v>
      </c>
      <c r="E7" s="45">
        <f>F7+I7</f>
        <v>0.57</v>
      </c>
      <c r="F7" s="45">
        <f>SUM(G7:H7)</f>
        <v>0</v>
      </c>
      <c r="G7" s="46"/>
      <c r="H7" s="46"/>
      <c r="I7" s="46">
        <v>0.57</v>
      </c>
    </row>
    <row r="8" customHeight="1" spans="1:9">
      <c r="A8" s="47"/>
      <c r="B8" s="47"/>
      <c r="C8" s="47"/>
      <c r="D8" s="48" t="s">
        <v>404</v>
      </c>
      <c r="E8" s="45">
        <f>F8+I8</f>
        <v>0.57</v>
      </c>
      <c r="F8" s="45">
        <f>SUM(G8:H8)</f>
        <v>0</v>
      </c>
      <c r="G8" s="46"/>
      <c r="H8" s="46"/>
      <c r="I8" s="46">
        <v>0.57</v>
      </c>
    </row>
  </sheetData>
  <mergeCells count="7">
    <mergeCell ref="A1:C1"/>
    <mergeCell ref="A2:I2"/>
    <mergeCell ref="A4:C4"/>
    <mergeCell ref="F4:H4"/>
    <mergeCell ref="D4:D5"/>
    <mergeCell ref="E4:E5"/>
    <mergeCell ref="I4:I5"/>
  </mergeCells>
  <printOptions horizontalCentered="1"/>
  <pageMargins left="0.688888888888889" right="0.688888888888889" top="0.688888888888889" bottom="0.688888888888889" header="0.5" footer="0.5"/>
  <pageSetup paperSize="9" scale="95" fitToHeight="0" orientation="landscape" horizontalDpi="600"/>
  <headerFooter>
    <oddFooter>&amp;C&amp;"方正仿宋简体"&amp;12第 &amp;P+161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H16" sqref="H16"/>
    </sheetView>
  </sheetViews>
  <sheetFormatPr defaultColWidth="10" defaultRowHeight="13.5" outlineLevelCol="2"/>
  <cols>
    <col min="1" max="1" width="22" style="4" customWidth="1"/>
    <col min="2" max="2" width="50" style="4" customWidth="1"/>
    <col min="3" max="3" width="29.875" style="4" customWidth="1"/>
    <col min="4" max="16384" width="10" style="4"/>
  </cols>
  <sheetData>
    <row r="1" s="4" customFormat="1" ht="30" customHeight="1" spans="1:3">
      <c r="A1" s="17" t="s">
        <v>1589</v>
      </c>
      <c r="B1" s="6"/>
      <c r="C1" s="6"/>
    </row>
    <row r="2" s="4" customFormat="1" ht="19.9" customHeight="1" spans="1:3">
      <c r="A2" s="8" t="s">
        <v>1590</v>
      </c>
      <c r="B2" s="8"/>
      <c r="C2" s="8"/>
    </row>
    <row r="3" s="4" customFormat="1" ht="17.05" customHeight="1" spans="2:3">
      <c r="B3" s="9"/>
      <c r="C3" s="10" t="s">
        <v>183</v>
      </c>
    </row>
    <row r="4" s="4" customFormat="1" ht="21.35" customHeight="1" spans="1:3">
      <c r="A4" s="11" t="s">
        <v>7</v>
      </c>
      <c r="B4" s="11"/>
      <c r="C4" s="11" t="s">
        <v>8</v>
      </c>
    </row>
    <row r="5" s="4" customFormat="1" ht="34.15" customHeight="1" spans="1:3">
      <c r="A5" s="11" t="s">
        <v>186</v>
      </c>
      <c r="B5" s="11" t="s">
        <v>187</v>
      </c>
      <c r="C5" s="11" t="s">
        <v>217</v>
      </c>
    </row>
    <row r="6" s="4" customFormat="1" ht="19.9" customHeight="1" spans="1:3">
      <c r="A6" s="12" t="s">
        <v>1586</v>
      </c>
      <c r="B6" s="12" t="s">
        <v>1591</v>
      </c>
      <c r="C6" s="13" t="s">
        <v>1565</v>
      </c>
    </row>
    <row r="7" s="4" customFormat="1" ht="19.9" customHeight="1" spans="1:3">
      <c r="A7" s="12" t="s">
        <v>1592</v>
      </c>
      <c r="B7" s="12" t="s">
        <v>1593</v>
      </c>
      <c r="C7" s="13" t="s">
        <v>1565</v>
      </c>
    </row>
    <row r="8" s="4" customFormat="1" ht="19.9" customHeight="1" spans="1:3">
      <c r="A8" s="14" t="s">
        <v>1594</v>
      </c>
      <c r="B8" s="12" t="s">
        <v>1595</v>
      </c>
      <c r="C8" s="13" t="s">
        <v>1565</v>
      </c>
    </row>
    <row r="9" s="4" customFormat="1" ht="19.9" customHeight="1" spans="1:3">
      <c r="A9" s="15" t="s">
        <v>404</v>
      </c>
      <c r="B9" s="15"/>
      <c r="C9" s="18" t="s">
        <v>1565</v>
      </c>
    </row>
  </sheetData>
  <mergeCells count="3">
    <mergeCell ref="A2:C2"/>
    <mergeCell ref="A4:B4"/>
    <mergeCell ref="A9:B9"/>
  </mergeCells>
  <pageMargins left="0.75" right="0.75" top="1" bottom="1" header="0.5" footer="0.5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"/>
  <sheetViews>
    <sheetView workbookViewId="0">
      <selection activeCell="H10" sqref="H10"/>
    </sheetView>
  </sheetViews>
  <sheetFormatPr defaultColWidth="10" defaultRowHeight="13.5" outlineLevelCol="2"/>
  <cols>
    <col min="1" max="1" width="12.8166666666667" style="4" customWidth="1"/>
    <col min="2" max="2" width="38.625" style="4" customWidth="1"/>
    <col min="3" max="3" width="37.5" style="4" customWidth="1"/>
    <col min="4" max="4" width="10" style="4"/>
    <col min="5" max="5" width="9.76666666666667" style="4" customWidth="1"/>
    <col min="6" max="16384" width="10" style="4"/>
  </cols>
  <sheetData>
    <row r="1" s="4" customFormat="1" ht="30" customHeight="1" spans="1:3">
      <c r="A1" s="5" t="s">
        <v>1596</v>
      </c>
      <c r="B1" s="6"/>
      <c r="C1" s="7"/>
    </row>
    <row r="2" s="4" customFormat="1" ht="19.9" customHeight="1" spans="1:3">
      <c r="A2" s="8" t="s">
        <v>1597</v>
      </c>
      <c r="B2" s="8"/>
      <c r="C2" s="8"/>
    </row>
    <row r="3" s="4" customFormat="1" ht="17.05" customHeight="1" spans="2:3">
      <c r="B3" s="9"/>
      <c r="C3" s="10" t="s">
        <v>183</v>
      </c>
    </row>
    <row r="4" s="4" customFormat="1" ht="21.35" customHeight="1" spans="1:3">
      <c r="A4" s="11" t="s">
        <v>7</v>
      </c>
      <c r="B4" s="11"/>
      <c r="C4" s="11" t="s">
        <v>8</v>
      </c>
    </row>
    <row r="5" s="4" customFormat="1" ht="34.15" customHeight="1" spans="1:3">
      <c r="A5" s="11" t="s">
        <v>186</v>
      </c>
      <c r="B5" s="11" t="s">
        <v>187</v>
      </c>
      <c r="C5" s="11" t="s">
        <v>217</v>
      </c>
    </row>
    <row r="6" s="4" customFormat="1" ht="19.9" customHeight="1" spans="1:3">
      <c r="A6" s="12" t="s">
        <v>1007</v>
      </c>
      <c r="B6" s="12" t="s">
        <v>1008</v>
      </c>
      <c r="C6" s="13" t="s">
        <v>1577</v>
      </c>
    </row>
    <row r="7" s="4" customFormat="1" ht="19.9" customHeight="1" spans="1:3">
      <c r="A7" s="14" t="s">
        <v>1011</v>
      </c>
      <c r="B7" s="12" t="s">
        <v>1012</v>
      </c>
      <c r="C7" s="13" t="s">
        <v>1577</v>
      </c>
    </row>
    <row r="8" s="4" customFormat="1" ht="19.9" customHeight="1" spans="1:3">
      <c r="A8" s="12" t="s">
        <v>1027</v>
      </c>
      <c r="B8" s="12" t="s">
        <v>1028</v>
      </c>
      <c r="C8" s="13" t="s">
        <v>1577</v>
      </c>
    </row>
    <row r="9" s="4" customFormat="1" ht="19.9" customHeight="1" spans="1:3">
      <c r="A9" s="14" t="s">
        <v>1029</v>
      </c>
      <c r="B9" s="12" t="s">
        <v>1030</v>
      </c>
      <c r="C9" s="13" t="s">
        <v>1577</v>
      </c>
    </row>
    <row r="10" s="4" customFormat="1" ht="19.9" customHeight="1" spans="1:3">
      <c r="A10" s="15" t="s">
        <v>404</v>
      </c>
      <c r="B10" s="15"/>
      <c r="C10" s="16" t="s">
        <v>1565</v>
      </c>
    </row>
  </sheetData>
  <mergeCells count="3">
    <mergeCell ref="A2:C2"/>
    <mergeCell ref="A4:B4"/>
    <mergeCell ref="A10:B10"/>
  </mergeCells>
  <pageMargins left="0.75" right="0.75" top="1" bottom="1" header="0.5" footer="0.5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workbookViewId="0">
      <selection activeCell="J9" sqref="J9"/>
    </sheetView>
  </sheetViews>
  <sheetFormatPr defaultColWidth="9" defaultRowHeight="13.5" outlineLevelCol="7"/>
  <cols>
    <col min="1" max="1" width="50.625" style="1" customWidth="1"/>
    <col min="2" max="4" width="14.125" style="1" customWidth="1"/>
    <col min="5" max="5" width="50.625" style="1" customWidth="1"/>
    <col min="6" max="8" width="14.125" style="1" customWidth="1"/>
    <col min="9" max="16384" width="9" style="1"/>
  </cols>
  <sheetData>
    <row r="1" s="1" customFormat="1" ht="45" customHeight="1" spans="1:8">
      <c r="A1" s="3" t="s">
        <v>1598</v>
      </c>
      <c r="B1" s="3"/>
      <c r="C1" s="3"/>
      <c r="D1" s="3"/>
      <c r="E1" s="3"/>
      <c r="F1" s="3"/>
      <c r="G1" s="3"/>
      <c r="H1" s="3"/>
    </row>
    <row r="2" s="1" customFormat="1" ht="45" customHeight="1" spans="1:8">
      <c r="A2" s="3"/>
      <c r="B2" s="3"/>
      <c r="C2" s="3"/>
      <c r="D2" s="3"/>
      <c r="E2" s="3"/>
      <c r="F2" s="3"/>
      <c r="G2" s="3"/>
      <c r="H2" s="3"/>
    </row>
    <row r="3" s="1" customFormat="1" ht="45" customHeight="1" spans="1:8">
      <c r="A3" s="3"/>
      <c r="B3" s="3"/>
      <c r="C3" s="3"/>
      <c r="D3" s="3"/>
      <c r="E3" s="3"/>
      <c r="F3" s="3"/>
      <c r="G3" s="3"/>
      <c r="H3" s="3"/>
    </row>
    <row r="4" s="1" customFormat="1" ht="28.75" customHeight="1" spans="1:8">
      <c r="A4" s="3"/>
      <c r="B4" s="3"/>
      <c r="C4" s="3"/>
      <c r="D4" s="3"/>
      <c r="E4" s="3"/>
      <c r="F4" s="3"/>
      <c r="G4" s="3"/>
      <c r="H4" s="3"/>
    </row>
    <row r="5" s="1" customFormat="1" ht="28.75" customHeight="1" spans="1:8">
      <c r="A5" s="3"/>
      <c r="B5" s="3"/>
      <c r="C5" s="3"/>
      <c r="D5" s="3"/>
      <c r="E5" s="3"/>
      <c r="F5" s="3"/>
      <c r="G5" s="3"/>
      <c r="H5" s="3"/>
    </row>
    <row r="6" s="1" customFormat="1" ht="28.75" customHeight="1" spans="1:8">
      <c r="A6" s="3"/>
      <c r="B6" s="3"/>
      <c r="C6" s="3"/>
      <c r="D6" s="3"/>
      <c r="E6" s="3"/>
      <c r="F6" s="3"/>
      <c r="G6" s="3"/>
      <c r="H6" s="3"/>
    </row>
    <row r="7" s="1" customFormat="1" ht="28.75" customHeight="1" spans="1:8">
      <c r="A7" s="3"/>
      <c r="B7" s="3"/>
      <c r="C7" s="3"/>
      <c r="D7" s="3"/>
      <c r="E7" s="3"/>
      <c r="F7" s="3"/>
      <c r="G7" s="3"/>
      <c r="H7" s="3"/>
    </row>
    <row r="8" s="1" customFormat="1" ht="28.75" customHeight="1" spans="1:8">
      <c r="A8" s="3"/>
      <c r="B8" s="3"/>
      <c r="C8" s="3"/>
      <c r="D8" s="3"/>
      <c r="E8" s="3"/>
      <c r="F8" s="3"/>
      <c r="G8" s="3"/>
      <c r="H8" s="3"/>
    </row>
    <row r="9" s="1" customFormat="1" ht="28.75" customHeight="1" spans="1:8">
      <c r="A9" s="3"/>
      <c r="B9" s="3"/>
      <c r="C9" s="3"/>
      <c r="D9" s="3"/>
      <c r="E9" s="3"/>
      <c r="F9" s="3"/>
      <c r="G9" s="3"/>
      <c r="H9" s="3"/>
    </row>
    <row r="10" s="1" customFormat="1" ht="28.75" customHeight="1" spans="1:8">
      <c r="A10" s="3"/>
      <c r="B10" s="3"/>
      <c r="C10" s="3"/>
      <c r="D10" s="3"/>
      <c r="E10" s="3"/>
      <c r="F10" s="3"/>
      <c r="G10" s="3"/>
      <c r="H10" s="3"/>
    </row>
    <row r="11" s="1" customFormat="1" ht="28.75" customHeight="1" spans="1:8">
      <c r="A11" s="3"/>
      <c r="B11" s="3"/>
      <c r="C11" s="3"/>
      <c r="D11" s="3"/>
      <c r="E11" s="3"/>
      <c r="F11" s="3"/>
      <c r="G11" s="3"/>
      <c r="H11" s="3"/>
    </row>
    <row r="12" s="1" customFormat="1" ht="28.75" customHeight="1" spans="1:8">
      <c r="A12" s="3"/>
      <c r="B12" s="3"/>
      <c r="C12" s="3"/>
      <c r="D12" s="3"/>
      <c r="E12" s="3"/>
      <c r="F12" s="3"/>
      <c r="G12" s="3"/>
      <c r="H12" s="3"/>
    </row>
    <row r="13" s="1" customFormat="1" ht="28.75" customHeight="1" spans="1:8">
      <c r="A13" s="3"/>
      <c r="B13" s="3"/>
      <c r="C13" s="3"/>
      <c r="D13" s="3"/>
      <c r="E13" s="3"/>
      <c r="F13" s="3"/>
      <c r="G13" s="3"/>
      <c r="H13" s="3"/>
    </row>
    <row r="14" s="1" customFormat="1" ht="28.75" customHeight="1" spans="1:8">
      <c r="A14" s="3"/>
      <c r="B14" s="3"/>
      <c r="C14" s="3"/>
      <c r="D14" s="3"/>
      <c r="E14" s="3"/>
      <c r="F14" s="3"/>
      <c r="G14" s="3"/>
      <c r="H14" s="3"/>
    </row>
    <row r="15" s="1" customFormat="1" ht="28.75" customHeight="1" spans="1:8">
      <c r="A15" s="3"/>
      <c r="B15" s="3"/>
      <c r="C15" s="3"/>
      <c r="D15" s="3"/>
      <c r="E15" s="3"/>
      <c r="F15" s="3"/>
      <c r="G15" s="3"/>
      <c r="H15" s="3"/>
    </row>
    <row r="16" s="2" customFormat="1" ht="28.75" customHeight="1" spans="1:8">
      <c r="A16" s="3"/>
      <c r="B16" s="3"/>
      <c r="C16" s="3"/>
      <c r="D16" s="3"/>
      <c r="E16" s="3"/>
      <c r="F16" s="3"/>
      <c r="G16" s="3"/>
      <c r="H16" s="3"/>
    </row>
    <row r="17" s="2" customFormat="1" ht="28.75" customHeight="1" spans="1:8">
      <c r="A17" s="3"/>
      <c r="B17" s="3"/>
      <c r="C17" s="3"/>
      <c r="D17" s="3"/>
      <c r="E17" s="3"/>
      <c r="F17" s="3"/>
      <c r="G17" s="3"/>
      <c r="H17" s="3"/>
    </row>
    <row r="18" s="2" customFormat="1" ht="28.75" customHeight="1" spans="1:8">
      <c r="A18" s="3"/>
      <c r="B18" s="3"/>
      <c r="C18" s="3"/>
      <c r="D18" s="3"/>
      <c r="E18" s="3"/>
      <c r="F18" s="3"/>
      <c r="G18" s="3"/>
      <c r="H18" s="3"/>
    </row>
    <row r="19" s="2" customFormat="1" ht="28.75" customHeight="1" spans="1:8">
      <c r="A19" s="3"/>
      <c r="B19" s="3"/>
      <c r="C19" s="3"/>
      <c r="D19" s="3"/>
      <c r="E19" s="3"/>
      <c r="F19" s="3"/>
      <c r="G19" s="3"/>
      <c r="H19" s="3"/>
    </row>
    <row r="20" s="2" customFormat="1" ht="28.75" customHeight="1" spans="1:8">
      <c r="A20" s="3"/>
      <c r="B20" s="3"/>
      <c r="C20" s="3"/>
      <c r="D20" s="3"/>
      <c r="E20" s="3"/>
      <c r="F20" s="3"/>
      <c r="G20" s="3"/>
      <c r="H20" s="3"/>
    </row>
    <row r="21" s="2" customFormat="1" ht="28.75" customHeight="1" spans="1:8">
      <c r="A21" s="3"/>
      <c r="B21" s="3"/>
      <c r="C21" s="3"/>
      <c r="D21" s="3"/>
      <c r="E21" s="3"/>
      <c r="F21" s="3"/>
      <c r="G21" s="3"/>
      <c r="H21" s="3"/>
    </row>
    <row r="22" s="1" customFormat="1" ht="28.75" customHeight="1" spans="1:8">
      <c r="A22" s="3"/>
      <c r="B22" s="3"/>
      <c r="C22" s="3"/>
      <c r="D22" s="3"/>
      <c r="E22" s="3"/>
      <c r="F22" s="3"/>
      <c r="G22" s="3"/>
      <c r="H22" s="3"/>
    </row>
  </sheetData>
  <mergeCells count="1">
    <mergeCell ref="A1:H2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view="pageBreakPreview" zoomScaleNormal="100" workbookViewId="0">
      <selection activeCell="A1" sqref="A1:C1"/>
    </sheetView>
  </sheetViews>
  <sheetFormatPr defaultColWidth="9" defaultRowHeight="30" customHeight="1" outlineLevelCol="2"/>
  <cols>
    <col min="2" max="2" width="29.625" customWidth="1"/>
    <col min="3" max="3" width="63" customWidth="1"/>
  </cols>
  <sheetData>
    <row r="1" customHeight="1" spans="1:3">
      <c r="A1" s="191" t="s">
        <v>181</v>
      </c>
      <c r="B1" s="191"/>
      <c r="C1" s="191"/>
    </row>
    <row r="2" customHeight="1" spans="1:3">
      <c r="A2" s="26" t="s">
        <v>182</v>
      </c>
      <c r="B2" s="26"/>
      <c r="C2" s="26"/>
    </row>
    <row r="3" customFormat="1" customHeight="1" spans="1:3">
      <c r="A3" s="19" t="s">
        <v>3</v>
      </c>
      <c r="C3" s="192" t="s">
        <v>183</v>
      </c>
    </row>
    <row r="4" s="19" customFormat="1" customHeight="1" spans="1:3">
      <c r="A4" s="11" t="s">
        <v>184</v>
      </c>
      <c r="B4" s="193"/>
      <c r="C4" s="71" t="s">
        <v>185</v>
      </c>
    </row>
    <row r="5" customHeight="1" spans="1:3">
      <c r="A5" s="71" t="s">
        <v>186</v>
      </c>
      <c r="B5" s="194" t="s">
        <v>187</v>
      </c>
      <c r="C5" s="195"/>
    </row>
    <row r="6" ht="26" customHeight="1" spans="1:3">
      <c r="A6" s="196">
        <v>101</v>
      </c>
      <c r="B6" s="196" t="s">
        <v>188</v>
      </c>
      <c r="C6" s="197">
        <f>SUM(C7:C13)</f>
        <v>914.2</v>
      </c>
    </row>
    <row r="7" ht="26" customHeight="1" spans="1:3">
      <c r="A7" s="57" t="s">
        <v>189</v>
      </c>
      <c r="B7" s="57" t="s">
        <v>190</v>
      </c>
      <c r="C7" s="188">
        <v>707.14</v>
      </c>
    </row>
    <row r="8" ht="26" customHeight="1" spans="1:3">
      <c r="A8" s="57" t="s">
        <v>191</v>
      </c>
      <c r="B8" s="57" t="s">
        <v>192</v>
      </c>
      <c r="C8" s="188">
        <v>56.1</v>
      </c>
    </row>
    <row r="9" ht="26" customHeight="1" spans="1:3">
      <c r="A9" s="57" t="s">
        <v>193</v>
      </c>
      <c r="B9" s="57" t="s">
        <v>194</v>
      </c>
      <c r="C9" s="188">
        <v>18.36</v>
      </c>
    </row>
    <row r="10" ht="26" customHeight="1" spans="1:3">
      <c r="A10" s="57" t="s">
        <v>195</v>
      </c>
      <c r="B10" s="57" t="s">
        <v>196</v>
      </c>
      <c r="C10" s="188">
        <v>7.14</v>
      </c>
    </row>
    <row r="11" ht="26" customHeight="1" spans="1:3">
      <c r="A11" s="57" t="s">
        <v>197</v>
      </c>
      <c r="B11" s="57" t="s">
        <v>198</v>
      </c>
      <c r="C11" s="188">
        <v>89.76</v>
      </c>
    </row>
    <row r="12" ht="26" customHeight="1" spans="1:3">
      <c r="A12" s="57" t="s">
        <v>199</v>
      </c>
      <c r="B12" s="57" t="s">
        <v>200</v>
      </c>
      <c r="C12" s="188">
        <v>9.18</v>
      </c>
    </row>
    <row r="13" ht="26" customHeight="1" spans="1:3">
      <c r="A13" s="57" t="s">
        <v>201</v>
      </c>
      <c r="B13" s="57" t="s">
        <v>202</v>
      </c>
      <c r="C13" s="188">
        <v>26.52</v>
      </c>
    </row>
    <row r="14" ht="26" customHeight="1" spans="1:3">
      <c r="A14" s="196">
        <v>103</v>
      </c>
      <c r="B14" s="196" t="s">
        <v>203</v>
      </c>
      <c r="C14" s="197">
        <f>SUM(C15:C19)</f>
        <v>2359.59</v>
      </c>
    </row>
    <row r="15" ht="26" customHeight="1" spans="1:3">
      <c r="A15" s="57" t="s">
        <v>204</v>
      </c>
      <c r="B15" s="57" t="s">
        <v>205</v>
      </c>
      <c r="C15" s="188">
        <v>134.64</v>
      </c>
    </row>
    <row r="16" ht="26" customHeight="1" spans="1:3">
      <c r="A16" s="57" t="s">
        <v>206</v>
      </c>
      <c r="B16" s="57" t="s">
        <v>207</v>
      </c>
      <c r="C16" s="188">
        <v>1361.01</v>
      </c>
    </row>
    <row r="17" ht="26" customHeight="1" spans="1:3">
      <c r="A17" s="57" t="s">
        <v>208</v>
      </c>
      <c r="B17" s="57" t="s">
        <v>209</v>
      </c>
      <c r="C17" s="188">
        <v>151.98</v>
      </c>
    </row>
    <row r="18" ht="26" customHeight="1" spans="1:3">
      <c r="A18" s="57" t="s">
        <v>210</v>
      </c>
      <c r="B18" s="57" t="s">
        <v>211</v>
      </c>
      <c r="C18" s="188">
        <v>610.98</v>
      </c>
    </row>
    <row r="19" ht="26" customHeight="1" spans="1:3">
      <c r="A19" s="57" t="s">
        <v>212</v>
      </c>
      <c r="B19" s="57" t="s">
        <v>213</v>
      </c>
      <c r="C19" s="188">
        <v>100.98</v>
      </c>
    </row>
    <row r="20" ht="26" customHeight="1" spans="1:3">
      <c r="A20" s="198" t="s">
        <v>214</v>
      </c>
      <c r="B20" s="199"/>
      <c r="C20" s="197">
        <f>SUM(C6,C14)</f>
        <v>3273.79</v>
      </c>
    </row>
    <row r="21" ht="26" customHeight="1"/>
    <row r="22" ht="26" customHeight="1"/>
    <row r="23" ht="26" customHeight="1"/>
    <row r="24" ht="26" customHeight="1"/>
    <row r="25" ht="26" customHeight="1"/>
    <row r="26" ht="26" customHeight="1"/>
    <row r="27" ht="26" customHeight="1"/>
    <row r="28" ht="26" customHeight="1"/>
    <row r="29" ht="26" customHeight="1"/>
    <row r="30" ht="26" customHeight="1"/>
    <row r="31" ht="26" customHeight="1"/>
  </sheetData>
  <mergeCells count="5">
    <mergeCell ref="A1:C1"/>
    <mergeCell ref="A2:C2"/>
    <mergeCell ref="A4:B4"/>
    <mergeCell ref="A20:B20"/>
    <mergeCell ref="C4:C5"/>
  </mergeCells>
  <printOptions horizontalCentered="1"/>
  <pageMargins left="0.688888888888889" right="0.688888888888889" top="0.688888888888889" bottom="0.688888888888889" header="0.5" footer="0.5"/>
  <pageSetup paperSize="9" scale="87" orientation="landscape" horizontalDpi="600"/>
  <headerFooter>
    <oddFooter>&amp;C&amp;"方正仿宋简体"&amp;12第 &amp;P+9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5"/>
  <sheetViews>
    <sheetView workbookViewId="0">
      <selection activeCell="H97" sqref="H97"/>
    </sheetView>
  </sheetViews>
  <sheetFormatPr defaultColWidth="10" defaultRowHeight="13.5" outlineLevelCol="1"/>
  <cols>
    <col min="1" max="1" width="90" style="4" customWidth="1"/>
    <col min="2" max="2" width="20.375" style="4" customWidth="1"/>
    <col min="3" max="16384" width="10" style="4"/>
  </cols>
  <sheetData>
    <row r="1" s="4" customFormat="1" ht="30" customHeight="1" spans="1:2">
      <c r="A1" s="189" t="s">
        <v>215</v>
      </c>
      <c r="B1" s="190"/>
    </row>
    <row r="2" s="4" customFormat="1" ht="19.9" customHeight="1" spans="1:2">
      <c r="A2" s="8" t="s">
        <v>216</v>
      </c>
      <c r="B2" s="8"/>
    </row>
    <row r="3" s="4" customFormat="1" ht="17.05" customHeight="1" spans="2:2">
      <c r="B3" s="161"/>
    </row>
    <row r="4" s="4" customFormat="1" ht="21.35" customHeight="1" spans="1:2">
      <c r="A4" s="11" t="s">
        <v>184</v>
      </c>
      <c r="B4" s="11" t="s">
        <v>8</v>
      </c>
    </row>
    <row r="5" s="4" customFormat="1" ht="34.15" customHeight="1" spans="1:2">
      <c r="A5" s="71"/>
      <c r="B5" s="71" t="s">
        <v>217</v>
      </c>
    </row>
    <row r="6" s="4" customFormat="1" ht="19.9" customHeight="1" spans="1:2">
      <c r="A6" s="55" t="s">
        <v>218</v>
      </c>
      <c r="B6" s="56" t="s">
        <v>219</v>
      </c>
    </row>
    <row r="7" s="4" customFormat="1" ht="19.9" customHeight="1" spans="1:2">
      <c r="A7" s="57" t="s">
        <v>220</v>
      </c>
      <c r="B7" s="59" t="s">
        <v>221</v>
      </c>
    </row>
    <row r="8" s="4" customFormat="1" ht="19.9" customHeight="1" spans="1:2">
      <c r="A8" s="57" t="s">
        <v>222</v>
      </c>
      <c r="B8" s="59" t="s">
        <v>223</v>
      </c>
    </row>
    <row r="9" s="4" customFormat="1" ht="19.9" customHeight="1" spans="1:2">
      <c r="A9" s="57" t="s">
        <v>224</v>
      </c>
      <c r="B9" s="59" t="s">
        <v>225</v>
      </c>
    </row>
    <row r="10" s="4" customFormat="1" ht="19.9" customHeight="1" spans="1:2">
      <c r="A10" s="57" t="s">
        <v>226</v>
      </c>
      <c r="B10" s="59" t="s">
        <v>227</v>
      </c>
    </row>
    <row r="11" s="4" customFormat="1" ht="19.9" customHeight="1" spans="1:2">
      <c r="A11" s="57" t="s">
        <v>228</v>
      </c>
      <c r="B11" s="59" t="s">
        <v>229</v>
      </c>
    </row>
    <row r="12" s="4" customFormat="1" ht="19.9" customHeight="1" spans="1:2">
      <c r="A12" s="57" t="s">
        <v>230</v>
      </c>
      <c r="B12" s="59" t="s">
        <v>231</v>
      </c>
    </row>
    <row r="13" s="4" customFormat="1" ht="19.9" customHeight="1" spans="1:2">
      <c r="A13" s="57" t="s">
        <v>232</v>
      </c>
      <c r="B13" s="59" t="s">
        <v>233</v>
      </c>
    </row>
    <row r="14" s="4" customFormat="1" ht="19.9" customHeight="1" spans="1:2">
      <c r="A14" s="57" t="s">
        <v>234</v>
      </c>
      <c r="B14" s="59" t="s">
        <v>235</v>
      </c>
    </row>
    <row r="15" s="4" customFormat="1" ht="19.9" customHeight="1" spans="1:2">
      <c r="A15" s="57" t="s">
        <v>236</v>
      </c>
      <c r="B15" s="59" t="s">
        <v>237</v>
      </c>
    </row>
    <row r="16" s="4" customFormat="1" ht="19.9" customHeight="1" spans="1:2">
      <c r="A16" s="57" t="s">
        <v>238</v>
      </c>
      <c r="B16" s="59" t="s">
        <v>239</v>
      </c>
    </row>
    <row r="17" s="4" customFormat="1" ht="19.9" customHeight="1" spans="1:2">
      <c r="A17" s="57" t="s">
        <v>240</v>
      </c>
      <c r="B17" s="59" t="s">
        <v>241</v>
      </c>
    </row>
    <row r="18" s="4" customFormat="1" ht="19.9" customHeight="1" spans="1:2">
      <c r="A18" s="57" t="s">
        <v>242</v>
      </c>
      <c r="B18" s="59" t="s">
        <v>243</v>
      </c>
    </row>
    <row r="19" s="4" customFormat="1" ht="19.9" customHeight="1" spans="1:2">
      <c r="A19" s="57" t="s">
        <v>244</v>
      </c>
      <c r="B19" s="59" t="s">
        <v>245</v>
      </c>
    </row>
    <row r="20" s="4" customFormat="1" ht="19.9" customHeight="1" spans="1:2">
      <c r="A20" s="57" t="s">
        <v>246</v>
      </c>
      <c r="B20" s="59" t="s">
        <v>247</v>
      </c>
    </row>
    <row r="21" s="4" customFormat="1" ht="19.9" customHeight="1" spans="1:2">
      <c r="A21" s="57" t="s">
        <v>248</v>
      </c>
      <c r="B21" s="59" t="s">
        <v>249</v>
      </c>
    </row>
    <row r="22" s="4" customFormat="1" ht="19.9" customHeight="1" spans="1:2">
      <c r="A22" s="57" t="s">
        <v>250</v>
      </c>
      <c r="B22" s="59" t="s">
        <v>251</v>
      </c>
    </row>
    <row r="23" s="4" customFormat="1" ht="19.9" customHeight="1" spans="1:2">
      <c r="A23" s="57" t="s">
        <v>252</v>
      </c>
      <c r="B23" s="59" t="s">
        <v>253</v>
      </c>
    </row>
    <row r="24" s="4" customFormat="1" ht="19.9" customHeight="1" spans="1:2">
      <c r="A24" s="57" t="s">
        <v>254</v>
      </c>
      <c r="B24" s="59" t="s">
        <v>255</v>
      </c>
    </row>
    <row r="25" s="4" customFormat="1" ht="19.9" customHeight="1" spans="1:2">
      <c r="A25" s="57" t="s">
        <v>256</v>
      </c>
      <c r="B25" s="59" t="s">
        <v>257</v>
      </c>
    </row>
    <row r="26" s="4" customFormat="1" ht="19.9" customHeight="1" spans="1:2">
      <c r="A26" s="57" t="s">
        <v>258</v>
      </c>
      <c r="B26" s="59" t="s">
        <v>259</v>
      </c>
    </row>
    <row r="27" s="4" customFormat="1" ht="19.9" customHeight="1" spans="1:2">
      <c r="A27" s="57" t="s">
        <v>260</v>
      </c>
      <c r="B27" s="59" t="s">
        <v>261</v>
      </c>
    </row>
    <row r="28" s="4" customFormat="1" ht="19.9" customHeight="1" spans="1:2">
      <c r="A28" s="57" t="s">
        <v>262</v>
      </c>
      <c r="B28" s="59" t="s">
        <v>263</v>
      </c>
    </row>
    <row r="29" s="4" customFormat="1" ht="19.9" customHeight="1" spans="1:2">
      <c r="A29" s="57" t="s">
        <v>264</v>
      </c>
      <c r="B29" s="59" t="s">
        <v>265</v>
      </c>
    </row>
    <row r="30" s="4" customFormat="1" ht="19.9" customHeight="1" spans="1:2">
      <c r="A30" s="57" t="s">
        <v>266</v>
      </c>
      <c r="B30" s="59" t="s">
        <v>267</v>
      </c>
    </row>
    <row r="31" s="4" customFormat="1" ht="19.9" customHeight="1" spans="1:2">
      <c r="A31" s="57" t="s">
        <v>268</v>
      </c>
      <c r="B31" s="59" t="s">
        <v>269</v>
      </c>
    </row>
    <row r="32" s="4" customFormat="1" ht="19.9" customHeight="1" spans="1:2">
      <c r="A32" s="57" t="s">
        <v>270</v>
      </c>
      <c r="B32" s="59" t="s">
        <v>263</v>
      </c>
    </row>
    <row r="33" s="4" customFormat="1" ht="19.9" customHeight="1" spans="1:2">
      <c r="A33" s="57" t="s">
        <v>271</v>
      </c>
      <c r="B33" s="59" t="s">
        <v>272</v>
      </c>
    </row>
    <row r="34" s="4" customFormat="1" ht="19.9" customHeight="1" spans="1:2">
      <c r="A34" s="57" t="s">
        <v>273</v>
      </c>
      <c r="B34" s="59" t="s">
        <v>274</v>
      </c>
    </row>
    <row r="35" s="4" customFormat="1" ht="19.9" customHeight="1" spans="1:2">
      <c r="A35" s="57" t="s">
        <v>275</v>
      </c>
      <c r="B35" s="59" t="s">
        <v>276</v>
      </c>
    </row>
    <row r="36" s="4" customFormat="1" ht="19.9" customHeight="1" spans="1:2">
      <c r="A36" s="57" t="s">
        <v>277</v>
      </c>
      <c r="B36" s="59" t="s">
        <v>278</v>
      </c>
    </row>
    <row r="37" s="4" customFormat="1" ht="19.9" customHeight="1" spans="1:2">
      <c r="A37" s="57" t="s">
        <v>279</v>
      </c>
      <c r="B37" s="59" t="s">
        <v>280</v>
      </c>
    </row>
    <row r="38" s="4" customFormat="1" ht="19.9" customHeight="1" spans="1:2">
      <c r="A38" s="57" t="s">
        <v>281</v>
      </c>
      <c r="B38" s="59" t="s">
        <v>282</v>
      </c>
    </row>
    <row r="39" s="4" customFormat="1" ht="19.9" customHeight="1" spans="1:2">
      <c r="A39" s="57" t="s">
        <v>283</v>
      </c>
      <c r="B39" s="59" t="s">
        <v>284</v>
      </c>
    </row>
    <row r="40" s="4" customFormat="1" ht="19.9" customHeight="1" spans="1:2">
      <c r="A40" s="57" t="s">
        <v>285</v>
      </c>
      <c r="B40" s="59" t="s">
        <v>286</v>
      </c>
    </row>
    <row r="41" s="4" customFormat="1" ht="19.9" customHeight="1" spans="1:2">
      <c r="A41" s="57" t="s">
        <v>287</v>
      </c>
      <c r="B41" s="59" t="s">
        <v>288</v>
      </c>
    </row>
    <row r="42" s="4" customFormat="1" ht="19.9" customHeight="1" spans="1:2">
      <c r="A42" s="57" t="s">
        <v>289</v>
      </c>
      <c r="B42" s="59" t="s">
        <v>290</v>
      </c>
    </row>
    <row r="43" s="4" customFormat="1" ht="19.9" customHeight="1" spans="1:2">
      <c r="A43" s="57" t="s">
        <v>291</v>
      </c>
      <c r="B43" s="59" t="s">
        <v>292</v>
      </c>
    </row>
    <row r="44" s="4" customFormat="1" ht="19.9" customHeight="1" spans="1:2">
      <c r="A44" s="57" t="s">
        <v>293</v>
      </c>
      <c r="B44" s="59" t="s">
        <v>294</v>
      </c>
    </row>
    <row r="45" s="4" customFormat="1" ht="19.9" customHeight="1" spans="1:2">
      <c r="A45" s="57" t="s">
        <v>295</v>
      </c>
      <c r="B45" s="59" t="s">
        <v>296</v>
      </c>
    </row>
    <row r="46" s="4" customFormat="1" ht="19.9" customHeight="1" spans="1:2">
      <c r="A46" s="57" t="s">
        <v>297</v>
      </c>
      <c r="B46" s="59" t="s">
        <v>298</v>
      </c>
    </row>
    <row r="47" s="4" customFormat="1" ht="19.9" customHeight="1" spans="1:2">
      <c r="A47" s="57" t="s">
        <v>299</v>
      </c>
      <c r="B47" s="59" t="s">
        <v>300</v>
      </c>
    </row>
    <row r="48" s="4" customFormat="1" ht="19.9" customHeight="1" spans="1:2">
      <c r="A48" s="57" t="s">
        <v>301</v>
      </c>
      <c r="B48" s="59" t="s">
        <v>302</v>
      </c>
    </row>
    <row r="49" s="4" customFormat="1" ht="19.9" customHeight="1" spans="1:2">
      <c r="A49" s="57" t="s">
        <v>303</v>
      </c>
      <c r="B49" s="59" t="s">
        <v>304</v>
      </c>
    </row>
    <row r="50" s="4" customFormat="1" ht="19.9" customHeight="1" spans="1:2">
      <c r="A50" s="57" t="s">
        <v>305</v>
      </c>
      <c r="B50" s="59" t="s">
        <v>306</v>
      </c>
    </row>
    <row r="51" s="4" customFormat="1" ht="19.9" customHeight="1" spans="1:2">
      <c r="A51" s="57" t="s">
        <v>307</v>
      </c>
      <c r="B51" s="59" t="s">
        <v>308</v>
      </c>
    </row>
    <row r="52" s="4" customFormat="1" ht="19.9" customHeight="1" spans="1:2">
      <c r="A52" s="57" t="s">
        <v>309</v>
      </c>
      <c r="B52" s="59" t="s">
        <v>310</v>
      </c>
    </row>
    <row r="53" s="4" customFormat="1" ht="19.9" customHeight="1" spans="1:2">
      <c r="A53" s="57" t="s">
        <v>311</v>
      </c>
      <c r="B53" s="59" t="s">
        <v>312</v>
      </c>
    </row>
    <row r="54" s="4" customFormat="1" ht="19.9" customHeight="1" spans="1:2">
      <c r="A54" s="57" t="s">
        <v>313</v>
      </c>
      <c r="B54" s="59" t="s">
        <v>314</v>
      </c>
    </row>
    <row r="55" s="4" customFormat="1" ht="19.9" customHeight="1" spans="1:2">
      <c r="A55" s="57" t="s">
        <v>315</v>
      </c>
      <c r="B55" s="59" t="s">
        <v>316</v>
      </c>
    </row>
    <row r="56" s="4" customFormat="1" ht="19.9" customHeight="1" spans="1:2">
      <c r="A56" s="57" t="s">
        <v>317</v>
      </c>
      <c r="B56" s="59" t="s">
        <v>318</v>
      </c>
    </row>
    <row r="57" s="4" customFormat="1" ht="19.9" customHeight="1" spans="1:2">
      <c r="A57" s="57" t="s">
        <v>319</v>
      </c>
      <c r="B57" s="59" t="s">
        <v>320</v>
      </c>
    </row>
    <row r="58" s="4" customFormat="1" ht="19.9" customHeight="1" spans="1:2">
      <c r="A58" s="57" t="s">
        <v>321</v>
      </c>
      <c r="B58" s="59" t="s">
        <v>322</v>
      </c>
    </row>
    <row r="59" s="4" customFormat="1" ht="19.9" customHeight="1" spans="1:2">
      <c r="A59" s="57" t="s">
        <v>323</v>
      </c>
      <c r="B59" s="59" t="s">
        <v>324</v>
      </c>
    </row>
    <row r="60" s="4" customFormat="1" ht="19.9" customHeight="1" spans="1:2">
      <c r="A60" s="57" t="s">
        <v>325</v>
      </c>
      <c r="B60" s="59" t="s">
        <v>326</v>
      </c>
    </row>
    <row r="61" s="4" customFormat="1" ht="19.9" customHeight="1" spans="1:2">
      <c r="A61" s="57" t="s">
        <v>327</v>
      </c>
      <c r="B61" s="59" t="s">
        <v>328</v>
      </c>
    </row>
    <row r="62" s="4" customFormat="1" ht="19.9" customHeight="1" spans="1:2">
      <c r="A62" s="57" t="s">
        <v>329</v>
      </c>
      <c r="B62" s="59" t="s">
        <v>330</v>
      </c>
    </row>
    <row r="63" s="4" customFormat="1" ht="19.9" customHeight="1" spans="1:2">
      <c r="A63" s="57" t="s">
        <v>331</v>
      </c>
      <c r="B63" s="59" t="s">
        <v>332</v>
      </c>
    </row>
    <row r="64" s="4" customFormat="1" ht="19.9" customHeight="1" spans="1:2">
      <c r="A64" s="57" t="s">
        <v>333</v>
      </c>
      <c r="B64" s="59" t="s">
        <v>334</v>
      </c>
    </row>
    <row r="65" s="4" customFormat="1" ht="19.9" customHeight="1" spans="1:2">
      <c r="A65" s="57" t="s">
        <v>335</v>
      </c>
      <c r="B65" s="59" t="s">
        <v>336</v>
      </c>
    </row>
    <row r="66" s="4" customFormat="1" ht="19.9" customHeight="1" spans="1:2">
      <c r="A66" s="57" t="s">
        <v>337</v>
      </c>
      <c r="B66" s="59" t="s">
        <v>338</v>
      </c>
    </row>
    <row r="67" s="4" customFormat="1" ht="19.9" customHeight="1" spans="1:2">
      <c r="A67" s="57" t="s">
        <v>339</v>
      </c>
      <c r="B67" s="59" t="s">
        <v>340</v>
      </c>
    </row>
    <row r="68" s="4" customFormat="1" ht="19.9" customHeight="1" spans="1:2">
      <c r="A68" s="57" t="s">
        <v>341</v>
      </c>
      <c r="B68" s="59" t="s">
        <v>342</v>
      </c>
    </row>
    <row r="69" s="4" customFormat="1" ht="19.9" customHeight="1" spans="1:2">
      <c r="A69" s="57" t="s">
        <v>343</v>
      </c>
      <c r="B69" s="59" t="s">
        <v>344</v>
      </c>
    </row>
    <row r="70" s="4" customFormat="1" ht="19.9" customHeight="1" spans="1:2">
      <c r="A70" s="57" t="s">
        <v>345</v>
      </c>
      <c r="B70" s="59" t="s">
        <v>346</v>
      </c>
    </row>
    <row r="71" s="4" customFormat="1" ht="19.9" customHeight="1" spans="1:2">
      <c r="A71" s="57" t="s">
        <v>347</v>
      </c>
      <c r="B71" s="59" t="s">
        <v>261</v>
      </c>
    </row>
    <row r="72" s="4" customFormat="1" ht="19.9" customHeight="1" spans="1:2">
      <c r="A72" s="57" t="s">
        <v>348</v>
      </c>
      <c r="B72" s="59" t="s">
        <v>349</v>
      </c>
    </row>
    <row r="73" s="4" customFormat="1" ht="19.9" customHeight="1" spans="1:2">
      <c r="A73" s="57" t="s">
        <v>350</v>
      </c>
      <c r="B73" s="59" t="s">
        <v>351</v>
      </c>
    </row>
    <row r="74" s="4" customFormat="1" ht="19.9" customHeight="1" spans="1:2">
      <c r="A74" s="57" t="s">
        <v>352</v>
      </c>
      <c r="B74" s="59" t="s">
        <v>245</v>
      </c>
    </row>
    <row r="75" s="4" customFormat="1" ht="19.9" customHeight="1" spans="1:2">
      <c r="A75" s="57" t="s">
        <v>353</v>
      </c>
      <c r="B75" s="59" t="s">
        <v>354</v>
      </c>
    </row>
    <row r="76" s="4" customFormat="1" ht="19.9" customHeight="1" spans="1:2">
      <c r="A76" s="57" t="s">
        <v>355</v>
      </c>
      <c r="B76" s="59" t="s">
        <v>356</v>
      </c>
    </row>
    <row r="77" s="4" customFormat="1" ht="19.9" customHeight="1" spans="1:2">
      <c r="A77" s="57" t="s">
        <v>357</v>
      </c>
      <c r="B77" s="59" t="s">
        <v>358</v>
      </c>
    </row>
    <row r="78" s="4" customFormat="1" ht="19.9" customHeight="1" spans="1:2">
      <c r="A78" s="57" t="s">
        <v>359</v>
      </c>
      <c r="B78" s="59" t="s">
        <v>360</v>
      </c>
    </row>
    <row r="79" s="4" customFormat="1" ht="19.9" customHeight="1" spans="1:2">
      <c r="A79" s="57" t="s">
        <v>361</v>
      </c>
      <c r="B79" s="59" t="s">
        <v>362</v>
      </c>
    </row>
    <row r="80" s="4" customFormat="1" ht="19.9" customHeight="1" spans="1:2">
      <c r="A80" s="57" t="s">
        <v>363</v>
      </c>
      <c r="B80" s="59" t="s">
        <v>364</v>
      </c>
    </row>
    <row r="81" s="4" customFormat="1" ht="19.9" customHeight="1" spans="1:2">
      <c r="A81" s="57" t="s">
        <v>365</v>
      </c>
      <c r="B81" s="59" t="s">
        <v>366</v>
      </c>
    </row>
    <row r="82" s="4" customFormat="1" ht="19.9" customHeight="1" spans="1:2">
      <c r="A82" s="57" t="s">
        <v>367</v>
      </c>
      <c r="B82" s="59" t="s">
        <v>368</v>
      </c>
    </row>
    <row r="83" s="4" customFormat="1" ht="19.9" customHeight="1" spans="1:2">
      <c r="A83" s="57" t="s">
        <v>369</v>
      </c>
      <c r="B83" s="59" t="s">
        <v>370</v>
      </c>
    </row>
    <row r="84" s="4" customFormat="1" ht="19.9" customHeight="1" spans="1:2">
      <c r="A84" s="57" t="s">
        <v>371</v>
      </c>
      <c r="B84" s="59" t="s">
        <v>243</v>
      </c>
    </row>
    <row r="85" s="4" customFormat="1" ht="19.9" customHeight="1" spans="1:2">
      <c r="A85" s="57" t="s">
        <v>372</v>
      </c>
      <c r="B85" s="59" t="s">
        <v>373</v>
      </c>
    </row>
    <row r="86" s="4" customFormat="1" ht="19.9" customHeight="1" spans="1:2">
      <c r="A86" s="57" t="s">
        <v>374</v>
      </c>
      <c r="B86" s="59" t="s">
        <v>375</v>
      </c>
    </row>
    <row r="87" s="4" customFormat="1" ht="19.9" customHeight="1" spans="1:2">
      <c r="A87" s="57" t="s">
        <v>376</v>
      </c>
      <c r="B87" s="59" t="s">
        <v>377</v>
      </c>
    </row>
    <row r="88" s="4" customFormat="1" ht="19.9" customHeight="1" spans="1:2">
      <c r="A88" s="57" t="s">
        <v>378</v>
      </c>
      <c r="B88" s="59" t="s">
        <v>379</v>
      </c>
    </row>
    <row r="89" s="4" customFormat="1" ht="19.9" customHeight="1" spans="1:2">
      <c r="A89" s="57" t="s">
        <v>380</v>
      </c>
      <c r="B89" s="59" t="s">
        <v>381</v>
      </c>
    </row>
    <row r="90" s="4" customFormat="1" ht="19.9" customHeight="1" spans="1:2">
      <c r="A90" s="57" t="s">
        <v>382</v>
      </c>
      <c r="B90" s="59" t="s">
        <v>383</v>
      </c>
    </row>
    <row r="91" s="4" customFormat="1" ht="19.9" customHeight="1" spans="1:2">
      <c r="A91" s="57" t="s">
        <v>384</v>
      </c>
      <c r="B91" s="59" t="s">
        <v>385</v>
      </c>
    </row>
    <row r="92" s="4" customFormat="1" ht="19.9" customHeight="1" spans="1:2">
      <c r="A92" s="57" t="s">
        <v>386</v>
      </c>
      <c r="B92" s="59" t="s">
        <v>387</v>
      </c>
    </row>
    <row r="93" s="4" customFormat="1" ht="19.9" customHeight="1" spans="1:2">
      <c r="A93" s="55" t="s">
        <v>388</v>
      </c>
      <c r="B93" s="56" t="s">
        <v>389</v>
      </c>
    </row>
    <row r="94" s="4" customFormat="1" ht="19.9" customHeight="1" spans="1:2">
      <c r="A94" s="57" t="s">
        <v>390</v>
      </c>
      <c r="B94" s="59" t="s">
        <v>391</v>
      </c>
    </row>
    <row r="95" s="4" customFormat="1" ht="19.9" customHeight="1" spans="1:2">
      <c r="A95" s="57" t="s">
        <v>392</v>
      </c>
      <c r="B95" s="59" t="s">
        <v>393</v>
      </c>
    </row>
    <row r="96" s="4" customFormat="1" ht="19.9" customHeight="1" spans="1:2">
      <c r="A96" s="57" t="s">
        <v>394</v>
      </c>
      <c r="B96" s="59" t="s">
        <v>395</v>
      </c>
    </row>
    <row r="97" s="4" customFormat="1" ht="19.9" customHeight="1" spans="1:2">
      <c r="A97" s="57" t="s">
        <v>396</v>
      </c>
      <c r="B97" s="59" t="s">
        <v>397</v>
      </c>
    </row>
    <row r="98" s="4" customFormat="1" ht="19.9" customHeight="1" spans="1:2">
      <c r="A98" s="57" t="s">
        <v>398</v>
      </c>
      <c r="B98" s="59" t="s">
        <v>399</v>
      </c>
    </row>
    <row r="99" s="4" customFormat="1" ht="19.9" customHeight="1" spans="1:2">
      <c r="A99" s="57" t="s">
        <v>400</v>
      </c>
      <c r="B99" s="59" t="s">
        <v>401</v>
      </c>
    </row>
    <row r="100" s="4" customFormat="1" ht="19.9" customHeight="1" spans="1:2">
      <c r="A100" s="57" t="s">
        <v>402</v>
      </c>
      <c r="B100" s="59" t="s">
        <v>403</v>
      </c>
    </row>
    <row r="101" s="4" customFormat="1" ht="19.9" customHeight="1" spans="1:2">
      <c r="A101" s="60" t="s">
        <v>404</v>
      </c>
      <c r="B101" s="56" t="s">
        <v>405</v>
      </c>
    </row>
    <row r="102" s="4" customFormat="1" ht="8.5" customHeight="1" spans="1:2">
      <c r="A102" s="78"/>
      <c r="B102" s="79"/>
    </row>
    <row r="103" s="4" customFormat="1" ht="14.3" customHeight="1" spans="1:2">
      <c r="A103" s="80" t="s">
        <v>406</v>
      </c>
      <c r="B103" s="80"/>
    </row>
    <row r="104" s="4" customFormat="1" ht="14.3" customHeight="1" spans="1:2">
      <c r="A104" s="80" t="s">
        <v>407</v>
      </c>
      <c r="B104" s="80"/>
    </row>
    <row r="105" s="4" customFormat="1" ht="14.3" customHeight="1" spans="1:2">
      <c r="A105" s="81" t="s">
        <v>408</v>
      </c>
      <c r="B105" s="81"/>
    </row>
  </sheetData>
  <mergeCells count="6">
    <mergeCell ref="A1:B1"/>
    <mergeCell ref="A2:B2"/>
    <mergeCell ref="A103:B103"/>
    <mergeCell ref="A104:B104"/>
    <mergeCell ref="A105:B105"/>
    <mergeCell ref="A4:A5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view="pageBreakPreview" zoomScaleNormal="100" workbookViewId="0">
      <selection activeCell="E22" sqref="E22"/>
    </sheetView>
  </sheetViews>
  <sheetFormatPr defaultColWidth="9" defaultRowHeight="30" customHeight="1" outlineLevelCol="1"/>
  <cols>
    <col min="1" max="1" width="33.75" customWidth="1"/>
    <col min="2" max="2" width="67.5" customWidth="1"/>
  </cols>
  <sheetData>
    <row r="1" s="168" customFormat="1" customHeight="1" spans="1:1">
      <c r="A1" s="169" t="s">
        <v>409</v>
      </c>
    </row>
    <row r="2" customHeight="1" spans="1:2">
      <c r="A2" s="26" t="s">
        <v>410</v>
      </c>
      <c r="B2" s="26"/>
    </row>
    <row r="3" s="19" customFormat="1" customHeight="1" spans="1:2">
      <c r="A3" s="19" t="s">
        <v>3</v>
      </c>
      <c r="B3" s="171" t="s">
        <v>411</v>
      </c>
    </row>
    <row r="4" customHeight="1" spans="1:2">
      <c r="A4" s="172" t="s">
        <v>184</v>
      </c>
      <c r="B4" s="172" t="s">
        <v>8</v>
      </c>
    </row>
    <row r="5" customHeight="1" spans="1:2">
      <c r="A5" s="186" t="s">
        <v>404</v>
      </c>
      <c r="B5" s="187">
        <f>SUM(B6:B30)</f>
        <v>174580.82</v>
      </c>
    </row>
    <row r="6" customHeight="1" spans="1:2">
      <c r="A6" s="179" t="s">
        <v>412</v>
      </c>
      <c r="B6" s="188">
        <v>28657.19</v>
      </c>
    </row>
    <row r="7" customHeight="1" spans="1:2">
      <c r="A7" s="181" t="s">
        <v>413</v>
      </c>
      <c r="B7" s="188">
        <v>0</v>
      </c>
    </row>
    <row r="8" customHeight="1" spans="1:2">
      <c r="A8" s="181" t="s">
        <v>414</v>
      </c>
      <c r="B8" s="188">
        <v>0</v>
      </c>
    </row>
    <row r="9" customHeight="1" spans="1:2">
      <c r="A9" s="181" t="s">
        <v>415</v>
      </c>
      <c r="B9" s="188">
        <v>8326.35</v>
      </c>
    </row>
    <row r="10" customHeight="1" spans="1:2">
      <c r="A10" s="181" t="s">
        <v>416</v>
      </c>
      <c r="B10" s="188">
        <v>21761.9</v>
      </c>
    </row>
    <row r="11" customHeight="1" spans="1:2">
      <c r="A11" s="181" t="s">
        <v>417</v>
      </c>
      <c r="B11" s="188">
        <v>592.32</v>
      </c>
    </row>
    <row r="12" customHeight="1" spans="1:2">
      <c r="A12" s="181" t="s">
        <v>418</v>
      </c>
      <c r="B12" s="188">
        <v>5213.32</v>
      </c>
    </row>
    <row r="13" customHeight="1" spans="1:2">
      <c r="A13" s="181" t="s">
        <v>419</v>
      </c>
      <c r="B13" s="188">
        <v>12225.09</v>
      </c>
    </row>
    <row r="14" customHeight="1" spans="1:2">
      <c r="A14" s="181" t="s">
        <v>420</v>
      </c>
      <c r="B14" s="188">
        <v>19217.82</v>
      </c>
    </row>
    <row r="15" customHeight="1" spans="1:2">
      <c r="A15" s="181" t="s">
        <v>421</v>
      </c>
      <c r="B15" s="188">
        <v>585.36</v>
      </c>
    </row>
    <row r="16" customHeight="1" spans="1:2">
      <c r="A16" s="181" t="s">
        <v>422</v>
      </c>
      <c r="B16" s="188">
        <v>1229</v>
      </c>
    </row>
    <row r="17" customHeight="1" spans="1:2">
      <c r="A17" s="181" t="s">
        <v>423</v>
      </c>
      <c r="B17" s="188">
        <v>65942.43</v>
      </c>
    </row>
    <row r="18" customHeight="1" spans="1:2">
      <c r="A18" s="181" t="s">
        <v>424</v>
      </c>
      <c r="B18" s="188">
        <v>1427.39</v>
      </c>
    </row>
    <row r="19" customHeight="1" spans="1:2">
      <c r="A19" s="181" t="s">
        <v>425</v>
      </c>
      <c r="B19" s="188">
        <v>147.51</v>
      </c>
    </row>
    <row r="20" customHeight="1" spans="1:2">
      <c r="A20" s="181" t="s">
        <v>426</v>
      </c>
      <c r="B20" s="188">
        <v>229</v>
      </c>
    </row>
    <row r="21" customHeight="1" spans="1:2">
      <c r="A21" s="181" t="s">
        <v>427</v>
      </c>
      <c r="B21" s="188"/>
    </row>
    <row r="22" customHeight="1" spans="1:2">
      <c r="A22" s="181" t="s">
        <v>428</v>
      </c>
      <c r="B22" s="188"/>
    </row>
    <row r="23" customHeight="1" spans="1:2">
      <c r="A23" s="181" t="s">
        <v>429</v>
      </c>
      <c r="B23" s="188">
        <v>615.35</v>
      </c>
    </row>
    <row r="24" customHeight="1" spans="1:2">
      <c r="A24" s="181" t="s">
        <v>430</v>
      </c>
      <c r="B24" s="188">
        <v>3857.11</v>
      </c>
    </row>
    <row r="25" customHeight="1" spans="1:2">
      <c r="A25" s="181" t="s">
        <v>431</v>
      </c>
      <c r="B25" s="188">
        <v>121.59</v>
      </c>
    </row>
    <row r="26" customHeight="1" spans="1:2">
      <c r="A26" s="181" t="s">
        <v>432</v>
      </c>
      <c r="B26" s="188">
        <v>523.1</v>
      </c>
    </row>
    <row r="27" customHeight="1" spans="1:2">
      <c r="A27" s="181" t="s">
        <v>433</v>
      </c>
      <c r="B27" s="188">
        <v>1746.75</v>
      </c>
    </row>
    <row r="28" customHeight="1" spans="1:2">
      <c r="A28" s="181" t="s">
        <v>434</v>
      </c>
      <c r="B28" s="188">
        <v>16.15</v>
      </c>
    </row>
    <row r="29" customHeight="1" spans="1:2">
      <c r="A29" s="181" t="s">
        <v>435</v>
      </c>
      <c r="B29" s="188">
        <v>1316.58</v>
      </c>
    </row>
    <row r="30" customHeight="1" spans="1:2">
      <c r="A30" s="181" t="s">
        <v>436</v>
      </c>
      <c r="B30" s="188">
        <v>829.51</v>
      </c>
    </row>
  </sheetData>
  <mergeCells count="1">
    <mergeCell ref="A2:B2"/>
  </mergeCells>
  <conditionalFormatting sqref="A6:A30">
    <cfRule type="expression" dxfId="0" priority="1" stopIfTrue="1">
      <formula>"len($A:$A)=3"</formula>
    </cfRule>
  </conditionalFormatting>
  <printOptions horizontalCentered="1"/>
  <pageMargins left="0.688888888888889" right="0.688888888888889" top="0.688888888888889" bottom="0.688888888888889" header="0.5" footer="0.5"/>
  <pageSetup paperSize="9" scale="55" orientation="landscape" horizontalDpi="600"/>
  <headerFooter>
    <oddFooter>&amp;C&amp;"方正仿宋简体"&amp;12第 &amp;P+19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4"/>
  <sheetViews>
    <sheetView view="pageBreakPreview" zoomScaleNormal="100" workbookViewId="0">
      <selection activeCell="A1" sqref="$A1:$XFD1"/>
    </sheetView>
  </sheetViews>
  <sheetFormatPr defaultColWidth="9" defaultRowHeight="30" customHeight="1" outlineLevelCol="2"/>
  <cols>
    <col min="1" max="1" width="20.625" customWidth="1"/>
    <col min="2" max="2" width="42.625" customWidth="1"/>
    <col min="3" max="3" width="35.625" customWidth="1"/>
  </cols>
  <sheetData>
    <row r="1" s="168" customFormat="1" customHeight="1" spans="1:2">
      <c r="A1" s="169" t="s">
        <v>437</v>
      </c>
      <c r="B1" s="170"/>
    </row>
    <row r="2" customHeight="1" spans="1:3">
      <c r="A2" s="26" t="s">
        <v>438</v>
      </c>
      <c r="B2" s="26"/>
      <c r="C2" s="26"/>
    </row>
    <row r="3" s="19" customFormat="1" customHeight="1" spans="1:3">
      <c r="A3" s="19" t="s">
        <v>3</v>
      </c>
      <c r="C3" s="171" t="s">
        <v>411</v>
      </c>
    </row>
    <row r="4" customHeight="1" spans="1:3">
      <c r="A4" s="172" t="s">
        <v>439</v>
      </c>
      <c r="B4" s="172"/>
      <c r="C4" s="173" t="s">
        <v>8</v>
      </c>
    </row>
    <row r="5" customHeight="1" spans="1:3">
      <c r="A5" s="174" t="s">
        <v>186</v>
      </c>
      <c r="B5" s="174" t="s">
        <v>187</v>
      </c>
      <c r="C5" s="175"/>
    </row>
    <row r="6" customHeight="1" spans="1:3">
      <c r="A6" s="176" t="s">
        <v>404</v>
      </c>
      <c r="B6" s="177"/>
      <c r="C6" s="178">
        <f>SUM(C7,C74,C98,C107,C117,C131,C175,C213,C221,C225,C256,C261,C269,C274,C283,C288,C294,C306,C307,C310,C313,)</f>
        <v>174580.82</v>
      </c>
    </row>
    <row r="7" customHeight="1" spans="1:3">
      <c r="A7" s="179" t="s">
        <v>440</v>
      </c>
      <c r="B7" s="179" t="s">
        <v>441</v>
      </c>
      <c r="C7" s="180">
        <v>28657.19</v>
      </c>
    </row>
    <row r="8" customHeight="1" spans="1:3">
      <c r="A8" s="181" t="s">
        <v>442</v>
      </c>
      <c r="B8" s="181" t="s">
        <v>443</v>
      </c>
      <c r="C8" s="180">
        <v>616.75</v>
      </c>
    </row>
    <row r="9" customHeight="1" spans="1:3">
      <c r="A9" s="181" t="s">
        <v>444</v>
      </c>
      <c r="B9" s="181" t="s">
        <v>445</v>
      </c>
      <c r="C9" s="180">
        <v>340.76</v>
      </c>
    </row>
    <row r="10" customHeight="1" spans="1:3">
      <c r="A10" s="181" t="s">
        <v>446</v>
      </c>
      <c r="B10" s="181" t="s">
        <v>447</v>
      </c>
      <c r="C10" s="180">
        <v>154.55</v>
      </c>
    </row>
    <row r="11" customHeight="1" spans="1:3">
      <c r="A11" s="181" t="s">
        <v>448</v>
      </c>
      <c r="B11" s="181" t="s">
        <v>449</v>
      </c>
      <c r="C11" s="180">
        <v>121.45</v>
      </c>
    </row>
    <row r="12" customHeight="1" spans="1:3">
      <c r="A12" s="181" t="s">
        <v>450</v>
      </c>
      <c r="B12" s="181" t="s">
        <v>451</v>
      </c>
      <c r="C12" s="180">
        <v>494.69</v>
      </c>
    </row>
    <row r="13" customHeight="1" spans="1:3">
      <c r="A13" s="181" t="s">
        <v>452</v>
      </c>
      <c r="B13" s="181" t="s">
        <v>445</v>
      </c>
      <c r="C13" s="180">
        <v>478.83</v>
      </c>
    </row>
    <row r="14" customHeight="1" spans="1:3">
      <c r="A14" s="181" t="s">
        <v>453</v>
      </c>
      <c r="B14" s="181" t="s">
        <v>454</v>
      </c>
      <c r="C14" s="180">
        <v>10.35</v>
      </c>
    </row>
    <row r="15" customHeight="1" spans="1:3">
      <c r="A15" s="181" t="s">
        <v>455</v>
      </c>
      <c r="B15" s="181" t="s">
        <v>456</v>
      </c>
      <c r="C15" s="180">
        <v>5.5</v>
      </c>
    </row>
    <row r="16" customHeight="1" spans="1:3">
      <c r="A16" s="181" t="s">
        <v>457</v>
      </c>
      <c r="B16" s="181" t="s">
        <v>458</v>
      </c>
      <c r="C16" s="180">
        <v>10703.2</v>
      </c>
    </row>
    <row r="17" customHeight="1" spans="1:3">
      <c r="A17" s="181" t="s">
        <v>459</v>
      </c>
      <c r="B17" s="181" t="s">
        <v>445</v>
      </c>
      <c r="C17" s="180">
        <v>9813.12</v>
      </c>
    </row>
    <row r="18" customHeight="1" spans="1:3">
      <c r="A18" s="181" t="s">
        <v>460</v>
      </c>
      <c r="B18" s="181" t="s">
        <v>461</v>
      </c>
      <c r="C18" s="180">
        <v>4.52</v>
      </c>
    </row>
    <row r="19" customHeight="1" spans="1:3">
      <c r="A19" s="181" t="s">
        <v>462</v>
      </c>
      <c r="B19" s="181" t="s">
        <v>463</v>
      </c>
      <c r="C19" s="180">
        <v>3.41</v>
      </c>
    </row>
    <row r="20" customHeight="1" spans="1:3">
      <c r="A20" s="181" t="s">
        <v>464</v>
      </c>
      <c r="B20" s="181" t="s">
        <v>465</v>
      </c>
      <c r="C20" s="180">
        <v>2</v>
      </c>
    </row>
    <row r="21" customHeight="1" spans="1:3">
      <c r="A21" s="181" t="s">
        <v>466</v>
      </c>
      <c r="B21" s="181" t="s">
        <v>467</v>
      </c>
      <c r="C21" s="180">
        <v>880.15</v>
      </c>
    </row>
    <row r="22" customHeight="1" spans="1:3">
      <c r="A22" s="181" t="s">
        <v>468</v>
      </c>
      <c r="B22" s="181" t="s">
        <v>469</v>
      </c>
      <c r="C22" s="180">
        <v>805.78</v>
      </c>
    </row>
    <row r="23" customHeight="1" spans="1:3">
      <c r="A23" s="181" t="s">
        <v>470</v>
      </c>
      <c r="B23" s="181" t="s">
        <v>445</v>
      </c>
      <c r="C23" s="180">
        <v>225.78</v>
      </c>
    </row>
    <row r="24" customHeight="1" spans="1:3">
      <c r="A24" s="181" t="s">
        <v>471</v>
      </c>
      <c r="B24" s="181" t="s">
        <v>472</v>
      </c>
      <c r="C24" s="180">
        <v>580</v>
      </c>
    </row>
    <row r="25" customHeight="1" spans="1:3">
      <c r="A25" s="181" t="s">
        <v>473</v>
      </c>
      <c r="B25" s="181" t="s">
        <v>474</v>
      </c>
      <c r="C25" s="180">
        <v>182.28</v>
      </c>
    </row>
    <row r="26" customHeight="1" spans="1:3">
      <c r="A26" s="181" t="s">
        <v>475</v>
      </c>
      <c r="B26" s="181" t="s">
        <v>445</v>
      </c>
      <c r="C26" s="180">
        <v>182.28</v>
      </c>
    </row>
    <row r="27" customHeight="1" spans="1:3">
      <c r="A27" s="181" t="s">
        <v>476</v>
      </c>
      <c r="B27" s="181" t="s">
        <v>477</v>
      </c>
      <c r="C27" s="180">
        <v>452.85</v>
      </c>
    </row>
    <row r="28" customHeight="1" spans="1:3">
      <c r="A28" s="181" t="s">
        <v>478</v>
      </c>
      <c r="B28" s="181" t="s">
        <v>445</v>
      </c>
      <c r="C28" s="180">
        <v>383.17</v>
      </c>
    </row>
    <row r="29" customHeight="1" spans="1:3">
      <c r="A29" s="181" t="s">
        <v>479</v>
      </c>
      <c r="B29" s="181" t="s">
        <v>480</v>
      </c>
      <c r="C29" s="180">
        <v>25.2</v>
      </c>
    </row>
    <row r="30" customHeight="1" spans="1:3">
      <c r="A30" s="181" t="s">
        <v>481</v>
      </c>
      <c r="B30" s="181" t="s">
        <v>482</v>
      </c>
      <c r="C30" s="180">
        <v>44.48</v>
      </c>
    </row>
    <row r="31" customHeight="1" spans="1:3">
      <c r="A31" s="181" t="s">
        <v>483</v>
      </c>
      <c r="B31" s="181" t="s">
        <v>484</v>
      </c>
      <c r="C31" s="180">
        <v>762.18</v>
      </c>
    </row>
    <row r="32" customHeight="1" spans="1:3">
      <c r="A32" s="182" t="s">
        <v>485</v>
      </c>
      <c r="B32" s="182" t="s">
        <v>445</v>
      </c>
      <c r="C32" s="183">
        <v>658.78</v>
      </c>
    </row>
    <row r="33" customHeight="1" spans="1:3">
      <c r="A33" s="182" t="s">
        <v>486</v>
      </c>
      <c r="B33" s="182" t="s">
        <v>487</v>
      </c>
      <c r="C33" s="183">
        <v>20</v>
      </c>
    </row>
    <row r="34" customHeight="1" spans="1:3">
      <c r="A34" s="182" t="s">
        <v>488</v>
      </c>
      <c r="B34" s="182" t="s">
        <v>489</v>
      </c>
      <c r="C34" s="183">
        <v>83.4</v>
      </c>
    </row>
    <row r="35" customHeight="1" spans="1:3">
      <c r="A35" s="182" t="s">
        <v>490</v>
      </c>
      <c r="B35" s="182" t="s">
        <v>491</v>
      </c>
      <c r="C35" s="183">
        <v>160.23</v>
      </c>
    </row>
    <row r="36" customHeight="1" spans="1:3">
      <c r="A36" s="182" t="s">
        <v>492</v>
      </c>
      <c r="B36" s="182" t="s">
        <v>445</v>
      </c>
      <c r="C36" s="183">
        <v>123.93</v>
      </c>
    </row>
    <row r="37" customHeight="1" spans="1:3">
      <c r="A37" s="182" t="s">
        <v>493</v>
      </c>
      <c r="B37" s="182" t="s">
        <v>494</v>
      </c>
      <c r="C37" s="183">
        <v>23.5</v>
      </c>
    </row>
    <row r="38" customHeight="1" spans="1:3">
      <c r="A38" s="182" t="s">
        <v>495</v>
      </c>
      <c r="B38" s="182" t="s">
        <v>496</v>
      </c>
      <c r="C38" s="183">
        <v>12.8</v>
      </c>
    </row>
    <row r="39" customHeight="1" spans="1:3">
      <c r="A39" s="182" t="s">
        <v>497</v>
      </c>
      <c r="B39" s="182" t="s">
        <v>498</v>
      </c>
      <c r="C39" s="183">
        <v>1043.67</v>
      </c>
    </row>
    <row r="40" customHeight="1" spans="1:3">
      <c r="A40" s="182" t="s">
        <v>499</v>
      </c>
      <c r="B40" s="182" t="s">
        <v>500</v>
      </c>
      <c r="C40" s="183">
        <v>1043.67</v>
      </c>
    </row>
    <row r="41" customHeight="1" spans="1:3">
      <c r="A41" s="182" t="s">
        <v>501</v>
      </c>
      <c r="B41" s="182" t="s">
        <v>502</v>
      </c>
      <c r="C41" s="183">
        <v>105.12</v>
      </c>
    </row>
    <row r="42" customHeight="1" spans="1:3">
      <c r="A42" s="182" t="s">
        <v>503</v>
      </c>
      <c r="B42" s="182" t="s">
        <v>445</v>
      </c>
      <c r="C42" s="183">
        <v>99.12</v>
      </c>
    </row>
    <row r="43" customHeight="1" spans="1:3">
      <c r="A43" s="182" t="s">
        <v>504</v>
      </c>
      <c r="B43" s="182" t="s">
        <v>505</v>
      </c>
      <c r="C43" s="183">
        <v>6</v>
      </c>
    </row>
    <row r="44" customHeight="1" spans="1:3">
      <c r="A44" s="182" t="s">
        <v>506</v>
      </c>
      <c r="B44" s="182" t="s">
        <v>507</v>
      </c>
      <c r="C44" s="183">
        <v>97.54</v>
      </c>
    </row>
    <row r="45" customHeight="1" spans="1:3">
      <c r="A45" s="182" t="s">
        <v>508</v>
      </c>
      <c r="B45" s="182" t="s">
        <v>445</v>
      </c>
      <c r="C45" s="183">
        <v>97.54</v>
      </c>
    </row>
    <row r="46" customHeight="1" spans="1:3">
      <c r="A46" s="182" t="s">
        <v>509</v>
      </c>
      <c r="B46" s="182" t="s">
        <v>510</v>
      </c>
      <c r="C46" s="183">
        <v>429.6</v>
      </c>
    </row>
    <row r="47" customHeight="1" spans="1:3">
      <c r="A47" s="182" t="s">
        <v>511</v>
      </c>
      <c r="B47" s="182" t="s">
        <v>445</v>
      </c>
      <c r="C47" s="183">
        <v>357.9</v>
      </c>
    </row>
    <row r="48" customHeight="1" spans="1:3">
      <c r="A48" s="182" t="s">
        <v>512</v>
      </c>
      <c r="B48" s="182" t="s">
        <v>513</v>
      </c>
      <c r="C48" s="183">
        <v>71.71</v>
      </c>
    </row>
    <row r="49" customHeight="1" spans="1:3">
      <c r="A49" s="182" t="s">
        <v>514</v>
      </c>
      <c r="B49" s="182" t="s">
        <v>515</v>
      </c>
      <c r="C49" s="183">
        <v>617.25</v>
      </c>
    </row>
    <row r="50" customHeight="1" spans="1:3">
      <c r="A50" s="182" t="s">
        <v>516</v>
      </c>
      <c r="B50" s="182" t="s">
        <v>445</v>
      </c>
      <c r="C50" s="183">
        <v>437.82</v>
      </c>
    </row>
    <row r="51" customHeight="1" spans="1:3">
      <c r="A51" s="182" t="s">
        <v>517</v>
      </c>
      <c r="B51" s="182" t="s">
        <v>518</v>
      </c>
      <c r="C51" s="183">
        <v>19.3</v>
      </c>
    </row>
    <row r="52" customHeight="1" spans="1:3">
      <c r="A52" s="182" t="s">
        <v>519</v>
      </c>
      <c r="B52" s="182" t="s">
        <v>520</v>
      </c>
      <c r="C52" s="183">
        <v>160.13</v>
      </c>
    </row>
    <row r="53" customHeight="1" spans="1:3">
      <c r="A53" s="182" t="s">
        <v>521</v>
      </c>
      <c r="B53" s="182" t="s">
        <v>522</v>
      </c>
      <c r="C53" s="183">
        <v>8344.62</v>
      </c>
    </row>
    <row r="54" customHeight="1" spans="1:3">
      <c r="A54" s="182" t="s">
        <v>523</v>
      </c>
      <c r="B54" s="182" t="s">
        <v>445</v>
      </c>
      <c r="C54" s="183">
        <v>467.29</v>
      </c>
    </row>
    <row r="55" customHeight="1" spans="1:3">
      <c r="A55" s="182" t="s">
        <v>524</v>
      </c>
      <c r="B55" s="182" t="s">
        <v>525</v>
      </c>
      <c r="C55" s="183">
        <v>7877.32</v>
      </c>
    </row>
    <row r="56" customHeight="1" spans="1:3">
      <c r="A56" s="182" t="s">
        <v>526</v>
      </c>
      <c r="B56" s="182" t="s">
        <v>527</v>
      </c>
      <c r="C56" s="183">
        <v>871.21</v>
      </c>
    </row>
    <row r="57" customHeight="1" spans="1:3">
      <c r="A57" s="182" t="s">
        <v>528</v>
      </c>
      <c r="B57" s="182" t="s">
        <v>445</v>
      </c>
      <c r="C57" s="183">
        <v>404.69</v>
      </c>
    </row>
    <row r="58" customHeight="1" spans="1:3">
      <c r="A58" s="182" t="s">
        <v>529</v>
      </c>
      <c r="B58" s="182" t="s">
        <v>530</v>
      </c>
      <c r="C58" s="183">
        <v>466.52</v>
      </c>
    </row>
    <row r="59" customHeight="1" spans="1:3">
      <c r="A59" s="182" t="s">
        <v>531</v>
      </c>
      <c r="B59" s="182" t="s">
        <v>532</v>
      </c>
      <c r="C59" s="183">
        <v>2112.14</v>
      </c>
    </row>
    <row r="60" customHeight="1" spans="1:3">
      <c r="A60" s="182" t="s">
        <v>533</v>
      </c>
      <c r="B60" s="182" t="s">
        <v>445</v>
      </c>
      <c r="C60" s="183">
        <v>1432.69</v>
      </c>
    </row>
    <row r="61" customHeight="1" spans="1:3">
      <c r="A61" s="182" t="s">
        <v>534</v>
      </c>
      <c r="B61" s="182" t="s">
        <v>535</v>
      </c>
      <c r="C61" s="183">
        <v>153.89</v>
      </c>
    </row>
    <row r="62" customHeight="1" spans="1:3">
      <c r="A62" s="182" t="s">
        <v>536</v>
      </c>
      <c r="B62" s="182" t="s">
        <v>537</v>
      </c>
      <c r="C62" s="183">
        <v>525.56</v>
      </c>
    </row>
    <row r="63" customHeight="1" spans="1:3">
      <c r="A63" s="182" t="s">
        <v>538</v>
      </c>
      <c r="B63" s="182" t="s">
        <v>539</v>
      </c>
      <c r="C63" s="183">
        <v>626.52</v>
      </c>
    </row>
    <row r="64" customHeight="1" spans="1:3">
      <c r="A64" s="182" t="s">
        <v>540</v>
      </c>
      <c r="B64" s="182" t="s">
        <v>445</v>
      </c>
      <c r="C64" s="183">
        <v>380.39</v>
      </c>
    </row>
    <row r="65" customHeight="1" spans="1:3">
      <c r="A65" s="182" t="s">
        <v>541</v>
      </c>
      <c r="B65" s="182" t="s">
        <v>539</v>
      </c>
      <c r="C65" s="183">
        <v>246.13</v>
      </c>
    </row>
    <row r="66" customHeight="1" spans="1:3">
      <c r="A66" s="182" t="s">
        <v>542</v>
      </c>
      <c r="B66" s="182" t="s">
        <v>543</v>
      </c>
      <c r="C66" s="183">
        <v>230.76</v>
      </c>
    </row>
    <row r="67" customHeight="1" spans="1:3">
      <c r="A67" s="182" t="s">
        <v>544</v>
      </c>
      <c r="B67" s="184" t="s">
        <v>445</v>
      </c>
      <c r="C67" s="183">
        <v>215.51</v>
      </c>
    </row>
    <row r="68" customHeight="1" spans="1:3">
      <c r="A68" s="182" t="s">
        <v>545</v>
      </c>
      <c r="B68" s="182" t="s">
        <v>546</v>
      </c>
      <c r="C68" s="183">
        <v>3</v>
      </c>
    </row>
    <row r="69" customHeight="1" spans="1:3">
      <c r="A69" s="182" t="s">
        <v>547</v>
      </c>
      <c r="B69" s="182" t="s">
        <v>548</v>
      </c>
      <c r="C69" s="183">
        <v>1</v>
      </c>
    </row>
    <row r="70" customHeight="1" spans="1:3">
      <c r="A70" s="182" t="s">
        <v>549</v>
      </c>
      <c r="B70" s="182" t="s">
        <v>550</v>
      </c>
      <c r="C70" s="183">
        <v>2</v>
      </c>
    </row>
    <row r="71" customHeight="1" spans="1:3">
      <c r="A71" s="182" t="s">
        <v>551</v>
      </c>
      <c r="B71" s="182" t="s">
        <v>552</v>
      </c>
      <c r="C71" s="183">
        <v>9.25</v>
      </c>
    </row>
    <row r="72" customHeight="1" spans="1:3">
      <c r="A72" s="182" t="s">
        <v>553</v>
      </c>
      <c r="B72" s="182" t="s">
        <v>554</v>
      </c>
      <c r="C72" s="183">
        <v>0.8</v>
      </c>
    </row>
    <row r="73" customHeight="1" spans="1:3">
      <c r="A73" s="182" t="s">
        <v>555</v>
      </c>
      <c r="B73" s="182" t="s">
        <v>554</v>
      </c>
      <c r="C73" s="183">
        <v>0.8</v>
      </c>
    </row>
    <row r="74" customHeight="1" spans="1:3">
      <c r="A74" s="182" t="s">
        <v>556</v>
      </c>
      <c r="B74" s="182" t="s">
        <v>557</v>
      </c>
      <c r="C74" s="183">
        <v>8326.35</v>
      </c>
    </row>
    <row r="75" customHeight="1" spans="1:3">
      <c r="A75" s="182" t="s">
        <v>558</v>
      </c>
      <c r="B75" s="182" t="s">
        <v>559</v>
      </c>
      <c r="C75" s="183">
        <v>5622.39</v>
      </c>
    </row>
    <row r="76" customHeight="1" spans="1:3">
      <c r="A76" s="182" t="s">
        <v>560</v>
      </c>
      <c r="B76" s="182" t="s">
        <v>445</v>
      </c>
      <c r="C76" s="183">
        <v>4353.74</v>
      </c>
    </row>
    <row r="77" customHeight="1" spans="1:3">
      <c r="A77" s="182" t="s">
        <v>561</v>
      </c>
      <c r="B77" s="182" t="s">
        <v>562</v>
      </c>
      <c r="C77" s="183">
        <v>8.15</v>
      </c>
    </row>
    <row r="78" customHeight="1" spans="1:3">
      <c r="A78" s="182" t="s">
        <v>563</v>
      </c>
      <c r="B78" s="182" t="s">
        <v>564</v>
      </c>
      <c r="C78" s="183">
        <v>30</v>
      </c>
    </row>
    <row r="79" customHeight="1" spans="1:3">
      <c r="A79" s="182" t="s">
        <v>565</v>
      </c>
      <c r="B79" s="182" t="s">
        <v>566</v>
      </c>
      <c r="C79" s="183">
        <v>1230.5</v>
      </c>
    </row>
    <row r="80" customHeight="1" spans="1:3">
      <c r="A80" s="182" t="s">
        <v>567</v>
      </c>
      <c r="B80" s="182" t="s">
        <v>568</v>
      </c>
      <c r="C80" s="183">
        <v>189.58</v>
      </c>
    </row>
    <row r="81" customHeight="1" spans="1:3">
      <c r="A81" s="182" t="s">
        <v>569</v>
      </c>
      <c r="B81" s="182" t="s">
        <v>445</v>
      </c>
      <c r="C81" s="183">
        <v>133.24</v>
      </c>
    </row>
    <row r="82" customHeight="1" spans="1:3">
      <c r="A82" s="182" t="s">
        <v>570</v>
      </c>
      <c r="B82" s="182" t="s">
        <v>571</v>
      </c>
      <c r="C82" s="183">
        <v>56.34</v>
      </c>
    </row>
    <row r="83" customHeight="1" spans="1:3">
      <c r="A83" s="182" t="s">
        <v>572</v>
      </c>
      <c r="B83" s="182" t="s">
        <v>573</v>
      </c>
      <c r="C83" s="183">
        <v>699.94</v>
      </c>
    </row>
    <row r="84" customHeight="1" spans="1:3">
      <c r="A84" s="182" t="s">
        <v>574</v>
      </c>
      <c r="B84" s="182" t="s">
        <v>445</v>
      </c>
      <c r="C84" s="183">
        <v>410.99</v>
      </c>
    </row>
    <row r="85" customHeight="1" spans="1:3">
      <c r="A85" s="182" t="s">
        <v>575</v>
      </c>
      <c r="B85" s="182" t="s">
        <v>576</v>
      </c>
      <c r="C85" s="183">
        <v>288.95</v>
      </c>
    </row>
    <row r="86" customHeight="1" spans="1:3">
      <c r="A86" s="182" t="s">
        <v>577</v>
      </c>
      <c r="B86" s="182" t="s">
        <v>578</v>
      </c>
      <c r="C86" s="183">
        <v>1090.83</v>
      </c>
    </row>
    <row r="87" customHeight="1" spans="1:3">
      <c r="A87" s="182" t="s">
        <v>579</v>
      </c>
      <c r="B87" s="182" t="s">
        <v>445</v>
      </c>
      <c r="C87" s="183">
        <v>689.43</v>
      </c>
    </row>
    <row r="88" customHeight="1" spans="1:3">
      <c r="A88" s="182" t="s">
        <v>580</v>
      </c>
      <c r="B88" s="182" t="s">
        <v>581</v>
      </c>
      <c r="C88" s="183">
        <v>13</v>
      </c>
    </row>
    <row r="89" customHeight="1" spans="1:3">
      <c r="A89" s="182" t="s">
        <v>582</v>
      </c>
      <c r="B89" s="182" t="s">
        <v>583</v>
      </c>
      <c r="C89" s="183">
        <v>388.4</v>
      </c>
    </row>
    <row r="90" customHeight="1" spans="1:3">
      <c r="A90" s="182" t="s">
        <v>584</v>
      </c>
      <c r="B90" s="182" t="s">
        <v>585</v>
      </c>
      <c r="C90" s="183">
        <v>723.61</v>
      </c>
    </row>
    <row r="91" customHeight="1" spans="1:3">
      <c r="A91" s="182" t="s">
        <v>586</v>
      </c>
      <c r="B91" s="182" t="s">
        <v>445</v>
      </c>
      <c r="C91" s="183">
        <v>394.61</v>
      </c>
    </row>
    <row r="92" customHeight="1" spans="1:3">
      <c r="A92" s="182" t="s">
        <v>587</v>
      </c>
      <c r="B92" s="182" t="s">
        <v>588</v>
      </c>
      <c r="C92" s="183">
        <v>14.49</v>
      </c>
    </row>
    <row r="93" customHeight="1" spans="1:3">
      <c r="A93" s="182" t="s">
        <v>589</v>
      </c>
      <c r="B93" s="182" t="s">
        <v>590</v>
      </c>
      <c r="C93" s="183">
        <v>11.89</v>
      </c>
    </row>
    <row r="94" customHeight="1" spans="1:3">
      <c r="A94" s="182" t="s">
        <v>591</v>
      </c>
      <c r="B94" s="182" t="s">
        <v>592</v>
      </c>
      <c r="C94" s="183">
        <v>15</v>
      </c>
    </row>
    <row r="95" customHeight="1" spans="1:3">
      <c r="A95" s="182" t="s">
        <v>593</v>
      </c>
      <c r="B95" s="182" t="s">
        <v>594</v>
      </c>
      <c r="C95" s="183">
        <v>1.38</v>
      </c>
    </row>
    <row r="96" customHeight="1" spans="1:3">
      <c r="A96" s="182" t="s">
        <v>595</v>
      </c>
      <c r="B96" s="182" t="s">
        <v>596</v>
      </c>
      <c r="C96" s="183">
        <v>7</v>
      </c>
    </row>
    <row r="97" customHeight="1" spans="1:3">
      <c r="A97" s="182" t="s">
        <v>597</v>
      </c>
      <c r="B97" s="182" t="s">
        <v>598</v>
      </c>
      <c r="C97" s="183">
        <v>279.23</v>
      </c>
    </row>
    <row r="98" customHeight="1" spans="1:3">
      <c r="A98" s="182" t="s">
        <v>599</v>
      </c>
      <c r="B98" s="182" t="s">
        <v>600</v>
      </c>
      <c r="C98" s="183">
        <v>21761.9</v>
      </c>
    </row>
    <row r="99" customHeight="1" spans="1:3">
      <c r="A99" s="182" t="s">
        <v>601</v>
      </c>
      <c r="B99" s="182" t="s">
        <v>602</v>
      </c>
      <c r="C99" s="183">
        <v>1135.85</v>
      </c>
    </row>
    <row r="100" customHeight="1" spans="1:3">
      <c r="A100" s="182" t="s">
        <v>603</v>
      </c>
      <c r="B100" s="182" t="s">
        <v>445</v>
      </c>
      <c r="C100" s="183">
        <v>170.68</v>
      </c>
    </row>
    <row r="101" customHeight="1" spans="1:3">
      <c r="A101" s="182" t="s">
        <v>604</v>
      </c>
      <c r="B101" s="182" t="s">
        <v>461</v>
      </c>
      <c r="C101" s="183">
        <v>511.75</v>
      </c>
    </row>
    <row r="102" customHeight="1" spans="1:3">
      <c r="A102" s="182" t="s">
        <v>605</v>
      </c>
      <c r="B102" s="182" t="s">
        <v>606</v>
      </c>
      <c r="C102" s="183">
        <v>453.42</v>
      </c>
    </row>
    <row r="103" customHeight="1" spans="1:3">
      <c r="A103" s="182" t="s">
        <v>607</v>
      </c>
      <c r="B103" s="182" t="s">
        <v>608</v>
      </c>
      <c r="C103" s="183">
        <v>20626.05</v>
      </c>
    </row>
    <row r="104" customHeight="1" spans="1:3">
      <c r="A104" s="182" t="s">
        <v>609</v>
      </c>
      <c r="B104" s="182" t="s">
        <v>610</v>
      </c>
      <c r="C104" s="183">
        <v>1325.71</v>
      </c>
    </row>
    <row r="105" customHeight="1" spans="1:3">
      <c r="A105" s="182" t="s">
        <v>611</v>
      </c>
      <c r="B105" s="182" t="s">
        <v>612</v>
      </c>
      <c r="C105" s="183">
        <v>16152.87</v>
      </c>
    </row>
    <row r="106" customHeight="1" spans="1:3">
      <c r="A106" s="182" t="s">
        <v>613</v>
      </c>
      <c r="B106" s="182" t="s">
        <v>614</v>
      </c>
      <c r="C106" s="183">
        <v>3147.47</v>
      </c>
    </row>
    <row r="107" customHeight="1" spans="1:3">
      <c r="A107" s="182" t="s">
        <v>615</v>
      </c>
      <c r="B107" s="182" t="s">
        <v>616</v>
      </c>
      <c r="C107" s="183">
        <v>592.32</v>
      </c>
    </row>
    <row r="108" customHeight="1" spans="1:3">
      <c r="A108" s="182" t="s">
        <v>617</v>
      </c>
      <c r="B108" s="182" t="s">
        <v>618</v>
      </c>
      <c r="C108" s="183">
        <v>267.32</v>
      </c>
    </row>
    <row r="109" customHeight="1" spans="1:3">
      <c r="A109" s="182" t="s">
        <v>619</v>
      </c>
      <c r="B109" s="182" t="s">
        <v>445</v>
      </c>
      <c r="C109" s="183">
        <v>130.71</v>
      </c>
    </row>
    <row r="110" customHeight="1" spans="1:3">
      <c r="A110" s="182" t="s">
        <v>620</v>
      </c>
      <c r="B110" s="182" t="s">
        <v>621</v>
      </c>
      <c r="C110" s="183">
        <v>136.61</v>
      </c>
    </row>
    <row r="111" customHeight="1" spans="1:3">
      <c r="A111" s="182" t="s">
        <v>622</v>
      </c>
      <c r="B111" s="182" t="s">
        <v>623</v>
      </c>
      <c r="C111" s="183">
        <v>300</v>
      </c>
    </row>
    <row r="112" customHeight="1" spans="1:3">
      <c r="A112" s="182" t="s">
        <v>624</v>
      </c>
      <c r="B112" s="182" t="s">
        <v>625</v>
      </c>
      <c r="C112" s="183">
        <v>300</v>
      </c>
    </row>
    <row r="113" customHeight="1" spans="1:3">
      <c r="A113" s="182" t="s">
        <v>626</v>
      </c>
      <c r="B113" s="182" t="s">
        <v>627</v>
      </c>
      <c r="C113" s="183">
        <v>3</v>
      </c>
    </row>
    <row r="114" customHeight="1" spans="1:3">
      <c r="A114" s="182" t="s">
        <v>628</v>
      </c>
      <c r="B114" s="182" t="s">
        <v>629</v>
      </c>
      <c r="C114" s="183">
        <v>3</v>
      </c>
    </row>
    <row r="115" customHeight="1" spans="1:3">
      <c r="A115" s="182" t="s">
        <v>630</v>
      </c>
      <c r="B115" s="182" t="s">
        <v>631</v>
      </c>
      <c r="C115" s="183">
        <v>22</v>
      </c>
    </row>
    <row r="116" customHeight="1" spans="1:3">
      <c r="A116" s="182" t="s">
        <v>632</v>
      </c>
      <c r="B116" s="182" t="s">
        <v>631</v>
      </c>
      <c r="C116" s="183">
        <v>22</v>
      </c>
    </row>
    <row r="117" customHeight="1" spans="1:3">
      <c r="A117" s="182" t="s">
        <v>633</v>
      </c>
      <c r="B117" s="182" t="s">
        <v>634</v>
      </c>
      <c r="C117" s="183">
        <v>5213.32</v>
      </c>
    </row>
    <row r="118" customHeight="1" spans="1:3">
      <c r="A118" s="182" t="s">
        <v>635</v>
      </c>
      <c r="B118" s="182" t="s">
        <v>636</v>
      </c>
      <c r="C118" s="183">
        <v>4388.32</v>
      </c>
    </row>
    <row r="119" customHeight="1" spans="1:3">
      <c r="A119" s="182" t="s">
        <v>637</v>
      </c>
      <c r="B119" s="182" t="s">
        <v>445</v>
      </c>
      <c r="C119" s="183">
        <v>176.6</v>
      </c>
    </row>
    <row r="120" customHeight="1" spans="1:3">
      <c r="A120" s="182" t="s">
        <v>638</v>
      </c>
      <c r="B120" s="182" t="s">
        <v>461</v>
      </c>
      <c r="C120" s="183">
        <v>3563.8</v>
      </c>
    </row>
    <row r="121" customHeight="1" spans="1:3">
      <c r="A121" s="182" t="s">
        <v>639</v>
      </c>
      <c r="B121" s="182" t="s">
        <v>640</v>
      </c>
      <c r="C121" s="183">
        <v>170</v>
      </c>
    </row>
    <row r="122" customHeight="1" spans="1:3">
      <c r="A122" s="182" t="s">
        <v>641</v>
      </c>
      <c r="B122" s="182" t="s">
        <v>642</v>
      </c>
      <c r="C122" s="183">
        <v>56.23</v>
      </c>
    </row>
    <row r="123" customHeight="1" spans="1:3">
      <c r="A123" s="182" t="s">
        <v>643</v>
      </c>
      <c r="B123" s="182" t="s">
        <v>644</v>
      </c>
      <c r="C123" s="183">
        <v>86</v>
      </c>
    </row>
    <row r="124" customHeight="1" spans="1:3">
      <c r="A124" s="182" t="s">
        <v>645</v>
      </c>
      <c r="B124" s="182" t="s">
        <v>646</v>
      </c>
      <c r="C124" s="183">
        <v>18.48</v>
      </c>
    </row>
    <row r="125" customHeight="1" spans="1:3">
      <c r="A125" s="182" t="s">
        <v>647</v>
      </c>
      <c r="B125" s="182" t="s">
        <v>648</v>
      </c>
      <c r="C125" s="183">
        <v>317.2</v>
      </c>
    </row>
    <row r="126" customHeight="1" spans="1:3">
      <c r="A126" s="182" t="s">
        <v>649</v>
      </c>
      <c r="B126" s="182" t="s">
        <v>650</v>
      </c>
      <c r="C126" s="183">
        <v>685.42</v>
      </c>
    </row>
    <row r="127" customHeight="1" spans="1:3">
      <c r="A127" s="182" t="s">
        <v>651</v>
      </c>
      <c r="B127" s="182" t="s">
        <v>445</v>
      </c>
      <c r="C127" s="183">
        <v>537.56</v>
      </c>
    </row>
    <row r="128" customHeight="1" spans="1:3">
      <c r="A128" s="182" t="s">
        <v>652</v>
      </c>
      <c r="B128" s="182" t="s">
        <v>653</v>
      </c>
      <c r="C128" s="183">
        <v>147.86</v>
      </c>
    </row>
    <row r="129" customHeight="1" spans="1:3">
      <c r="A129" s="182" t="s">
        <v>654</v>
      </c>
      <c r="B129" s="182" t="s">
        <v>655</v>
      </c>
      <c r="C129" s="183">
        <v>139.58</v>
      </c>
    </row>
    <row r="130" customHeight="1" spans="1:3">
      <c r="A130" s="182" t="s">
        <v>656</v>
      </c>
      <c r="B130" s="182" t="s">
        <v>655</v>
      </c>
      <c r="C130" s="183">
        <v>139.58</v>
      </c>
    </row>
    <row r="131" customHeight="1" spans="1:3">
      <c r="A131" s="182" t="s">
        <v>657</v>
      </c>
      <c r="B131" s="182" t="s">
        <v>658</v>
      </c>
      <c r="C131" s="183">
        <v>12225.09</v>
      </c>
    </row>
    <row r="132" customHeight="1" spans="1:3">
      <c r="A132" s="182" t="s">
        <v>659</v>
      </c>
      <c r="B132" s="182" t="s">
        <v>660</v>
      </c>
      <c r="C132" s="183">
        <v>1250.45</v>
      </c>
    </row>
    <row r="133" customHeight="1" spans="1:3">
      <c r="A133" s="182" t="s">
        <v>661</v>
      </c>
      <c r="B133" s="182" t="s">
        <v>445</v>
      </c>
      <c r="C133" s="183">
        <v>528.86</v>
      </c>
    </row>
    <row r="134" customHeight="1" spans="1:3">
      <c r="A134" s="182" t="s">
        <v>662</v>
      </c>
      <c r="B134" s="182" t="s">
        <v>663</v>
      </c>
      <c r="C134" s="183">
        <v>1</v>
      </c>
    </row>
    <row r="135" customHeight="1" spans="1:3">
      <c r="A135" s="182" t="s">
        <v>664</v>
      </c>
      <c r="B135" s="182" t="s">
        <v>665</v>
      </c>
      <c r="C135" s="183">
        <v>72</v>
      </c>
    </row>
    <row r="136" customHeight="1" spans="1:3">
      <c r="A136" s="182" t="s">
        <v>666</v>
      </c>
      <c r="B136" s="182" t="s">
        <v>667</v>
      </c>
      <c r="C136" s="183">
        <v>648.59</v>
      </c>
    </row>
    <row r="137" customHeight="1" spans="1:3">
      <c r="A137" s="182" t="s">
        <v>668</v>
      </c>
      <c r="B137" s="182" t="s">
        <v>669</v>
      </c>
      <c r="C137" s="183">
        <v>555.3</v>
      </c>
    </row>
    <row r="138" customHeight="1" spans="1:3">
      <c r="A138" s="182" t="s">
        <v>670</v>
      </c>
      <c r="B138" s="182" t="s">
        <v>445</v>
      </c>
      <c r="C138" s="183">
        <v>224.73</v>
      </c>
    </row>
    <row r="139" customHeight="1" spans="1:3">
      <c r="A139" s="182" t="s">
        <v>671</v>
      </c>
      <c r="B139" s="182" t="s">
        <v>461</v>
      </c>
      <c r="C139" s="183">
        <v>109.85</v>
      </c>
    </row>
    <row r="140" customHeight="1" spans="1:3">
      <c r="A140" s="182" t="s">
        <v>672</v>
      </c>
      <c r="B140" s="182" t="s">
        <v>673</v>
      </c>
      <c r="C140" s="183">
        <v>220.72</v>
      </c>
    </row>
    <row r="141" customHeight="1" spans="1:3">
      <c r="A141" s="182" t="s">
        <v>674</v>
      </c>
      <c r="B141" s="182" t="s">
        <v>675</v>
      </c>
      <c r="C141" s="183">
        <v>6351.2</v>
      </c>
    </row>
    <row r="142" customHeight="1" spans="1:3">
      <c r="A142" s="182" t="s">
        <v>676</v>
      </c>
      <c r="B142" s="182" t="s">
        <v>677</v>
      </c>
      <c r="C142" s="183">
        <v>6351.2</v>
      </c>
    </row>
    <row r="143" customHeight="1" spans="1:3">
      <c r="A143" s="182" t="s">
        <v>678</v>
      </c>
      <c r="B143" s="182" t="s">
        <v>679</v>
      </c>
      <c r="C143" s="183">
        <v>2409.19</v>
      </c>
    </row>
    <row r="144" customHeight="1" spans="1:3">
      <c r="A144" s="182" t="s">
        <v>680</v>
      </c>
      <c r="B144" s="182" t="s">
        <v>681</v>
      </c>
      <c r="C144" s="183">
        <v>81.05</v>
      </c>
    </row>
    <row r="145" customHeight="1" spans="1:3">
      <c r="A145" s="182" t="s">
        <v>682</v>
      </c>
      <c r="B145" s="182" t="s">
        <v>683</v>
      </c>
      <c r="C145" s="183">
        <v>2328.14</v>
      </c>
    </row>
    <row r="146" customHeight="1" spans="1:3">
      <c r="A146" s="182" t="s">
        <v>684</v>
      </c>
      <c r="B146" s="182" t="s">
        <v>685</v>
      </c>
      <c r="C146" s="183">
        <v>124.42</v>
      </c>
    </row>
    <row r="147" customHeight="1" spans="1:3">
      <c r="A147" s="182" t="s">
        <v>686</v>
      </c>
      <c r="B147" s="182" t="s">
        <v>687</v>
      </c>
      <c r="C147" s="183">
        <v>112.85</v>
      </c>
    </row>
    <row r="148" customHeight="1" spans="1:3">
      <c r="A148" s="182" t="s">
        <v>688</v>
      </c>
      <c r="B148" s="182" t="s">
        <v>689</v>
      </c>
      <c r="C148" s="183">
        <v>9.6</v>
      </c>
    </row>
    <row r="149" customHeight="1" spans="1:3">
      <c r="A149" s="182" t="s">
        <v>690</v>
      </c>
      <c r="B149" s="182" t="s">
        <v>691</v>
      </c>
      <c r="C149" s="183">
        <v>1.97</v>
      </c>
    </row>
    <row r="150" customHeight="1" spans="1:3">
      <c r="A150" s="182" t="s">
        <v>692</v>
      </c>
      <c r="B150" s="182" t="s">
        <v>693</v>
      </c>
      <c r="C150" s="183">
        <v>128.09</v>
      </c>
    </row>
    <row r="151" customHeight="1" spans="1:3">
      <c r="A151" s="182" t="s">
        <v>694</v>
      </c>
      <c r="B151" s="182" t="s">
        <v>695</v>
      </c>
      <c r="C151" s="183">
        <v>10.09</v>
      </c>
    </row>
    <row r="152" customHeight="1" spans="1:3">
      <c r="A152" s="182" t="s">
        <v>696</v>
      </c>
      <c r="B152" s="182" t="s">
        <v>697</v>
      </c>
      <c r="C152" s="183">
        <v>18.82</v>
      </c>
    </row>
    <row r="153" customHeight="1" spans="1:3">
      <c r="A153" s="182" t="s">
        <v>698</v>
      </c>
      <c r="B153" s="182" t="s">
        <v>699</v>
      </c>
      <c r="C153" s="183">
        <v>10</v>
      </c>
    </row>
    <row r="154" customHeight="1" spans="1:3">
      <c r="A154" s="182" t="s">
        <v>700</v>
      </c>
      <c r="B154" s="182" t="s">
        <v>701</v>
      </c>
      <c r="C154" s="183">
        <v>89.18</v>
      </c>
    </row>
    <row r="155" customHeight="1" spans="1:3">
      <c r="A155" s="182" t="s">
        <v>702</v>
      </c>
      <c r="B155" s="182" t="s">
        <v>703</v>
      </c>
      <c r="C155" s="183">
        <v>392.54</v>
      </c>
    </row>
    <row r="156" customHeight="1" spans="1:3">
      <c r="A156" s="182" t="s">
        <v>704</v>
      </c>
      <c r="B156" s="182" t="s">
        <v>705</v>
      </c>
      <c r="C156" s="183">
        <v>368.76</v>
      </c>
    </row>
    <row r="157" customHeight="1" spans="1:3">
      <c r="A157" s="182" t="s">
        <v>706</v>
      </c>
      <c r="B157" s="182" t="s">
        <v>707</v>
      </c>
      <c r="C157" s="183">
        <v>23.78</v>
      </c>
    </row>
    <row r="158" customHeight="1" spans="1:3">
      <c r="A158" s="182" t="s">
        <v>708</v>
      </c>
      <c r="B158" s="182" t="s">
        <v>709</v>
      </c>
      <c r="C158" s="183">
        <v>210.66</v>
      </c>
    </row>
    <row r="159" customHeight="1" spans="1:3">
      <c r="A159" s="182" t="s">
        <v>710</v>
      </c>
      <c r="B159" s="182" t="s">
        <v>711</v>
      </c>
      <c r="C159" s="183">
        <v>69.03</v>
      </c>
    </row>
    <row r="160" customHeight="1" spans="1:3">
      <c r="A160" s="182" t="s">
        <v>712</v>
      </c>
      <c r="B160" s="182" t="s">
        <v>713</v>
      </c>
      <c r="C160" s="183">
        <v>141.63</v>
      </c>
    </row>
    <row r="161" customHeight="1" spans="1:3">
      <c r="A161" s="182" t="s">
        <v>714</v>
      </c>
      <c r="B161" s="182" t="s">
        <v>715</v>
      </c>
      <c r="C161" s="183">
        <v>174.02</v>
      </c>
    </row>
    <row r="162" customHeight="1" spans="1:3">
      <c r="A162" s="182" t="s">
        <v>716</v>
      </c>
      <c r="B162" s="182" t="s">
        <v>717</v>
      </c>
      <c r="C162" s="183">
        <v>174.02</v>
      </c>
    </row>
    <row r="163" customHeight="1" spans="1:3">
      <c r="A163" s="182" t="s">
        <v>718</v>
      </c>
      <c r="B163" s="182" t="s">
        <v>719</v>
      </c>
      <c r="C163" s="183">
        <v>0.34</v>
      </c>
    </row>
    <row r="164" customHeight="1" spans="1:3">
      <c r="A164" s="182" t="s">
        <v>720</v>
      </c>
      <c r="B164" s="182" t="s">
        <v>721</v>
      </c>
      <c r="C164" s="183">
        <v>0.34</v>
      </c>
    </row>
    <row r="165" customHeight="1" spans="1:3">
      <c r="A165" s="182" t="s">
        <v>722</v>
      </c>
      <c r="B165" s="182" t="s">
        <v>723</v>
      </c>
      <c r="C165" s="183">
        <v>102.68</v>
      </c>
    </row>
    <row r="166" customHeight="1" spans="1:3">
      <c r="A166" s="182" t="s">
        <v>724</v>
      </c>
      <c r="B166" s="182" t="s">
        <v>725</v>
      </c>
      <c r="C166" s="183">
        <v>102.68</v>
      </c>
    </row>
    <row r="167" customHeight="1" spans="1:3">
      <c r="A167" s="182" t="s">
        <v>726</v>
      </c>
      <c r="B167" s="182" t="s">
        <v>727</v>
      </c>
      <c r="C167" s="183">
        <v>341.03</v>
      </c>
    </row>
    <row r="168" customHeight="1" spans="1:3">
      <c r="A168" s="182" t="s">
        <v>728</v>
      </c>
      <c r="B168" s="182" t="s">
        <v>729</v>
      </c>
      <c r="C168" s="183">
        <v>102.42</v>
      </c>
    </row>
    <row r="169" customHeight="1" spans="1:3">
      <c r="A169" s="182" t="s">
        <v>730</v>
      </c>
      <c r="B169" s="182" t="s">
        <v>731</v>
      </c>
      <c r="C169" s="183">
        <v>38.76</v>
      </c>
    </row>
    <row r="170" customHeight="1" spans="1:3">
      <c r="A170" s="182" t="s">
        <v>732</v>
      </c>
      <c r="B170" s="182" t="s">
        <v>733</v>
      </c>
      <c r="C170" s="183">
        <v>199.85</v>
      </c>
    </row>
    <row r="171" customHeight="1" spans="1:3">
      <c r="A171" s="182" t="s">
        <v>734</v>
      </c>
      <c r="B171" s="182" t="s">
        <v>735</v>
      </c>
      <c r="C171" s="183">
        <v>185.17</v>
      </c>
    </row>
    <row r="172" customHeight="1" spans="1:3">
      <c r="A172" s="182" t="s">
        <v>736</v>
      </c>
      <c r="B172" s="182" t="s">
        <v>445</v>
      </c>
      <c r="C172" s="183">
        <v>126.22</v>
      </c>
    </row>
    <row r="173" customHeight="1" spans="1:3">
      <c r="A173" s="182" t="s">
        <v>737</v>
      </c>
      <c r="B173" s="182" t="s">
        <v>738</v>
      </c>
      <c r="C173" s="183">
        <v>33.63</v>
      </c>
    </row>
    <row r="174" customHeight="1" spans="1:3">
      <c r="A174" s="182" t="s">
        <v>739</v>
      </c>
      <c r="B174" s="182" t="s">
        <v>740</v>
      </c>
      <c r="C174" s="183">
        <v>25.32</v>
      </c>
    </row>
    <row r="175" customHeight="1" spans="1:3">
      <c r="A175" s="182" t="s">
        <v>741</v>
      </c>
      <c r="B175" s="182" t="s">
        <v>742</v>
      </c>
      <c r="C175" s="183">
        <v>19217.82</v>
      </c>
    </row>
    <row r="176" customHeight="1" spans="1:3">
      <c r="A176" s="182" t="s">
        <v>743</v>
      </c>
      <c r="B176" s="182" t="s">
        <v>744</v>
      </c>
      <c r="C176" s="183">
        <v>1341.25</v>
      </c>
    </row>
    <row r="177" customHeight="1" spans="1:3">
      <c r="A177" s="182" t="s">
        <v>745</v>
      </c>
      <c r="B177" s="182" t="s">
        <v>445</v>
      </c>
      <c r="C177" s="183">
        <v>216.81</v>
      </c>
    </row>
    <row r="178" customHeight="1" spans="1:3">
      <c r="A178" s="182" t="s">
        <v>746</v>
      </c>
      <c r="B178" s="182" t="s">
        <v>747</v>
      </c>
      <c r="C178" s="183">
        <v>169.71</v>
      </c>
    </row>
    <row r="179" customHeight="1" spans="1:3">
      <c r="A179" s="182" t="s">
        <v>748</v>
      </c>
      <c r="B179" s="182" t="s">
        <v>749</v>
      </c>
      <c r="C179" s="183">
        <v>954.73</v>
      </c>
    </row>
    <row r="180" customHeight="1" spans="1:3">
      <c r="A180" s="182" t="s">
        <v>750</v>
      </c>
      <c r="B180" s="182" t="s">
        <v>751</v>
      </c>
      <c r="C180" s="183">
        <v>2446.46</v>
      </c>
    </row>
    <row r="181" customHeight="1" spans="1:3">
      <c r="A181" s="182" t="s">
        <v>752</v>
      </c>
      <c r="B181" s="182" t="s">
        <v>753</v>
      </c>
      <c r="C181" s="183">
        <v>1390.98</v>
      </c>
    </row>
    <row r="182" customHeight="1" spans="1:3">
      <c r="A182" s="182" t="s">
        <v>754</v>
      </c>
      <c r="B182" s="182" t="s">
        <v>755</v>
      </c>
      <c r="C182" s="183">
        <v>764.18</v>
      </c>
    </row>
    <row r="183" customHeight="1" spans="1:3">
      <c r="A183" s="182" t="s">
        <v>756</v>
      </c>
      <c r="B183" s="182" t="s">
        <v>757</v>
      </c>
      <c r="C183" s="183">
        <v>291.3</v>
      </c>
    </row>
    <row r="184" customHeight="1" spans="1:3">
      <c r="A184" s="182" t="s">
        <v>758</v>
      </c>
      <c r="B184" s="182" t="s">
        <v>759</v>
      </c>
      <c r="C184" s="183">
        <v>3667.91</v>
      </c>
    </row>
    <row r="185" customHeight="1" spans="1:3">
      <c r="A185" s="182" t="s">
        <v>760</v>
      </c>
      <c r="B185" s="182" t="s">
        <v>761</v>
      </c>
      <c r="C185" s="183">
        <v>3439.21</v>
      </c>
    </row>
    <row r="186" customHeight="1" spans="1:3">
      <c r="A186" s="182" t="s">
        <v>762</v>
      </c>
      <c r="B186" s="182" t="s">
        <v>763</v>
      </c>
      <c r="C186" s="183">
        <v>228.7</v>
      </c>
    </row>
    <row r="187" customHeight="1" spans="1:3">
      <c r="A187" s="182" t="s">
        <v>764</v>
      </c>
      <c r="B187" s="182" t="s">
        <v>765</v>
      </c>
      <c r="C187" s="183">
        <v>1688.96</v>
      </c>
    </row>
    <row r="188" customHeight="1" spans="1:3">
      <c r="A188" s="182" t="s">
        <v>766</v>
      </c>
      <c r="B188" s="182" t="s">
        <v>767</v>
      </c>
      <c r="C188" s="183">
        <v>234.35</v>
      </c>
    </row>
    <row r="189" customHeight="1" spans="1:3">
      <c r="A189" s="182" t="s">
        <v>768</v>
      </c>
      <c r="B189" s="182" t="s">
        <v>769</v>
      </c>
      <c r="C189" s="183">
        <v>473.23</v>
      </c>
    </row>
    <row r="190" customHeight="1" spans="1:3">
      <c r="A190" s="182" t="s">
        <v>770</v>
      </c>
      <c r="B190" s="182" t="s">
        <v>771</v>
      </c>
      <c r="C190" s="183">
        <v>115.38</v>
      </c>
    </row>
    <row r="191" customHeight="1" spans="1:3">
      <c r="A191" s="182" t="s">
        <v>772</v>
      </c>
      <c r="B191" s="182" t="s">
        <v>773</v>
      </c>
      <c r="C191" s="183">
        <v>866</v>
      </c>
    </row>
    <row r="192" customHeight="1" spans="1:3">
      <c r="A192" s="182" t="s">
        <v>774</v>
      </c>
      <c r="B192" s="182" t="s">
        <v>775</v>
      </c>
      <c r="C192" s="183">
        <v>120</v>
      </c>
    </row>
    <row r="193" customHeight="1" spans="1:3">
      <c r="A193" s="182" t="s">
        <v>776</v>
      </c>
      <c r="B193" s="182" t="s">
        <v>777</v>
      </c>
      <c r="C193" s="183">
        <v>120</v>
      </c>
    </row>
    <row r="194" customHeight="1" spans="1:3">
      <c r="A194" s="182" t="s">
        <v>778</v>
      </c>
      <c r="B194" s="182" t="s">
        <v>779</v>
      </c>
      <c r="C194" s="183">
        <v>558.91</v>
      </c>
    </row>
    <row r="195" customHeight="1" spans="1:3">
      <c r="A195" s="182" t="s">
        <v>780</v>
      </c>
      <c r="B195" s="182" t="s">
        <v>781</v>
      </c>
      <c r="C195" s="183">
        <v>140.24</v>
      </c>
    </row>
    <row r="196" customHeight="1" spans="1:3">
      <c r="A196" s="182" t="s">
        <v>782</v>
      </c>
      <c r="B196" s="182" t="s">
        <v>783</v>
      </c>
      <c r="C196" s="183">
        <v>75.19</v>
      </c>
    </row>
    <row r="197" customHeight="1" spans="1:3">
      <c r="A197" s="182" t="s">
        <v>784</v>
      </c>
      <c r="B197" s="182" t="s">
        <v>785</v>
      </c>
      <c r="C197" s="183">
        <v>343.47</v>
      </c>
    </row>
    <row r="198" customHeight="1" spans="1:3">
      <c r="A198" s="182" t="s">
        <v>786</v>
      </c>
      <c r="B198" s="182" t="s">
        <v>787</v>
      </c>
      <c r="C198" s="183">
        <v>5417.22</v>
      </c>
    </row>
    <row r="199" customHeight="1" spans="1:3">
      <c r="A199" s="182" t="s">
        <v>788</v>
      </c>
      <c r="B199" s="182" t="s">
        <v>789</v>
      </c>
      <c r="C199" s="183">
        <v>3161.78</v>
      </c>
    </row>
    <row r="200" customHeight="1" spans="1:3">
      <c r="A200" s="182" t="s">
        <v>790</v>
      </c>
      <c r="B200" s="182" t="s">
        <v>791</v>
      </c>
      <c r="C200" s="183">
        <v>2255.44</v>
      </c>
    </row>
    <row r="201" customHeight="1" spans="1:3">
      <c r="A201" s="182" t="s">
        <v>792</v>
      </c>
      <c r="B201" s="182" t="s">
        <v>793</v>
      </c>
      <c r="C201" s="183">
        <v>2476.65</v>
      </c>
    </row>
    <row r="202" customHeight="1" spans="1:3">
      <c r="A202" s="182" t="s">
        <v>794</v>
      </c>
      <c r="B202" s="182" t="s">
        <v>795</v>
      </c>
      <c r="C202" s="183">
        <v>571</v>
      </c>
    </row>
    <row r="203" customHeight="1" spans="1:3">
      <c r="A203" s="182" t="s">
        <v>796</v>
      </c>
      <c r="B203" s="182" t="s">
        <v>797</v>
      </c>
      <c r="C203" s="183">
        <v>1905.65</v>
      </c>
    </row>
    <row r="204" customHeight="1" spans="1:3">
      <c r="A204" s="182" t="s">
        <v>798</v>
      </c>
      <c r="B204" s="182" t="s">
        <v>799</v>
      </c>
      <c r="C204" s="183">
        <v>0.38</v>
      </c>
    </row>
    <row r="205" customHeight="1" spans="1:3">
      <c r="A205" s="182" t="s">
        <v>800</v>
      </c>
      <c r="B205" s="182" t="s">
        <v>801</v>
      </c>
      <c r="C205" s="183">
        <v>0.38</v>
      </c>
    </row>
    <row r="206" customHeight="1" spans="1:3">
      <c r="A206" s="182" t="s">
        <v>802</v>
      </c>
      <c r="B206" s="182" t="s">
        <v>803</v>
      </c>
      <c r="C206" s="183">
        <v>209.02</v>
      </c>
    </row>
    <row r="207" customHeight="1" spans="1:3">
      <c r="A207" s="182" t="s">
        <v>804</v>
      </c>
      <c r="B207" s="182" t="s">
        <v>445</v>
      </c>
      <c r="C207" s="183">
        <v>155.02</v>
      </c>
    </row>
    <row r="208" customHeight="1" spans="1:3">
      <c r="A208" s="182" t="s">
        <v>805</v>
      </c>
      <c r="B208" s="182" t="s">
        <v>806</v>
      </c>
      <c r="C208" s="183">
        <v>54</v>
      </c>
    </row>
    <row r="209" customHeight="1" spans="1:3">
      <c r="A209" s="182" t="s">
        <v>807</v>
      </c>
      <c r="B209" s="182" t="s">
        <v>808</v>
      </c>
      <c r="C209" s="183">
        <v>28.89</v>
      </c>
    </row>
    <row r="210" customHeight="1" spans="1:3">
      <c r="A210" s="182" t="s">
        <v>809</v>
      </c>
      <c r="B210" s="182" t="s">
        <v>808</v>
      </c>
      <c r="C210" s="183">
        <v>28.89</v>
      </c>
    </row>
    <row r="211" customHeight="1" spans="1:3">
      <c r="A211" s="182" t="s">
        <v>810</v>
      </c>
      <c r="B211" s="182" t="s">
        <v>811</v>
      </c>
      <c r="C211" s="183">
        <v>1262.17</v>
      </c>
    </row>
    <row r="212" customHeight="1" spans="1:3">
      <c r="A212" s="182" t="s">
        <v>812</v>
      </c>
      <c r="B212" s="182" t="s">
        <v>811</v>
      </c>
      <c r="C212" s="183">
        <v>1262.17</v>
      </c>
    </row>
    <row r="213" customHeight="1" spans="1:3">
      <c r="A213" s="182" t="s">
        <v>813</v>
      </c>
      <c r="B213" s="182" t="s">
        <v>814</v>
      </c>
      <c r="C213" s="183">
        <v>585.36</v>
      </c>
    </row>
    <row r="214" customHeight="1" spans="1:3">
      <c r="A214" s="182" t="s">
        <v>815</v>
      </c>
      <c r="B214" s="182" t="s">
        <v>816</v>
      </c>
      <c r="C214" s="183">
        <v>583.36</v>
      </c>
    </row>
    <row r="215" customHeight="1" spans="1:3">
      <c r="A215" s="182" t="s">
        <v>817</v>
      </c>
      <c r="B215" s="182" t="s">
        <v>445</v>
      </c>
      <c r="C215" s="183">
        <v>179.94</v>
      </c>
    </row>
    <row r="216" customHeight="1" spans="1:3">
      <c r="A216" s="182" t="s">
        <v>818</v>
      </c>
      <c r="B216" s="182" t="s">
        <v>747</v>
      </c>
      <c r="C216" s="183">
        <v>5</v>
      </c>
    </row>
    <row r="217" customHeight="1" spans="1:3">
      <c r="A217" s="182" t="s">
        <v>819</v>
      </c>
      <c r="B217" s="182" t="s">
        <v>820</v>
      </c>
      <c r="C217" s="183">
        <v>3.33</v>
      </c>
    </row>
    <row r="218" customHeight="1" spans="1:3">
      <c r="A218" s="182" t="s">
        <v>821</v>
      </c>
      <c r="B218" s="182" t="s">
        <v>822</v>
      </c>
      <c r="C218" s="183">
        <v>395.09</v>
      </c>
    </row>
    <row r="219" customHeight="1" spans="1:3">
      <c r="A219" s="182" t="s">
        <v>823</v>
      </c>
      <c r="B219" s="182" t="s">
        <v>824</v>
      </c>
      <c r="C219" s="183">
        <v>2</v>
      </c>
    </row>
    <row r="220" customHeight="1" spans="1:3">
      <c r="A220" s="182" t="s">
        <v>825</v>
      </c>
      <c r="B220" s="182" t="s">
        <v>826</v>
      </c>
      <c r="C220" s="183">
        <v>2</v>
      </c>
    </row>
    <row r="221" customHeight="1" spans="1:3">
      <c r="A221" s="182" t="s">
        <v>827</v>
      </c>
      <c r="B221" s="182" t="s">
        <v>828</v>
      </c>
      <c r="C221" s="183">
        <v>1229</v>
      </c>
    </row>
    <row r="222" customHeight="1" spans="1:3">
      <c r="A222" s="182" t="s">
        <v>829</v>
      </c>
      <c r="B222" s="182" t="s">
        <v>830</v>
      </c>
      <c r="C222" s="183">
        <v>1229</v>
      </c>
    </row>
    <row r="223" customHeight="1" spans="1:3">
      <c r="A223" s="182" t="s">
        <v>831</v>
      </c>
      <c r="B223" s="182" t="s">
        <v>445</v>
      </c>
      <c r="C223" s="183">
        <v>483.36</v>
      </c>
    </row>
    <row r="224" customHeight="1" spans="1:3">
      <c r="A224" s="182" t="s">
        <v>832</v>
      </c>
      <c r="B224" s="182" t="s">
        <v>833</v>
      </c>
      <c r="C224" s="183">
        <v>745.64</v>
      </c>
    </row>
    <row r="225" customHeight="1" spans="1:3">
      <c r="A225" s="182" t="s">
        <v>834</v>
      </c>
      <c r="B225" s="182" t="s">
        <v>835</v>
      </c>
      <c r="C225" s="183">
        <v>65942.43</v>
      </c>
    </row>
    <row r="226" customHeight="1" spans="1:3">
      <c r="A226" s="182" t="s">
        <v>836</v>
      </c>
      <c r="B226" s="182" t="s">
        <v>837</v>
      </c>
      <c r="C226" s="183">
        <v>13286.71</v>
      </c>
    </row>
    <row r="227" customHeight="1" spans="1:3">
      <c r="A227" s="182" t="s">
        <v>838</v>
      </c>
      <c r="B227" s="182" t="s">
        <v>445</v>
      </c>
      <c r="C227" s="183">
        <v>154.99</v>
      </c>
    </row>
    <row r="228" customHeight="1" spans="1:3">
      <c r="A228" s="182" t="s">
        <v>839</v>
      </c>
      <c r="B228" s="182" t="s">
        <v>840</v>
      </c>
      <c r="C228" s="183">
        <v>2906.81</v>
      </c>
    </row>
    <row r="229" customHeight="1" spans="1:3">
      <c r="A229" s="182" t="s">
        <v>841</v>
      </c>
      <c r="B229" s="182" t="s">
        <v>842</v>
      </c>
      <c r="C229" s="183">
        <v>6</v>
      </c>
    </row>
    <row r="230" customHeight="1" spans="1:3">
      <c r="A230" s="182" t="s">
        <v>843</v>
      </c>
      <c r="B230" s="182" t="s">
        <v>844</v>
      </c>
      <c r="C230" s="183">
        <v>5.4</v>
      </c>
    </row>
    <row r="231" customHeight="1" spans="1:3">
      <c r="A231" s="182" t="s">
        <v>845</v>
      </c>
      <c r="B231" s="182" t="s">
        <v>846</v>
      </c>
      <c r="C231" s="183">
        <v>1317.83</v>
      </c>
    </row>
    <row r="232" customHeight="1" spans="1:3">
      <c r="A232" s="182" t="s">
        <v>847</v>
      </c>
      <c r="B232" s="182" t="s">
        <v>848</v>
      </c>
      <c r="C232" s="183">
        <v>1162.71</v>
      </c>
    </row>
    <row r="233" customHeight="1" spans="1:3">
      <c r="A233" s="182" t="s">
        <v>849</v>
      </c>
      <c r="B233" s="182" t="s">
        <v>850</v>
      </c>
      <c r="C233" s="183">
        <v>1.5</v>
      </c>
    </row>
    <row r="234" customHeight="1" spans="1:3">
      <c r="A234" s="182" t="s">
        <v>851</v>
      </c>
      <c r="B234" s="182" t="s">
        <v>852</v>
      </c>
      <c r="C234" s="183">
        <v>7731.47</v>
      </c>
    </row>
    <row r="235" customHeight="1" spans="1:3">
      <c r="A235" s="182" t="s">
        <v>853</v>
      </c>
      <c r="B235" s="182" t="s">
        <v>854</v>
      </c>
      <c r="C235" s="183">
        <v>12176.56</v>
      </c>
    </row>
    <row r="236" customHeight="1" spans="1:3">
      <c r="A236" s="182" t="s">
        <v>855</v>
      </c>
      <c r="B236" s="182" t="s">
        <v>856</v>
      </c>
      <c r="C236" s="183">
        <v>12028.62</v>
      </c>
    </row>
    <row r="237" customHeight="1" spans="1:3">
      <c r="A237" s="182" t="s">
        <v>857</v>
      </c>
      <c r="B237" s="182" t="s">
        <v>858</v>
      </c>
      <c r="C237" s="183">
        <v>5</v>
      </c>
    </row>
    <row r="238" customHeight="1" spans="1:3">
      <c r="A238" s="182" t="s">
        <v>859</v>
      </c>
      <c r="B238" s="182" t="s">
        <v>860</v>
      </c>
      <c r="C238" s="183">
        <v>142.94</v>
      </c>
    </row>
    <row r="239" customHeight="1" spans="1:3">
      <c r="A239" s="182" t="s">
        <v>861</v>
      </c>
      <c r="B239" s="182" t="s">
        <v>862</v>
      </c>
      <c r="C239" s="183">
        <v>2243.51</v>
      </c>
    </row>
    <row r="240" customHeight="1" spans="1:3">
      <c r="A240" s="182" t="s">
        <v>863</v>
      </c>
      <c r="B240" s="182" t="s">
        <v>445</v>
      </c>
      <c r="C240" s="183">
        <v>185.41</v>
      </c>
    </row>
    <row r="241" customHeight="1" spans="1:3">
      <c r="A241" s="182" t="s">
        <v>864</v>
      </c>
      <c r="B241" s="182" t="s">
        <v>865</v>
      </c>
      <c r="C241" s="183">
        <v>721.44</v>
      </c>
    </row>
    <row r="242" customHeight="1" spans="1:3">
      <c r="A242" s="182" t="s">
        <v>866</v>
      </c>
      <c r="B242" s="182" t="s">
        <v>867</v>
      </c>
      <c r="C242" s="183">
        <v>2</v>
      </c>
    </row>
    <row r="243" customHeight="1" spans="1:3">
      <c r="A243" s="182" t="s">
        <v>868</v>
      </c>
      <c r="B243" s="182" t="s">
        <v>869</v>
      </c>
      <c r="C243" s="183">
        <v>10</v>
      </c>
    </row>
    <row r="244" customHeight="1" spans="1:3">
      <c r="A244" s="182" t="s">
        <v>870</v>
      </c>
      <c r="B244" s="182" t="s">
        <v>871</v>
      </c>
      <c r="C244" s="183">
        <v>8</v>
      </c>
    </row>
    <row r="245" customHeight="1" spans="1:3">
      <c r="A245" s="182" t="s">
        <v>872</v>
      </c>
      <c r="B245" s="182" t="s">
        <v>873</v>
      </c>
      <c r="C245" s="183">
        <v>1316.66</v>
      </c>
    </row>
    <row r="246" customHeight="1" spans="1:3">
      <c r="A246" s="182" t="s">
        <v>874</v>
      </c>
      <c r="B246" s="182" t="s">
        <v>875</v>
      </c>
      <c r="C246" s="183">
        <v>36355.68</v>
      </c>
    </row>
    <row r="247" customHeight="1" spans="1:3">
      <c r="A247" s="182" t="s">
        <v>876</v>
      </c>
      <c r="B247" s="182" t="s">
        <v>445</v>
      </c>
      <c r="C247" s="183">
        <v>235.4</v>
      </c>
    </row>
    <row r="248" customHeight="1" spans="1:3">
      <c r="A248" s="182" t="s">
        <v>877</v>
      </c>
      <c r="B248" s="182" t="s">
        <v>878</v>
      </c>
      <c r="C248" s="183">
        <v>61.13</v>
      </c>
    </row>
    <row r="249" customHeight="1" spans="1:3">
      <c r="A249" s="182" t="s">
        <v>879</v>
      </c>
      <c r="B249" s="182" t="s">
        <v>880</v>
      </c>
      <c r="C249" s="183">
        <v>36059.16</v>
      </c>
    </row>
    <row r="250" customHeight="1" spans="1:3">
      <c r="A250" s="182" t="s">
        <v>881</v>
      </c>
      <c r="B250" s="182" t="s">
        <v>882</v>
      </c>
      <c r="C250" s="183">
        <v>1147.54</v>
      </c>
    </row>
    <row r="251" customHeight="1" spans="1:3">
      <c r="A251" s="182" t="s">
        <v>883</v>
      </c>
      <c r="B251" s="182" t="s">
        <v>884</v>
      </c>
      <c r="C251" s="183">
        <v>864.79</v>
      </c>
    </row>
    <row r="252" customHeight="1" spans="1:3">
      <c r="A252" s="182" t="s">
        <v>885</v>
      </c>
      <c r="B252" s="182" t="s">
        <v>886</v>
      </c>
      <c r="C252" s="183">
        <v>152.5</v>
      </c>
    </row>
    <row r="253" customHeight="1" spans="1:3">
      <c r="A253" s="182" t="s">
        <v>887</v>
      </c>
      <c r="B253" s="182" t="s">
        <v>888</v>
      </c>
      <c r="C253" s="183">
        <v>130.25</v>
      </c>
    </row>
    <row r="254" customHeight="1" spans="1:3">
      <c r="A254" s="182" t="s">
        <v>889</v>
      </c>
      <c r="B254" s="182" t="s">
        <v>890</v>
      </c>
      <c r="C254" s="183">
        <v>732.42</v>
      </c>
    </row>
    <row r="255" customHeight="1" spans="1:3">
      <c r="A255" s="182" t="s">
        <v>891</v>
      </c>
      <c r="B255" s="182" t="s">
        <v>890</v>
      </c>
      <c r="C255" s="183">
        <v>732.42</v>
      </c>
    </row>
    <row r="256" customHeight="1" spans="1:3">
      <c r="A256" s="182" t="s">
        <v>892</v>
      </c>
      <c r="B256" s="182" t="s">
        <v>893</v>
      </c>
      <c r="C256" s="183">
        <v>1427.39</v>
      </c>
    </row>
    <row r="257" customHeight="1" spans="1:3">
      <c r="A257" s="182" t="s">
        <v>894</v>
      </c>
      <c r="B257" s="182" t="s">
        <v>895</v>
      </c>
      <c r="C257" s="183">
        <v>1427.39</v>
      </c>
    </row>
    <row r="258" customHeight="1" spans="1:3">
      <c r="A258" s="182" t="s">
        <v>896</v>
      </c>
      <c r="B258" s="182" t="s">
        <v>445</v>
      </c>
      <c r="C258" s="183">
        <v>254.64</v>
      </c>
    </row>
    <row r="259" customHeight="1" spans="1:3">
      <c r="A259" s="182" t="s">
        <v>897</v>
      </c>
      <c r="B259" s="182" t="s">
        <v>898</v>
      </c>
      <c r="C259" s="183">
        <v>1123.82</v>
      </c>
    </row>
    <row r="260" customHeight="1" spans="1:3">
      <c r="A260" s="182" t="s">
        <v>899</v>
      </c>
      <c r="B260" s="182" t="s">
        <v>900</v>
      </c>
      <c r="C260" s="183">
        <v>48.93</v>
      </c>
    </row>
    <row r="261" customHeight="1" spans="1:3">
      <c r="A261" s="182" t="s">
        <v>901</v>
      </c>
      <c r="B261" s="182" t="s">
        <v>902</v>
      </c>
      <c r="C261" s="183">
        <v>147.51</v>
      </c>
    </row>
    <row r="262" customHeight="1" spans="1:3">
      <c r="A262" s="182" t="s">
        <v>903</v>
      </c>
      <c r="B262" s="182" t="s">
        <v>904</v>
      </c>
      <c r="C262" s="183">
        <v>15.72</v>
      </c>
    </row>
    <row r="263" customHeight="1" spans="1:3">
      <c r="A263" s="182" t="s">
        <v>905</v>
      </c>
      <c r="B263" s="182" t="s">
        <v>445</v>
      </c>
      <c r="C263" s="183">
        <v>10.72</v>
      </c>
    </row>
    <row r="264" customHeight="1" spans="1:3">
      <c r="A264" s="182" t="s">
        <v>906</v>
      </c>
      <c r="B264" s="182" t="s">
        <v>907</v>
      </c>
      <c r="C264" s="183">
        <v>5</v>
      </c>
    </row>
    <row r="265" customHeight="1" spans="1:3">
      <c r="A265" s="182" t="s">
        <v>908</v>
      </c>
      <c r="B265" s="182" t="s">
        <v>909</v>
      </c>
      <c r="C265" s="183">
        <v>126.79</v>
      </c>
    </row>
    <row r="266" customHeight="1" spans="1:3">
      <c r="A266" s="182" t="s">
        <v>910</v>
      </c>
      <c r="B266" s="182" t="s">
        <v>445</v>
      </c>
      <c r="C266" s="183">
        <v>126.79</v>
      </c>
    </row>
    <row r="267" customHeight="1" spans="1:3">
      <c r="A267" s="182" t="s">
        <v>911</v>
      </c>
      <c r="B267" s="182" t="s">
        <v>912</v>
      </c>
      <c r="C267" s="183">
        <v>5</v>
      </c>
    </row>
    <row r="268" customHeight="1" spans="1:3">
      <c r="A268" s="182" t="s">
        <v>913</v>
      </c>
      <c r="B268" s="182" t="s">
        <v>914</v>
      </c>
      <c r="C268" s="183">
        <v>5</v>
      </c>
    </row>
    <row r="269" customHeight="1" spans="1:3">
      <c r="A269" s="182" t="s">
        <v>915</v>
      </c>
      <c r="B269" s="182" t="s">
        <v>916</v>
      </c>
      <c r="C269" s="183">
        <v>229</v>
      </c>
    </row>
    <row r="270" customHeight="1" spans="1:3">
      <c r="A270" s="182" t="s">
        <v>917</v>
      </c>
      <c r="B270" s="182" t="s">
        <v>918</v>
      </c>
      <c r="C270" s="183">
        <v>5</v>
      </c>
    </row>
    <row r="271" customHeight="1" spans="1:3">
      <c r="A271" s="182" t="s">
        <v>919</v>
      </c>
      <c r="B271" s="182" t="s">
        <v>920</v>
      </c>
      <c r="C271" s="183">
        <v>5</v>
      </c>
    </row>
    <row r="272" customHeight="1" spans="1:3">
      <c r="A272" s="182" t="s">
        <v>921</v>
      </c>
      <c r="B272" s="182" t="s">
        <v>922</v>
      </c>
      <c r="C272" s="183">
        <v>224</v>
      </c>
    </row>
    <row r="273" customHeight="1" spans="1:3">
      <c r="A273" s="182" t="s">
        <v>923</v>
      </c>
      <c r="B273" s="182" t="s">
        <v>922</v>
      </c>
      <c r="C273" s="183">
        <v>224</v>
      </c>
    </row>
    <row r="274" customHeight="1" spans="1:3">
      <c r="A274" s="182" t="s">
        <v>924</v>
      </c>
      <c r="B274" s="182" t="s">
        <v>925</v>
      </c>
      <c r="C274" s="183">
        <v>615.35</v>
      </c>
    </row>
    <row r="275" customHeight="1" spans="1:3">
      <c r="A275" s="182" t="s">
        <v>926</v>
      </c>
      <c r="B275" s="182" t="s">
        <v>927</v>
      </c>
      <c r="C275" s="183">
        <v>601.87</v>
      </c>
    </row>
    <row r="276" customHeight="1" spans="1:3">
      <c r="A276" s="182" t="s">
        <v>928</v>
      </c>
      <c r="B276" s="182" t="s">
        <v>445</v>
      </c>
      <c r="C276" s="183">
        <v>371.02</v>
      </c>
    </row>
    <row r="277" customHeight="1" spans="1:3">
      <c r="A277" s="182" t="s">
        <v>929</v>
      </c>
      <c r="B277" s="182" t="s">
        <v>930</v>
      </c>
      <c r="C277" s="183">
        <v>49</v>
      </c>
    </row>
    <row r="278" customHeight="1" spans="1:3">
      <c r="A278" s="182" t="s">
        <v>931</v>
      </c>
      <c r="B278" s="182" t="s">
        <v>932</v>
      </c>
      <c r="C278" s="183">
        <v>2.2</v>
      </c>
    </row>
    <row r="279" customHeight="1" spans="1:3">
      <c r="A279" s="182" t="s">
        <v>933</v>
      </c>
      <c r="B279" s="182" t="s">
        <v>934</v>
      </c>
      <c r="C279" s="183">
        <v>5.9</v>
      </c>
    </row>
    <row r="280" customHeight="1" spans="1:3">
      <c r="A280" s="182" t="s">
        <v>935</v>
      </c>
      <c r="B280" s="182" t="s">
        <v>936</v>
      </c>
      <c r="C280" s="183">
        <v>173.75</v>
      </c>
    </row>
    <row r="281" customHeight="1" spans="1:3">
      <c r="A281" s="182" t="s">
        <v>937</v>
      </c>
      <c r="B281" s="182" t="s">
        <v>938</v>
      </c>
      <c r="C281" s="183">
        <v>13.48</v>
      </c>
    </row>
    <row r="282" customHeight="1" spans="1:3">
      <c r="A282" s="182" t="s">
        <v>939</v>
      </c>
      <c r="B282" s="182" t="s">
        <v>938</v>
      </c>
      <c r="C282" s="183">
        <v>13.48</v>
      </c>
    </row>
    <row r="283" customHeight="1" spans="1:3">
      <c r="A283" s="182" t="s">
        <v>940</v>
      </c>
      <c r="B283" s="182" t="s">
        <v>941</v>
      </c>
      <c r="C283" s="183">
        <v>3857.11</v>
      </c>
    </row>
    <row r="284" customHeight="1" spans="1:3">
      <c r="A284" s="182" t="s">
        <v>942</v>
      </c>
      <c r="B284" s="182" t="s">
        <v>943</v>
      </c>
      <c r="C284" s="183">
        <v>20</v>
      </c>
    </row>
    <row r="285" customHeight="1" spans="1:3">
      <c r="A285" s="182" t="s">
        <v>944</v>
      </c>
      <c r="B285" s="182" t="s">
        <v>945</v>
      </c>
      <c r="C285" s="183">
        <v>20</v>
      </c>
    </row>
    <row r="286" customHeight="1" spans="1:3">
      <c r="A286" s="182" t="s">
        <v>946</v>
      </c>
      <c r="B286" s="182" t="s">
        <v>947</v>
      </c>
      <c r="C286" s="183">
        <v>3837.11</v>
      </c>
    </row>
    <row r="287" customHeight="1" spans="1:3">
      <c r="A287" s="182" t="s">
        <v>948</v>
      </c>
      <c r="B287" s="182" t="s">
        <v>949</v>
      </c>
      <c r="C287" s="183">
        <v>3837.11</v>
      </c>
    </row>
    <row r="288" customHeight="1" spans="1:3">
      <c r="A288" s="182" t="s">
        <v>950</v>
      </c>
      <c r="B288" s="182" t="s">
        <v>951</v>
      </c>
      <c r="C288" s="183">
        <v>121.59</v>
      </c>
    </row>
    <row r="289" customHeight="1" spans="1:3">
      <c r="A289" s="182" t="s">
        <v>952</v>
      </c>
      <c r="B289" s="182" t="s">
        <v>953</v>
      </c>
      <c r="C289" s="183">
        <v>111.09</v>
      </c>
    </row>
    <row r="290" customHeight="1" spans="1:3">
      <c r="A290" s="182" t="s">
        <v>954</v>
      </c>
      <c r="B290" s="182" t="s">
        <v>955</v>
      </c>
      <c r="C290" s="183">
        <v>105.26</v>
      </c>
    </row>
    <row r="291" customHeight="1" spans="1:3">
      <c r="A291" s="182" t="s">
        <v>956</v>
      </c>
      <c r="B291" s="182" t="s">
        <v>957</v>
      </c>
      <c r="C291" s="183">
        <v>5.83</v>
      </c>
    </row>
    <row r="292" customHeight="1" spans="1:3">
      <c r="A292" s="182" t="s">
        <v>958</v>
      </c>
      <c r="B292" s="182" t="s">
        <v>959</v>
      </c>
      <c r="C292" s="183">
        <v>10.5</v>
      </c>
    </row>
    <row r="293" customHeight="1" spans="1:3">
      <c r="A293" s="182" t="s">
        <v>960</v>
      </c>
      <c r="B293" s="182" t="s">
        <v>961</v>
      </c>
      <c r="C293" s="183">
        <v>10.5</v>
      </c>
    </row>
    <row r="294" customHeight="1" spans="1:3">
      <c r="A294" s="182" t="s">
        <v>962</v>
      </c>
      <c r="B294" s="182" t="s">
        <v>963</v>
      </c>
      <c r="C294" s="183">
        <v>523.1</v>
      </c>
    </row>
    <row r="295" customHeight="1" spans="1:3">
      <c r="A295" s="182" t="s">
        <v>964</v>
      </c>
      <c r="B295" s="182" t="s">
        <v>965</v>
      </c>
      <c r="C295" s="183">
        <v>383.06</v>
      </c>
    </row>
    <row r="296" customHeight="1" spans="1:3">
      <c r="A296" s="182" t="s">
        <v>966</v>
      </c>
      <c r="B296" s="182" t="s">
        <v>445</v>
      </c>
      <c r="C296" s="183">
        <v>266.16</v>
      </c>
    </row>
    <row r="297" customHeight="1" spans="1:3">
      <c r="A297" s="182" t="s">
        <v>967</v>
      </c>
      <c r="B297" s="182" t="s">
        <v>968</v>
      </c>
      <c r="C297" s="183">
        <v>3.5</v>
      </c>
    </row>
    <row r="298" customHeight="1" spans="1:3">
      <c r="A298" s="182" t="s">
        <v>969</v>
      </c>
      <c r="B298" s="182" t="s">
        <v>970</v>
      </c>
      <c r="C298" s="183">
        <v>11</v>
      </c>
    </row>
    <row r="299" customHeight="1" spans="1:3">
      <c r="A299" s="182" t="s">
        <v>971</v>
      </c>
      <c r="B299" s="182" t="s">
        <v>972</v>
      </c>
      <c r="C299" s="183">
        <v>5</v>
      </c>
    </row>
    <row r="300" customHeight="1" spans="1:3">
      <c r="A300" s="182" t="s">
        <v>973</v>
      </c>
      <c r="B300" s="182" t="s">
        <v>974</v>
      </c>
      <c r="C300" s="183">
        <v>5</v>
      </c>
    </row>
    <row r="301" customHeight="1" spans="1:3">
      <c r="A301" s="182" t="s">
        <v>975</v>
      </c>
      <c r="B301" s="182" t="s">
        <v>976</v>
      </c>
      <c r="C301" s="183">
        <v>92.4</v>
      </c>
    </row>
    <row r="302" customHeight="1" spans="1:3">
      <c r="A302" s="182" t="s">
        <v>977</v>
      </c>
      <c r="B302" s="182" t="s">
        <v>978</v>
      </c>
      <c r="C302" s="183">
        <v>40.04</v>
      </c>
    </row>
    <row r="303" customHeight="1" spans="1:3">
      <c r="A303" s="182" t="s">
        <v>979</v>
      </c>
      <c r="B303" s="182" t="s">
        <v>980</v>
      </c>
      <c r="C303" s="183">
        <v>40.04</v>
      </c>
    </row>
    <row r="304" customHeight="1" spans="1:3">
      <c r="A304" s="182" t="s">
        <v>981</v>
      </c>
      <c r="B304" s="182" t="s">
        <v>982</v>
      </c>
      <c r="C304" s="183">
        <v>100</v>
      </c>
    </row>
    <row r="305" customHeight="1" spans="1:3">
      <c r="A305" s="182" t="s">
        <v>983</v>
      </c>
      <c r="B305" s="182" t="s">
        <v>982</v>
      </c>
      <c r="C305" s="183">
        <v>100</v>
      </c>
    </row>
    <row r="306" customHeight="1" spans="1:3">
      <c r="A306" s="185">
        <v>227</v>
      </c>
      <c r="B306" s="182" t="s">
        <v>984</v>
      </c>
      <c r="C306" s="183">
        <v>1746.75</v>
      </c>
    </row>
    <row r="307" customHeight="1" spans="1:3">
      <c r="A307" s="182" t="s">
        <v>985</v>
      </c>
      <c r="B307" s="182" t="s">
        <v>986</v>
      </c>
      <c r="C307" s="183">
        <v>16.15</v>
      </c>
    </row>
    <row r="308" customHeight="1" spans="1:3">
      <c r="A308" s="182" t="s">
        <v>987</v>
      </c>
      <c r="B308" s="182" t="s">
        <v>986</v>
      </c>
      <c r="C308" s="183">
        <v>16.15</v>
      </c>
    </row>
    <row r="309" customHeight="1" spans="1:3">
      <c r="A309" s="182" t="s">
        <v>988</v>
      </c>
      <c r="B309" s="182" t="s">
        <v>986</v>
      </c>
      <c r="C309" s="183">
        <v>16.15</v>
      </c>
    </row>
    <row r="310" customHeight="1" spans="1:3">
      <c r="A310" s="182" t="s">
        <v>989</v>
      </c>
      <c r="B310" s="182" t="s">
        <v>990</v>
      </c>
      <c r="C310" s="183">
        <v>1316.58</v>
      </c>
    </row>
    <row r="311" customHeight="1" spans="1:3">
      <c r="A311" s="182" t="s">
        <v>991</v>
      </c>
      <c r="B311" s="182" t="s">
        <v>992</v>
      </c>
      <c r="C311" s="183">
        <v>1316.58</v>
      </c>
    </row>
    <row r="312" customHeight="1" spans="1:3">
      <c r="A312" s="182" t="s">
        <v>993</v>
      </c>
      <c r="B312" s="182" t="s">
        <v>994</v>
      </c>
      <c r="C312" s="183">
        <v>1316.58</v>
      </c>
    </row>
    <row r="313" customHeight="1" spans="1:3">
      <c r="A313" s="182" t="s">
        <v>995</v>
      </c>
      <c r="B313" s="182" t="s">
        <v>996</v>
      </c>
      <c r="C313" s="183">
        <v>829.51</v>
      </c>
    </row>
    <row r="314" customHeight="1" spans="1:3">
      <c r="A314" s="182" t="s">
        <v>997</v>
      </c>
      <c r="B314" s="182" t="s">
        <v>998</v>
      </c>
      <c r="C314" s="183">
        <v>829.51</v>
      </c>
    </row>
  </sheetData>
  <mergeCells count="4">
    <mergeCell ref="A2:C2"/>
    <mergeCell ref="A4:B4"/>
    <mergeCell ref="A6:B6"/>
    <mergeCell ref="C4:C5"/>
  </mergeCells>
  <conditionalFormatting sqref="A7:B31">
    <cfRule type="expression" dxfId="0" priority="1" stopIfTrue="1">
      <formula>"len($A:$A)=3"</formula>
    </cfRule>
  </conditionalFormatting>
  <printOptions horizontalCentered="1"/>
  <pageMargins left="0.688888888888889" right="0.688888888888889" top="0.393055555555556" bottom="0.688888888888889" header="0.5" footer="0.5"/>
  <pageSetup paperSize="9" scale="10" orientation="landscape" horizontalDpi="600"/>
  <headerFooter>
    <oddFooter>&amp;C&amp;"方正仿宋简体"&amp;12第 &amp;P+22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44"/>
  <sheetViews>
    <sheetView topLeftCell="A24" workbookViewId="0">
      <selection activeCell="A4" sqref="A4:C41"/>
    </sheetView>
  </sheetViews>
  <sheetFormatPr defaultColWidth="10" defaultRowHeight="13.5"/>
  <cols>
    <col min="1" max="1" width="12.8166666666667" style="4" customWidth="1"/>
    <col min="2" max="2" width="53.625" style="4" customWidth="1"/>
    <col min="3" max="3" width="32.125" style="4" customWidth="1"/>
    <col min="4" max="16382" width="10" style="4"/>
    <col min="16383" max="16384" width="10" style="97"/>
  </cols>
  <sheetData>
    <row r="1" s="162" customFormat="1" ht="30" customHeight="1" spans="1:16384">
      <c r="A1" s="5" t="s">
        <v>999</v>
      </c>
      <c r="B1" s="163"/>
      <c r="C1" s="163"/>
      <c r="XFC1" s="167"/>
      <c r="XFD1" s="167"/>
    </row>
    <row r="2" s="4" customFormat="1" ht="19.9" customHeight="1" spans="1:3">
      <c r="A2" s="70" t="s">
        <v>1000</v>
      </c>
      <c r="B2" s="70"/>
      <c r="C2" s="70"/>
    </row>
    <row r="3" s="4" customFormat="1" ht="17.05" customHeight="1" spans="2:3">
      <c r="B3" s="9"/>
      <c r="C3" s="9"/>
    </row>
    <row r="4" s="4" customFormat="1" ht="21.35" customHeight="1" spans="1:3">
      <c r="A4" s="60" t="s">
        <v>184</v>
      </c>
      <c r="B4" s="60"/>
      <c r="C4" s="60" t="s">
        <v>8</v>
      </c>
    </row>
    <row r="5" s="4" customFormat="1" ht="34.15" customHeight="1" spans="1:3">
      <c r="A5" s="60" t="s">
        <v>186</v>
      </c>
      <c r="B5" s="60" t="s">
        <v>187</v>
      </c>
      <c r="C5" s="60" t="s">
        <v>217</v>
      </c>
    </row>
    <row r="6" s="4" customFormat="1" ht="19.9" customHeight="1" spans="1:3">
      <c r="A6" s="57" t="s">
        <v>1001</v>
      </c>
      <c r="B6" s="57" t="s">
        <v>1002</v>
      </c>
      <c r="C6" s="164">
        <v>2006.95</v>
      </c>
    </row>
    <row r="7" s="4" customFormat="1" ht="19.9" customHeight="1" spans="1:3">
      <c r="A7" s="57" t="s">
        <v>1003</v>
      </c>
      <c r="B7" s="57" t="s">
        <v>1004</v>
      </c>
      <c r="C7" s="164">
        <v>1977.56</v>
      </c>
    </row>
    <row r="8" s="4" customFormat="1" ht="19.9" customHeight="1" spans="1:3">
      <c r="A8" s="57" t="s">
        <v>1005</v>
      </c>
      <c r="B8" s="57" t="s">
        <v>1006</v>
      </c>
      <c r="C8" s="165">
        <v>29.39</v>
      </c>
    </row>
    <row r="9" s="4" customFormat="1" ht="19.9" customHeight="1" spans="1:3">
      <c r="A9" s="57" t="s">
        <v>1007</v>
      </c>
      <c r="B9" s="57" t="s">
        <v>1008</v>
      </c>
      <c r="C9" s="59">
        <v>43372.32</v>
      </c>
    </row>
    <row r="10" s="4" customFormat="1" ht="19.9" customHeight="1" spans="1:3">
      <c r="A10" s="57" t="s">
        <v>1009</v>
      </c>
      <c r="B10" s="57" t="s">
        <v>1010</v>
      </c>
      <c r="C10" s="165">
        <v>267.53</v>
      </c>
    </row>
    <row r="11" s="4" customFormat="1" ht="19.9" customHeight="1" spans="1:3">
      <c r="A11" s="57" t="s">
        <v>1011</v>
      </c>
      <c r="B11" s="57" t="s">
        <v>1012</v>
      </c>
      <c r="C11" s="164">
        <v>17461.99</v>
      </c>
    </row>
    <row r="12" s="4" customFormat="1" ht="19.9" customHeight="1" spans="1:3">
      <c r="A12" s="57" t="s">
        <v>1013</v>
      </c>
      <c r="B12" s="57" t="s">
        <v>1014</v>
      </c>
      <c r="C12" s="165">
        <v>211.33</v>
      </c>
    </row>
    <row r="13" s="4" customFormat="1" ht="19.9" customHeight="1" spans="1:3">
      <c r="A13" s="57" t="s">
        <v>1015</v>
      </c>
      <c r="B13" s="57" t="s">
        <v>1016</v>
      </c>
      <c r="C13" s="165">
        <v>419.36</v>
      </c>
    </row>
    <row r="14" s="4" customFormat="1" ht="19.9" customHeight="1" spans="1:3">
      <c r="A14" s="57" t="s">
        <v>1017</v>
      </c>
      <c r="B14" s="57" t="s">
        <v>1018</v>
      </c>
      <c r="C14" s="164">
        <v>1164.11</v>
      </c>
    </row>
    <row r="15" s="4" customFormat="1" ht="19.9" customHeight="1" spans="1:3">
      <c r="A15" s="57" t="s">
        <v>1019</v>
      </c>
      <c r="B15" s="57" t="s">
        <v>1020</v>
      </c>
      <c r="C15" s="165">
        <v>105.68</v>
      </c>
    </row>
    <row r="16" s="4" customFormat="1" ht="19.9" customHeight="1" spans="1:3">
      <c r="A16" s="57" t="s">
        <v>1021</v>
      </c>
      <c r="B16" s="57" t="s">
        <v>1022</v>
      </c>
      <c r="C16" s="165">
        <v>447.34</v>
      </c>
    </row>
    <row r="17" s="4" customFormat="1" ht="19.9" customHeight="1" spans="1:3">
      <c r="A17" s="57" t="s">
        <v>1023</v>
      </c>
      <c r="B17" s="57" t="s">
        <v>1024</v>
      </c>
      <c r="C17" s="164">
        <v>2125.77</v>
      </c>
    </row>
    <row r="18" s="4" customFormat="1" ht="19.9" customHeight="1" spans="1:3">
      <c r="A18" s="57" t="s">
        <v>1025</v>
      </c>
      <c r="B18" s="57" t="s">
        <v>1026</v>
      </c>
      <c r="C18" s="59">
        <v>21169.21</v>
      </c>
    </row>
    <row r="19" s="4" customFormat="1" ht="19.9" customHeight="1" spans="1:3">
      <c r="A19" s="57" t="s">
        <v>1027</v>
      </c>
      <c r="B19" s="57" t="s">
        <v>1028</v>
      </c>
      <c r="C19" s="164">
        <v>38766.23</v>
      </c>
    </row>
    <row r="20" s="4" customFormat="1" ht="19.9" customHeight="1" spans="1:3">
      <c r="A20" s="57" t="s">
        <v>1029</v>
      </c>
      <c r="B20" s="57" t="s">
        <v>1030</v>
      </c>
      <c r="C20" s="164">
        <v>17968.69</v>
      </c>
    </row>
    <row r="21" s="4" customFormat="1" ht="19.9" customHeight="1" spans="1:3">
      <c r="A21" s="57" t="s">
        <v>1031</v>
      </c>
      <c r="B21" s="57" t="s">
        <v>1032</v>
      </c>
      <c r="C21" s="165">
        <v>30</v>
      </c>
    </row>
    <row r="22" s="4" customFormat="1" ht="19.9" customHeight="1" spans="1:3">
      <c r="A22" s="57" t="s">
        <v>1033</v>
      </c>
      <c r="B22" s="57" t="s">
        <v>1034</v>
      </c>
      <c r="C22" s="164">
        <v>15372.44</v>
      </c>
    </row>
    <row r="23" s="4" customFormat="1" ht="19.9" customHeight="1" spans="1:3">
      <c r="A23" s="57" t="s">
        <v>1035</v>
      </c>
      <c r="B23" s="57" t="s">
        <v>1036</v>
      </c>
      <c r="C23" s="164">
        <v>5395.09</v>
      </c>
    </row>
    <row r="24" s="4" customFormat="1" ht="19.9" customHeight="1" spans="1:3">
      <c r="A24" s="57" t="s">
        <v>1037</v>
      </c>
      <c r="B24" s="57" t="s">
        <v>1038</v>
      </c>
      <c r="C24" s="164">
        <v>2434.15</v>
      </c>
    </row>
    <row r="25" s="4" customFormat="1" ht="19.9" customHeight="1" spans="1:3">
      <c r="A25" s="57" t="s">
        <v>1039</v>
      </c>
      <c r="B25" s="57" t="s">
        <v>1040</v>
      </c>
      <c r="C25" s="164">
        <v>2434.15</v>
      </c>
    </row>
    <row r="26" s="4" customFormat="1" ht="19.9" customHeight="1" spans="1:3">
      <c r="A26" s="57" t="s">
        <v>1041</v>
      </c>
      <c r="B26" s="57" t="s">
        <v>1042</v>
      </c>
      <c r="C26" s="164">
        <v>59023.43</v>
      </c>
    </row>
    <row r="27" s="4" customFormat="1" ht="19.9" customHeight="1" spans="1:3">
      <c r="A27" s="57" t="s">
        <v>1043</v>
      </c>
      <c r="B27" s="57" t="s">
        <v>1044</v>
      </c>
      <c r="C27" s="164">
        <v>37946.85</v>
      </c>
    </row>
    <row r="28" s="4" customFormat="1" ht="19.9" customHeight="1" spans="1:3">
      <c r="A28" s="57" t="s">
        <v>1045</v>
      </c>
      <c r="B28" s="57" t="s">
        <v>1046</v>
      </c>
      <c r="C28" s="164">
        <v>9958.41</v>
      </c>
    </row>
    <row r="29" s="4" customFormat="1" ht="19.9" customHeight="1" spans="1:3">
      <c r="A29" s="57" t="s">
        <v>1047</v>
      </c>
      <c r="B29" s="57" t="s">
        <v>1048</v>
      </c>
      <c r="C29" s="164">
        <v>7422.88</v>
      </c>
    </row>
    <row r="30" s="4" customFormat="1" ht="19.9" customHeight="1" spans="1:3">
      <c r="A30" s="57" t="s">
        <v>1049</v>
      </c>
      <c r="B30" s="57" t="s">
        <v>949</v>
      </c>
      <c r="C30" s="164">
        <v>3695.29</v>
      </c>
    </row>
    <row r="31" s="4" customFormat="1" ht="19.9" customHeight="1" spans="1:3">
      <c r="A31" s="57" t="s">
        <v>1050</v>
      </c>
      <c r="B31" s="57" t="s">
        <v>986</v>
      </c>
      <c r="C31" s="164">
        <v>16477.36</v>
      </c>
    </row>
    <row r="32" s="4" customFormat="1" ht="19.9" customHeight="1" spans="1:3">
      <c r="A32" s="57" t="s">
        <v>1051</v>
      </c>
      <c r="B32" s="57" t="s">
        <v>986</v>
      </c>
      <c r="C32" s="164">
        <v>16477.36</v>
      </c>
    </row>
    <row r="33" s="4" customFormat="1" ht="19.9" customHeight="1" spans="1:3">
      <c r="A33" s="57" t="s">
        <v>1052</v>
      </c>
      <c r="B33" s="57" t="s">
        <v>1053</v>
      </c>
      <c r="C33" s="164">
        <v>10178.15</v>
      </c>
    </row>
    <row r="34" s="4" customFormat="1" ht="19.9" customHeight="1" spans="1:3">
      <c r="A34" s="57" t="s">
        <v>1054</v>
      </c>
      <c r="B34" s="57" t="s">
        <v>1055</v>
      </c>
      <c r="C34" s="165">
        <v>0.25</v>
      </c>
    </row>
    <row r="35" s="4" customFormat="1" ht="19.9" customHeight="1" spans="1:3">
      <c r="A35" s="57" t="s">
        <v>1056</v>
      </c>
      <c r="B35" s="57" t="s">
        <v>1057</v>
      </c>
      <c r="C35" s="165">
        <v>61.13</v>
      </c>
    </row>
    <row r="36" s="4" customFormat="1" ht="19.9" customHeight="1" spans="1:3">
      <c r="A36" s="57" t="s">
        <v>1058</v>
      </c>
      <c r="B36" s="57" t="s">
        <v>1059</v>
      </c>
      <c r="C36" s="164">
        <v>1000</v>
      </c>
    </row>
    <row r="37" s="4" customFormat="1" ht="19.9" customHeight="1" spans="1:3">
      <c r="A37" s="57" t="s">
        <v>1060</v>
      </c>
      <c r="B37" s="57" t="s">
        <v>1061</v>
      </c>
      <c r="C37" s="164">
        <v>1829.73</v>
      </c>
    </row>
    <row r="38" s="4" customFormat="1" ht="19.9" customHeight="1" spans="1:3">
      <c r="A38" s="57" t="s">
        <v>1062</v>
      </c>
      <c r="B38" s="57" t="s">
        <v>1063</v>
      </c>
      <c r="C38" s="164">
        <v>7287.04</v>
      </c>
    </row>
    <row r="39" s="4" customFormat="1" ht="19.9" customHeight="1" spans="1:3">
      <c r="A39" s="57" t="s">
        <v>1064</v>
      </c>
      <c r="B39" s="57" t="s">
        <v>1065</v>
      </c>
      <c r="C39" s="165">
        <v>575.48</v>
      </c>
    </row>
    <row r="40" s="4" customFormat="1" ht="19.9" customHeight="1" spans="1:3">
      <c r="A40" s="57" t="s">
        <v>1066</v>
      </c>
      <c r="B40" s="57" t="s">
        <v>1061</v>
      </c>
      <c r="C40" s="165">
        <v>575.48</v>
      </c>
    </row>
    <row r="41" s="4" customFormat="1" ht="19.9" customHeight="1" spans="1:3">
      <c r="A41" s="60" t="s">
        <v>404</v>
      </c>
      <c r="B41" s="60"/>
      <c r="C41" s="96">
        <v>172834.07</v>
      </c>
    </row>
    <row r="42" s="4" customFormat="1" ht="18" customHeight="1" spans="1:3">
      <c r="A42" s="166"/>
      <c r="B42" s="79"/>
      <c r="C42" s="79"/>
    </row>
    <row r="43" s="4" customFormat="1" ht="14.3" customHeight="1" spans="1:3">
      <c r="A43" s="80" t="s">
        <v>406</v>
      </c>
      <c r="B43" s="80"/>
      <c r="C43" s="80"/>
    </row>
    <row r="44" s="4" customFormat="1" ht="37" customHeight="1" spans="1:3">
      <c r="A44" s="81" t="s">
        <v>1067</v>
      </c>
      <c r="B44" s="81"/>
      <c r="C44" s="81"/>
    </row>
  </sheetData>
  <mergeCells count="5">
    <mergeCell ref="A2:C2"/>
    <mergeCell ref="A4:B4"/>
    <mergeCell ref="A41:B41"/>
    <mergeCell ref="A43:C43"/>
    <mergeCell ref="A44:C4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D18" sqref="D18"/>
    </sheetView>
  </sheetViews>
  <sheetFormatPr defaultColWidth="10" defaultRowHeight="13.5" outlineLevelCol="1"/>
  <cols>
    <col min="1" max="1" width="51.2916666666667" style="4" customWidth="1"/>
    <col min="2" max="2" width="52.875" style="4" customWidth="1"/>
    <col min="3" max="3" width="9.76666666666667" style="4" customWidth="1"/>
    <col min="4" max="16378" width="10" style="4"/>
  </cols>
  <sheetData>
    <row r="1" s="4" customFormat="1" ht="30" customHeight="1" spans="1:2">
      <c r="A1" s="5" t="s">
        <v>1068</v>
      </c>
      <c r="B1" s="51"/>
    </row>
    <row r="2" s="4" customFormat="1" ht="19.9" customHeight="1" spans="1:2">
      <c r="A2" s="70" t="s">
        <v>1069</v>
      </c>
      <c r="B2" s="70"/>
    </row>
    <row r="3" s="4" customFormat="1" ht="17.05" customHeight="1" spans="2:2">
      <c r="B3" s="161"/>
    </row>
    <row r="4" s="4" customFormat="1" ht="21.35" customHeight="1" spans="1:2">
      <c r="A4" s="11" t="s">
        <v>7</v>
      </c>
      <c r="B4" s="11" t="s">
        <v>8</v>
      </c>
    </row>
    <row r="5" s="4" customFormat="1" ht="34.15" customHeight="1" spans="1:2">
      <c r="A5" s="11"/>
      <c r="B5" s="11" t="s">
        <v>217</v>
      </c>
    </row>
    <row r="6" s="4" customFormat="1" ht="19.9" customHeight="1" spans="1:2">
      <c r="A6" s="153" t="s">
        <v>1070</v>
      </c>
      <c r="B6" s="16"/>
    </row>
    <row r="7" s="4" customFormat="1" ht="19.9" customHeight="1" spans="1:2">
      <c r="A7" s="12"/>
      <c r="B7" s="13"/>
    </row>
    <row r="8" s="4" customFormat="1" ht="19.9" customHeight="1" spans="1:2">
      <c r="A8" s="153" t="s">
        <v>1071</v>
      </c>
      <c r="B8" s="16"/>
    </row>
    <row r="9" s="4" customFormat="1" ht="19.9" customHeight="1" spans="1:2">
      <c r="A9" s="12"/>
      <c r="B9" s="13"/>
    </row>
    <row r="10" s="4" customFormat="1" ht="19.9" customHeight="1" spans="1:2">
      <c r="A10" s="15" t="s">
        <v>404</v>
      </c>
      <c r="B10" s="16"/>
    </row>
    <row r="11" s="4" customFormat="1" ht="8.5" customHeight="1" spans="1:2">
      <c r="A11" s="79"/>
      <c r="B11" s="79"/>
    </row>
    <row r="12" s="4" customFormat="1" ht="14.3" customHeight="1" spans="1:2">
      <c r="A12" s="80" t="s">
        <v>406</v>
      </c>
      <c r="B12" s="80"/>
    </row>
    <row r="13" s="4" customFormat="1" ht="14.3" customHeight="1" spans="1:2">
      <c r="A13" s="80" t="s">
        <v>1072</v>
      </c>
      <c r="B13" s="80"/>
    </row>
    <row r="14" s="4" customFormat="1" ht="14.3" customHeight="1" spans="1:2">
      <c r="A14" s="81" t="s">
        <v>1073</v>
      </c>
      <c r="B14" s="81"/>
    </row>
  </sheetData>
  <mergeCells count="5">
    <mergeCell ref="A2:B2"/>
    <mergeCell ref="A12:B12"/>
    <mergeCell ref="A13:B13"/>
    <mergeCell ref="A14:B14"/>
    <mergeCell ref="A4:A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F18" sqref="F18"/>
    </sheetView>
  </sheetViews>
  <sheetFormatPr defaultColWidth="10" defaultRowHeight="13.5" outlineLevelCol="1"/>
  <cols>
    <col min="1" max="1" width="33.3416666666667" style="4" customWidth="1"/>
    <col min="2" max="2" width="83.125" style="4" customWidth="1"/>
    <col min="3" max="4" width="9.76666666666667" style="4" customWidth="1"/>
    <col min="5" max="16379" width="10" style="4"/>
  </cols>
  <sheetData>
    <row r="1" s="4" customFormat="1" ht="30" customHeight="1" spans="1:2">
      <c r="A1" s="160" t="s">
        <v>1074</v>
      </c>
      <c r="B1" s="6"/>
    </row>
    <row r="2" s="4" customFormat="1" ht="19.9" customHeight="1" spans="1:2">
      <c r="A2" s="72" t="s">
        <v>1075</v>
      </c>
      <c r="B2" s="72"/>
    </row>
    <row r="3" s="4" customFormat="1" ht="17.05" customHeight="1" spans="1:2">
      <c r="A3" s="73"/>
      <c r="B3" s="75"/>
    </row>
    <row r="4" s="4" customFormat="1" ht="21.35" customHeight="1" spans="1:2">
      <c r="A4" s="11" t="s">
        <v>1076</v>
      </c>
      <c r="B4" s="11" t="s">
        <v>8</v>
      </c>
    </row>
    <row r="5" s="4" customFormat="1" ht="34.15" customHeight="1" spans="1:2">
      <c r="A5" s="11"/>
      <c r="B5" s="11" t="s">
        <v>217</v>
      </c>
    </row>
    <row r="6" s="4" customFormat="1" ht="34" customHeight="1" spans="1:2">
      <c r="A6" s="15" t="s">
        <v>1077</v>
      </c>
      <c r="B6" s="16"/>
    </row>
    <row r="7" s="4" customFormat="1" ht="11.3" customHeight="1" spans="1:2">
      <c r="A7" s="78"/>
      <c r="B7" s="79"/>
    </row>
    <row r="8" s="4" customFormat="1" ht="14.3" customHeight="1" spans="1:2">
      <c r="A8" s="80" t="s">
        <v>406</v>
      </c>
      <c r="B8" s="80"/>
    </row>
    <row r="9" s="4" customFormat="1" ht="14.3" customHeight="1" spans="1:2">
      <c r="A9" s="81" t="s">
        <v>1078</v>
      </c>
      <c r="B9" s="81"/>
    </row>
  </sheetData>
  <mergeCells count="4">
    <mergeCell ref="A2:B2"/>
    <mergeCell ref="A8:B8"/>
    <mergeCell ref="A9:B9"/>
    <mergeCell ref="A4:A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一般公共预算部分</vt:lpstr>
      <vt:lpstr>一般公共预算收支总表-县本级</vt:lpstr>
      <vt:lpstr>一般公共预算收入表-县本级</vt:lpstr>
      <vt:lpstr>一般公共预算上级补助收入预算表-县本级</vt:lpstr>
      <vt:lpstr>一般公共预算支出表（功能科目到类）-县本级</vt:lpstr>
      <vt:lpstr>一般公共预算支出表（功能科目到项）- 县本级</vt:lpstr>
      <vt:lpstr>一般公共预算本级支出政府经济分类明细表-县本级</vt:lpstr>
      <vt:lpstr>一般公共预算对下级的转移支付预算分项目表-县本级</vt:lpstr>
      <vt:lpstr>一般公共预算对下级的转移支付预算分地区表-县本级</vt:lpstr>
      <vt:lpstr>2022年一般公共预算县本级支出“三公”经费预算表-县本级</vt:lpstr>
      <vt:lpstr>2022年一般公共预算税收返还和转移支付表-县本级</vt:lpstr>
      <vt:lpstr>2022年一般公共预算政府一般债务限额和余额统计表-县本级</vt:lpstr>
      <vt:lpstr>政府性基金预算部分</vt:lpstr>
      <vt:lpstr>2022年班戈县政府性基金收支预算总表-县本级</vt:lpstr>
      <vt:lpstr>2022年班戈县政府性基金收入预算表-县本级</vt:lpstr>
      <vt:lpstr>2022年政府性基金支出预算表-县本级</vt:lpstr>
      <vt:lpstr>2022年班戈县政府性基金预算本级支出功能分类明细表-县本级</vt:lpstr>
      <vt:lpstr>班戈县2022年政府性基金预算收入来源表-县本级</vt:lpstr>
      <vt:lpstr>2022年班戈县政府性基金预算本级支出政府经济分类明细表</vt:lpstr>
      <vt:lpstr>2022年班戈县政府性基金预算对下级的转移支付预算分地区表</vt:lpstr>
      <vt:lpstr>2022年班戈县政府性基金预算对下级的转移支付预算分项目表</vt:lpstr>
      <vt:lpstr>2022年政府性基金预算政府一般债务限额和余额统计表</vt:lpstr>
      <vt:lpstr>国有资本经营预算部分</vt:lpstr>
      <vt:lpstr>2022年班戈县国有资本经营预算收支预算总表-县本级</vt:lpstr>
      <vt:lpstr>2022年班戈县国有资本经营预算本级收入预算表-县本级</vt:lpstr>
      <vt:lpstr>班戈县2022年国有资本经营预算支出表</vt:lpstr>
      <vt:lpstr>2022年班戈县国有资本经营预算本级支出功能分类明细表</vt:lpstr>
      <vt:lpstr>2022年班戈县国有资本经营预算本级支出政府经济分类明细表</vt:lpstr>
      <vt:lpstr>社会保险基金预算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2022-06-16T09:56:00Z</dcterms:created>
  <dcterms:modified xsi:type="dcterms:W3CDTF">2023-04-15T06:53:22Z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70899B9BE8FD4089AF329199B3F4B126</vt:lpwstr>
  </property>
</Properties>
</file>