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附件" sheetId="13" r:id="rId1"/>
  </sheets>
  <definedNames>
    <definedName name="_xlnm._FilterDatabase" localSheetId="0" hidden="1">附件!$A$1:$V$237</definedName>
  </definedNames>
  <calcPr calcId="144525"/>
</workbook>
</file>

<file path=xl/sharedStrings.xml><?xml version="1.0" encoding="utf-8"?>
<sst xmlns="http://schemas.openxmlformats.org/spreadsheetml/2006/main" count="1942" uniqueCount="725">
  <si>
    <t>2023年兵团面向社会招录公务员第五师双河市考区总成绩公布</t>
  </si>
  <si>
    <t>序号</t>
  </si>
  <si>
    <t>姓名</t>
  </si>
  <si>
    <t>性别</t>
  </si>
  <si>
    <t>计划招考人数</t>
  </si>
  <si>
    <t>职位代码</t>
  </si>
  <si>
    <t>单位名称</t>
  </si>
  <si>
    <t>职位名称</t>
  </si>
  <si>
    <t>准考证号</t>
  </si>
  <si>
    <t>行测成绩</t>
  </si>
  <si>
    <t>申论成绩</t>
  </si>
  <si>
    <t>公安成绩</t>
  </si>
  <si>
    <t>笔试成绩</t>
  </si>
  <si>
    <t>核算后笔试成绩
（笔试成绩*0.6）</t>
  </si>
  <si>
    <t>笔试名次</t>
  </si>
  <si>
    <t>面试成绩</t>
  </si>
  <si>
    <t>本考场面试平均成绩</t>
  </si>
  <si>
    <t>考场</t>
  </si>
  <si>
    <t>核算后面试成绩
（面试成绩*0.4）</t>
  </si>
  <si>
    <t>总成绩</t>
  </si>
  <si>
    <t>排名</t>
  </si>
  <si>
    <t>是否进入体检</t>
  </si>
  <si>
    <t>备注</t>
  </si>
  <si>
    <t>杨娟娟</t>
  </si>
  <si>
    <t>女</t>
  </si>
  <si>
    <t>2</t>
  </si>
  <si>
    <t>第五师双河市</t>
  </si>
  <si>
    <t>81团武装部</t>
  </si>
  <si>
    <t>366730516323</t>
  </si>
  <si>
    <t>61.00</t>
  </si>
  <si>
    <t>68.50</t>
  </si>
  <si>
    <t>考场1</t>
  </si>
  <si>
    <t>潘敏</t>
  </si>
  <si>
    <t>366210205211</t>
  </si>
  <si>
    <t>65.20</t>
  </si>
  <si>
    <t>60.50</t>
  </si>
  <si>
    <t>是</t>
  </si>
  <si>
    <t>石翱翔</t>
  </si>
  <si>
    <t>男</t>
  </si>
  <si>
    <t>366210206824</t>
  </si>
  <si>
    <t>54.40</t>
  </si>
  <si>
    <t>58.00</t>
  </si>
  <si>
    <t>黄庆馨</t>
  </si>
  <si>
    <t>366670318716</t>
  </si>
  <si>
    <t>49.80</t>
  </si>
  <si>
    <t>59.50</t>
  </si>
  <si>
    <t>张延霞</t>
  </si>
  <si>
    <t>366060621622</t>
  </si>
  <si>
    <t>49.20</t>
  </si>
  <si>
    <t>60.00</t>
  </si>
  <si>
    <t>放弃</t>
  </si>
  <si>
    <t>赵东鹏</t>
  </si>
  <si>
    <t>366080312202</t>
  </si>
  <si>
    <t>38.00</t>
  </si>
  <si>
    <t>董瑞</t>
  </si>
  <si>
    <t>1</t>
  </si>
  <si>
    <t>83团武装部</t>
  </si>
  <si>
    <t>366210205416</t>
  </si>
  <si>
    <t>64.40</t>
  </si>
  <si>
    <t>64.50</t>
  </si>
  <si>
    <t>杨佳兴</t>
  </si>
  <si>
    <t>366210205122</t>
  </si>
  <si>
    <t>62.00</t>
  </si>
  <si>
    <t>杨兴朝</t>
  </si>
  <si>
    <t>366210207210</t>
  </si>
  <si>
    <t>48.60</t>
  </si>
  <si>
    <t>72.50</t>
  </si>
  <si>
    <t>李江船</t>
  </si>
  <si>
    <t>84团武装部</t>
  </si>
  <si>
    <t>366210206321</t>
  </si>
  <si>
    <t>47.00</t>
  </si>
  <si>
    <t>63.50</t>
  </si>
  <si>
    <t>李超</t>
  </si>
  <si>
    <t>366210206825</t>
  </si>
  <si>
    <t>39.20</t>
  </si>
  <si>
    <t>69.00</t>
  </si>
  <si>
    <t>郭靖</t>
  </si>
  <si>
    <t>366210204703</t>
  </si>
  <si>
    <t>45.00</t>
  </si>
  <si>
    <t>周世铭</t>
  </si>
  <si>
    <t>366731135708</t>
  </si>
  <si>
    <t>肖雪</t>
  </si>
  <si>
    <t>366080312624</t>
  </si>
  <si>
    <t>52.20</t>
  </si>
  <si>
    <t>73.00</t>
  </si>
  <si>
    <t>田寒冰</t>
  </si>
  <si>
    <t>366210206313</t>
  </si>
  <si>
    <t>59.00</t>
  </si>
  <si>
    <t>肖格拉提·艾尼</t>
  </si>
  <si>
    <t>87团社会管理综合治理办公室</t>
  </si>
  <si>
    <t>366210207014</t>
  </si>
  <si>
    <t>46.80</t>
  </si>
  <si>
    <t>65.50</t>
  </si>
  <si>
    <t>王乐</t>
  </si>
  <si>
    <t>366210204909</t>
  </si>
  <si>
    <t>51.40</t>
  </si>
  <si>
    <t>58.50</t>
  </si>
  <si>
    <t>潘宸宇</t>
  </si>
  <si>
    <t>366730517029</t>
  </si>
  <si>
    <t>48.00</t>
  </si>
  <si>
    <t>李彦</t>
  </si>
  <si>
    <t>87团武装部</t>
  </si>
  <si>
    <t>366731137622</t>
  </si>
  <si>
    <t>52.40</t>
  </si>
  <si>
    <t>68.00</t>
  </si>
  <si>
    <t>张伟</t>
  </si>
  <si>
    <t>366731136021</t>
  </si>
  <si>
    <t>58.60</t>
  </si>
  <si>
    <t>索音巴特</t>
  </si>
  <si>
    <t>366210205714</t>
  </si>
  <si>
    <t>62.50</t>
  </si>
  <si>
    <t>张航</t>
  </si>
  <si>
    <t>89团武装部</t>
  </si>
  <si>
    <t>366730516616</t>
  </si>
  <si>
    <t>66.00</t>
  </si>
  <si>
    <t>丁啸宇</t>
  </si>
  <si>
    <t>366210206311</t>
  </si>
  <si>
    <t>49.40</t>
  </si>
  <si>
    <t>青格力</t>
  </si>
  <si>
    <t>366210206302</t>
  </si>
  <si>
    <t>吴俞锜</t>
  </si>
  <si>
    <t>366100207330</t>
  </si>
  <si>
    <t>67.50</t>
  </si>
  <si>
    <t>王金永</t>
  </si>
  <si>
    <t>366730518002</t>
  </si>
  <si>
    <t>53.20</t>
  </si>
  <si>
    <t>何春凤</t>
  </si>
  <si>
    <t>366210205113</t>
  </si>
  <si>
    <t>45.40</t>
  </si>
  <si>
    <t>高伟杰</t>
  </si>
  <si>
    <t>90团武装部</t>
  </si>
  <si>
    <t>366210205420</t>
  </si>
  <si>
    <t>52.60</t>
  </si>
  <si>
    <t>69.50</t>
  </si>
  <si>
    <t>刘康乐</t>
  </si>
  <si>
    <t>366210205904</t>
  </si>
  <si>
    <t>53.00</t>
  </si>
  <si>
    <t>沙永超</t>
  </si>
  <si>
    <t>366210207125</t>
  </si>
  <si>
    <t>55.20</t>
  </si>
  <si>
    <t>李祖辉</t>
  </si>
  <si>
    <t>91团武装部</t>
  </si>
  <si>
    <t>366730517707</t>
  </si>
  <si>
    <t>59.20</t>
  </si>
  <si>
    <t>55.00</t>
  </si>
  <si>
    <t>巴音娜</t>
  </si>
  <si>
    <t>366210207216</t>
  </si>
  <si>
    <t>46.40</t>
  </si>
  <si>
    <t>57.00</t>
  </si>
  <si>
    <t>高伟</t>
  </si>
  <si>
    <t>366100208809</t>
  </si>
  <si>
    <t>56.00</t>
  </si>
  <si>
    <t>王娇</t>
  </si>
  <si>
    <t>81团党建工作办公室</t>
  </si>
  <si>
    <t>366730517424</t>
  </si>
  <si>
    <t>62.60</t>
  </si>
  <si>
    <t>72.00</t>
  </si>
  <si>
    <t>考场2</t>
  </si>
  <si>
    <t>马俊</t>
  </si>
  <si>
    <t>366210206029</t>
  </si>
  <si>
    <t>59.40</t>
  </si>
  <si>
    <t>63.00</t>
  </si>
  <si>
    <t>贾汝格</t>
  </si>
  <si>
    <t>366210207206</t>
  </si>
  <si>
    <t>李露露</t>
  </si>
  <si>
    <t>81团经济发展办公室</t>
  </si>
  <si>
    <t>366210206106</t>
  </si>
  <si>
    <t>63.80</t>
  </si>
  <si>
    <t>冯涛</t>
  </si>
  <si>
    <t>366210206406</t>
  </si>
  <si>
    <t>张蝶</t>
  </si>
  <si>
    <t>366080312728</t>
  </si>
  <si>
    <t>59.60</t>
  </si>
  <si>
    <t>孙启超</t>
  </si>
  <si>
    <t>83团党建工作办公室</t>
  </si>
  <si>
    <t>366060621406</t>
  </si>
  <si>
    <t>59.80</t>
  </si>
  <si>
    <t>张婕</t>
  </si>
  <si>
    <t>366080312119</t>
  </si>
  <si>
    <t>54.60</t>
  </si>
  <si>
    <t>李敬文</t>
  </si>
  <si>
    <t>366210206904</t>
  </si>
  <si>
    <t>53.60</t>
  </si>
  <si>
    <t>杨晓帆</t>
  </si>
  <si>
    <t>83团社会管理综合治理办公室</t>
  </si>
  <si>
    <t>366731136618</t>
  </si>
  <si>
    <t>55.50</t>
  </si>
  <si>
    <t>张雯雯</t>
  </si>
  <si>
    <t>366210206917</t>
  </si>
  <si>
    <t>50.20</t>
  </si>
  <si>
    <t>马文辉</t>
  </si>
  <si>
    <t>366210206728</t>
  </si>
  <si>
    <t>武梦</t>
  </si>
  <si>
    <t>83团社会事务办公室</t>
  </si>
  <si>
    <t>366210206530</t>
  </si>
  <si>
    <t>47.40</t>
  </si>
  <si>
    <t>70.00</t>
  </si>
  <si>
    <t>贾启明</t>
  </si>
  <si>
    <t>366210207209</t>
  </si>
  <si>
    <t>51.60</t>
  </si>
  <si>
    <t>王春燕</t>
  </si>
  <si>
    <t>366210206011</t>
  </si>
  <si>
    <t>43.80</t>
  </si>
  <si>
    <t>范慧</t>
  </si>
  <si>
    <t>84团党政办公室</t>
  </si>
  <si>
    <t>366210205614</t>
  </si>
  <si>
    <t>柴娟亮</t>
  </si>
  <si>
    <t>366080313919</t>
  </si>
  <si>
    <t>47.60</t>
  </si>
  <si>
    <t>76.00</t>
  </si>
  <si>
    <t>陈娥</t>
  </si>
  <si>
    <t>366210204725</t>
  </si>
  <si>
    <t>43.00</t>
  </si>
  <si>
    <t>79.50</t>
  </si>
  <si>
    <t>帕丽古力·杰恩斯</t>
  </si>
  <si>
    <t>84团经济发展办公室</t>
  </si>
  <si>
    <t>366731137915</t>
  </si>
  <si>
    <t>43.60</t>
  </si>
  <si>
    <t>荣丹妮</t>
  </si>
  <si>
    <t>366210206408</t>
  </si>
  <si>
    <t>43.40</t>
  </si>
  <si>
    <t>周世平</t>
  </si>
  <si>
    <t>366210206203</t>
  </si>
  <si>
    <t>53.80</t>
  </si>
  <si>
    <t>白永珍</t>
  </si>
  <si>
    <t>86团财政局</t>
  </si>
  <si>
    <t>366080312801</t>
  </si>
  <si>
    <t>58.80</t>
  </si>
  <si>
    <t>丁有友</t>
  </si>
  <si>
    <t>366210206304</t>
  </si>
  <si>
    <t>47.80</t>
  </si>
  <si>
    <t>71.50</t>
  </si>
  <si>
    <t>陈子昂</t>
  </si>
  <si>
    <t>366230100420</t>
  </si>
  <si>
    <t>55.40</t>
  </si>
  <si>
    <t>张晓菁</t>
  </si>
  <si>
    <t>366080313330</t>
  </si>
  <si>
    <t>53.40</t>
  </si>
  <si>
    <t>曹昂</t>
  </si>
  <si>
    <t>366731136723</t>
  </si>
  <si>
    <t>50.40</t>
  </si>
  <si>
    <t>徐明明</t>
  </si>
  <si>
    <t>366210206227</t>
  </si>
  <si>
    <t>64.00</t>
  </si>
  <si>
    <t>李荣涛</t>
  </si>
  <si>
    <t>87团党建工作办公室</t>
  </si>
  <si>
    <t>366210205813</t>
  </si>
  <si>
    <t>57.20</t>
  </si>
  <si>
    <t>万瑜豪</t>
  </si>
  <si>
    <t>366730517719</t>
  </si>
  <si>
    <t>56.20</t>
  </si>
  <si>
    <t>张晓杰</t>
  </si>
  <si>
    <t>366210205509</t>
  </si>
  <si>
    <t>55.60</t>
  </si>
  <si>
    <t>61.50</t>
  </si>
  <si>
    <t>赵玉芳</t>
  </si>
  <si>
    <t>366210206209</t>
  </si>
  <si>
    <t>48.20</t>
  </si>
  <si>
    <t>张倩</t>
  </si>
  <si>
    <t>366060621816</t>
  </si>
  <si>
    <t>46.00</t>
  </si>
  <si>
    <t>王莉莎</t>
  </si>
  <si>
    <t>366180314513</t>
  </si>
  <si>
    <t>段凤君</t>
  </si>
  <si>
    <t>366210205414</t>
  </si>
  <si>
    <t>考场3</t>
  </si>
  <si>
    <t>刘佳雨</t>
  </si>
  <si>
    <t>366731136315</t>
  </si>
  <si>
    <t>52.80</t>
  </si>
  <si>
    <t>李静</t>
  </si>
  <si>
    <t>366730517520</t>
  </si>
  <si>
    <t>44.80</t>
  </si>
  <si>
    <t>韩瀚黎</t>
  </si>
  <si>
    <t>87团财政所</t>
  </si>
  <si>
    <t>366210207117</t>
  </si>
  <si>
    <t>57.40</t>
  </si>
  <si>
    <t>何有平</t>
  </si>
  <si>
    <t>366210205826</t>
  </si>
  <si>
    <t>50.80</t>
  </si>
  <si>
    <t>陈瑞康</t>
  </si>
  <si>
    <t>366210205221</t>
  </si>
  <si>
    <t>周晓兵</t>
  </si>
  <si>
    <t>88团党建工作办公室</t>
  </si>
  <si>
    <t>366030419913</t>
  </si>
  <si>
    <t>57.80</t>
  </si>
  <si>
    <t>71.00</t>
  </si>
  <si>
    <t>杨雪</t>
  </si>
  <si>
    <t>366730517919</t>
  </si>
  <si>
    <t>黄登颖</t>
  </si>
  <si>
    <t>366210206401</t>
  </si>
  <si>
    <t>70.50</t>
  </si>
  <si>
    <t>高海霞</t>
  </si>
  <si>
    <t>88团经济发展办公室</t>
  </si>
  <si>
    <t>366080313727</t>
  </si>
  <si>
    <t>52.00</t>
  </si>
  <si>
    <t>万云凤</t>
  </si>
  <si>
    <t>366030419910</t>
  </si>
  <si>
    <t>48.80</t>
  </si>
  <si>
    <t>刘兴川</t>
  </si>
  <si>
    <t>366210204926</t>
  </si>
  <si>
    <t>55.80</t>
  </si>
  <si>
    <t>王瑞红</t>
  </si>
  <si>
    <t>90团党建工作办公室</t>
  </si>
  <si>
    <t>366210206323</t>
  </si>
  <si>
    <t>67.00</t>
  </si>
  <si>
    <t>马锐</t>
  </si>
  <si>
    <t>366060622001</t>
  </si>
  <si>
    <t>51.00</t>
  </si>
  <si>
    <t>韦鹏飞</t>
  </si>
  <si>
    <t>366210205029</t>
  </si>
  <si>
    <t>陈娟霞</t>
  </si>
  <si>
    <t>366030419808</t>
  </si>
  <si>
    <t>65.00</t>
  </si>
  <si>
    <t>潘雨欣</t>
  </si>
  <si>
    <t>90团社会事务办公室</t>
  </si>
  <si>
    <t>366100208227</t>
  </si>
  <si>
    <t>张静</t>
  </si>
  <si>
    <t>366170217728</t>
  </si>
  <si>
    <t>56.40</t>
  </si>
  <si>
    <t>张佳玥</t>
  </si>
  <si>
    <t>366210205602</t>
  </si>
  <si>
    <t>66.50</t>
  </si>
  <si>
    <t>李斌</t>
  </si>
  <si>
    <t>91团党建工作办公室</t>
  </si>
  <si>
    <t>366080313828</t>
  </si>
  <si>
    <t>面试成绩高于本考场平均成绩，进入体检环节</t>
  </si>
  <si>
    <t>任乐乐</t>
  </si>
  <si>
    <t>366210205124</t>
  </si>
  <si>
    <t>何家勇</t>
  </si>
  <si>
    <t>366260409006</t>
  </si>
  <si>
    <t>58.20</t>
  </si>
  <si>
    <t>苏玲玲</t>
  </si>
  <si>
    <t>党委统战部</t>
  </si>
  <si>
    <t>266100105805</t>
  </si>
  <si>
    <t>蔡国艳</t>
  </si>
  <si>
    <t>266030315621</t>
  </si>
  <si>
    <t>刘玉</t>
  </si>
  <si>
    <t>党委党校</t>
  </si>
  <si>
    <t>266160315218</t>
  </si>
  <si>
    <t>56.60</t>
  </si>
  <si>
    <t>80.50</t>
  </si>
  <si>
    <t>苏文夏</t>
  </si>
  <si>
    <t>266180210925</t>
  </si>
  <si>
    <t>廖巧红</t>
  </si>
  <si>
    <t>266210101907</t>
  </si>
  <si>
    <t>杨婷</t>
  </si>
  <si>
    <t>266210101717</t>
  </si>
  <si>
    <t>70.20</t>
  </si>
  <si>
    <t>面试成绩低于本考场平均成绩，未进入体检环节</t>
  </si>
  <si>
    <t>唐雪梅</t>
  </si>
  <si>
    <t>266210102003</t>
  </si>
  <si>
    <t>谢梦婷</t>
  </si>
  <si>
    <t>266180107026</t>
  </si>
  <si>
    <t>马安楠</t>
  </si>
  <si>
    <t>发改委</t>
  </si>
  <si>
    <t>266210308020</t>
  </si>
  <si>
    <t>62.20</t>
  </si>
  <si>
    <t>王星怿</t>
  </si>
  <si>
    <t>266210102411</t>
  </si>
  <si>
    <t>61.20</t>
  </si>
  <si>
    <t>吴川</t>
  </si>
  <si>
    <t>266210102319</t>
  </si>
  <si>
    <t>刘长磊</t>
  </si>
  <si>
    <t>公安局</t>
  </si>
  <si>
    <t>266180211502</t>
  </si>
  <si>
    <t>41.20</t>
  </si>
  <si>
    <t>冯星</t>
  </si>
  <si>
    <t>住房和城乡建设局</t>
  </si>
  <si>
    <t>266160312729</t>
  </si>
  <si>
    <t>考场4</t>
  </si>
  <si>
    <t>高俊</t>
  </si>
  <si>
    <t>266210103023</t>
  </si>
  <si>
    <t>朱玮</t>
  </si>
  <si>
    <t>266731032917</t>
  </si>
  <si>
    <t>刘欢</t>
  </si>
  <si>
    <t>交通运输综合行政执法支队</t>
  </si>
  <si>
    <t>266080316405</t>
  </si>
  <si>
    <t>曹湘粤</t>
  </si>
  <si>
    <t>T6605052</t>
  </si>
  <si>
    <t>266730204910</t>
  </si>
  <si>
    <t>44.60</t>
  </si>
  <si>
    <t>王前龙</t>
  </si>
  <si>
    <t>商务局</t>
  </si>
  <si>
    <t>266210102024</t>
  </si>
  <si>
    <t>何宇辰</t>
  </si>
  <si>
    <t>266731034611</t>
  </si>
  <si>
    <t>66.20</t>
  </si>
  <si>
    <t>兰建虎</t>
  </si>
  <si>
    <t>266210104223</t>
  </si>
  <si>
    <t>卢航</t>
  </si>
  <si>
    <t>卫生健康委员会</t>
  </si>
  <si>
    <t>266210307920</t>
  </si>
  <si>
    <t>54.20</t>
  </si>
  <si>
    <t>颜家尧</t>
  </si>
  <si>
    <t>266160314213</t>
  </si>
  <si>
    <t>邹瑞</t>
  </si>
  <si>
    <t>266210102208</t>
  </si>
  <si>
    <t>杜娅茹</t>
  </si>
  <si>
    <t>第一审计中心</t>
  </si>
  <si>
    <t>266210102909</t>
  </si>
  <si>
    <t>75.50</t>
  </si>
  <si>
    <t>黄佳华</t>
  </si>
  <si>
    <t>266210101807</t>
  </si>
  <si>
    <t>马雪兰</t>
  </si>
  <si>
    <t>266210103308</t>
  </si>
  <si>
    <t>54.80</t>
  </si>
  <si>
    <t>王禧</t>
  </si>
  <si>
    <t>T6605060</t>
  </si>
  <si>
    <t>市场监督管理综合行政执法支队</t>
  </si>
  <si>
    <t>266060520022</t>
  </si>
  <si>
    <t>任晓彭</t>
  </si>
  <si>
    <t>市场监督综合管理行政执法支队</t>
  </si>
  <si>
    <t>266210308718</t>
  </si>
  <si>
    <t>孙伟恒</t>
  </si>
  <si>
    <t>266210309305</t>
  </si>
  <si>
    <t>赵雪</t>
  </si>
  <si>
    <t>266210308914</t>
  </si>
  <si>
    <t>杜世元</t>
  </si>
  <si>
    <t>应急管理综合行政执法支队</t>
  </si>
  <si>
    <t>266080315410</t>
  </si>
  <si>
    <t>49.00</t>
  </si>
  <si>
    <t>赵一波</t>
  </si>
  <si>
    <t>266210308823</t>
  </si>
  <si>
    <t>45.80</t>
  </si>
  <si>
    <t>艾孜买提·艾买尔</t>
  </si>
  <si>
    <t>266210308512</t>
  </si>
  <si>
    <t>61.80</t>
  </si>
  <si>
    <t>张雨晨</t>
  </si>
  <si>
    <t>明珠街道办事处</t>
  </si>
  <si>
    <t>266030313317</t>
  </si>
  <si>
    <t>60.20</t>
  </si>
  <si>
    <t>毛容</t>
  </si>
  <si>
    <t>266210103009</t>
  </si>
  <si>
    <t>蔡雅雯</t>
  </si>
  <si>
    <t>266210104617</t>
  </si>
  <si>
    <t>岳俊峰</t>
  </si>
  <si>
    <t>党员电化教育中心</t>
  </si>
  <si>
    <t>266210308024</t>
  </si>
  <si>
    <t>78.00</t>
  </si>
  <si>
    <t>邱燕</t>
  </si>
  <si>
    <t>266210104202</t>
  </si>
  <si>
    <t>周琳</t>
  </si>
  <si>
    <t>266030312708</t>
  </si>
  <si>
    <t>邵迪</t>
  </si>
  <si>
    <t>266731033613</t>
  </si>
  <si>
    <t>李保琪</t>
  </si>
  <si>
    <t>266210102121</t>
  </si>
  <si>
    <t>刘冠玲</t>
  </si>
  <si>
    <t>266210103920</t>
  </si>
  <si>
    <t>54.00</t>
  </si>
  <si>
    <t>刘少霞</t>
  </si>
  <si>
    <t>266210102704</t>
  </si>
  <si>
    <t>57.60</t>
  </si>
  <si>
    <t>赵一静</t>
  </si>
  <si>
    <t>266210102603</t>
  </si>
  <si>
    <t>吴晓琴</t>
  </si>
  <si>
    <t>266210104115</t>
  </si>
  <si>
    <t>周鹏辉</t>
  </si>
  <si>
    <t>生态环境保护综合行政执法支队</t>
  </si>
  <si>
    <t>266210309016</t>
  </si>
  <si>
    <t>74.50</t>
  </si>
  <si>
    <t>考场5</t>
  </si>
  <si>
    <t>马娟娟</t>
  </si>
  <si>
    <t>266210309025</t>
  </si>
  <si>
    <t>44.20</t>
  </si>
  <si>
    <t>73.50</t>
  </si>
  <si>
    <t>马玲玲</t>
  </si>
  <si>
    <t>266210309213</t>
  </si>
  <si>
    <t>徐家豪</t>
  </si>
  <si>
    <t>城市管理综合行政执法支队</t>
  </si>
  <si>
    <t>266080317630</t>
  </si>
  <si>
    <t>陈宏博</t>
  </si>
  <si>
    <t>266210309105</t>
  </si>
  <si>
    <t>李博</t>
  </si>
  <si>
    <t>266210308707</t>
  </si>
  <si>
    <t>51.50</t>
  </si>
  <si>
    <t>魏斌霞</t>
  </si>
  <si>
    <t>266100106315</t>
  </si>
  <si>
    <t>罗鸣远</t>
  </si>
  <si>
    <t>266210308811</t>
  </si>
  <si>
    <t>57.50</t>
  </si>
  <si>
    <t>王傲雪</t>
  </si>
  <si>
    <t>266210309324</t>
  </si>
  <si>
    <t>裴福灵</t>
  </si>
  <si>
    <t>266730206813</t>
  </si>
  <si>
    <t>67.80</t>
  </si>
  <si>
    <t>马静萱</t>
  </si>
  <si>
    <t>266210309111</t>
  </si>
  <si>
    <t>51.80</t>
  </si>
  <si>
    <t>李玮</t>
  </si>
  <si>
    <t>266180316311</t>
  </si>
  <si>
    <t>王国强</t>
  </si>
  <si>
    <t>266210308525</t>
  </si>
  <si>
    <t>田震</t>
  </si>
  <si>
    <t>266080317902</t>
  </si>
  <si>
    <t>何泽坤</t>
  </si>
  <si>
    <t>266210308506</t>
  </si>
  <si>
    <t>克安·库那斯巴衣</t>
  </si>
  <si>
    <t>卫生健康综合行政执法大队</t>
  </si>
  <si>
    <t>266210308514</t>
  </si>
  <si>
    <t>52.50</t>
  </si>
  <si>
    <t>迪拉热·迪力夏提</t>
  </si>
  <si>
    <t>266210309217</t>
  </si>
  <si>
    <t>37.80</t>
  </si>
  <si>
    <t>周嘉琦</t>
  </si>
  <si>
    <t>266210309001</t>
  </si>
  <si>
    <t>42.80</t>
  </si>
  <si>
    <t>秀吾拉·巴哈江</t>
  </si>
  <si>
    <t>266730206025</t>
  </si>
  <si>
    <t>张太嵩</t>
  </si>
  <si>
    <t>3</t>
  </si>
  <si>
    <t>266210309122</t>
  </si>
  <si>
    <t>高启娟</t>
  </si>
  <si>
    <t>266730207530</t>
  </si>
  <si>
    <t>阿布都拉·阿布都外力</t>
  </si>
  <si>
    <t>266210308604</t>
  </si>
  <si>
    <t>单蕊蕊</t>
  </si>
  <si>
    <t>266210309112</t>
  </si>
  <si>
    <t>48.40</t>
  </si>
  <si>
    <t>迪达尔·金恩斯</t>
  </si>
  <si>
    <t>266100106103</t>
  </si>
  <si>
    <t>颜庭</t>
  </si>
  <si>
    <t>266230103026</t>
  </si>
  <si>
    <t>杜晶晶</t>
  </si>
  <si>
    <t>266080316218</t>
  </si>
  <si>
    <t>曹煜</t>
  </si>
  <si>
    <t>266670420720</t>
  </si>
  <si>
    <t>50.00</t>
  </si>
  <si>
    <t>于珍珍</t>
  </si>
  <si>
    <t>266730207108</t>
  </si>
  <si>
    <t>44.40</t>
  </si>
  <si>
    <t>轩天才</t>
  </si>
  <si>
    <t>266210309301</t>
  </si>
  <si>
    <t>杨森</t>
  </si>
  <si>
    <t>266210309212</t>
  </si>
  <si>
    <t>柳羽龙</t>
  </si>
  <si>
    <t>266210309211</t>
  </si>
  <si>
    <t>郭庆阳</t>
  </si>
  <si>
    <t>266080315421</t>
  </si>
  <si>
    <t>范秀华</t>
  </si>
  <si>
    <t>266210308522</t>
  </si>
  <si>
    <t>李再薇</t>
  </si>
  <si>
    <t>266210309208</t>
  </si>
  <si>
    <t>贾胜利</t>
  </si>
  <si>
    <t>科学技术协会</t>
  </si>
  <si>
    <t>266210102408</t>
  </si>
  <si>
    <t>考场6</t>
  </si>
  <si>
    <t>昆都孜·木拉吾东</t>
  </si>
  <si>
    <t>266210104022</t>
  </si>
  <si>
    <t>姚三伟</t>
  </si>
  <si>
    <t>266060311407</t>
  </si>
  <si>
    <t>邓博</t>
  </si>
  <si>
    <t>塔斯海垦区公安局</t>
  </si>
  <si>
    <t>266170100605</t>
  </si>
  <si>
    <t>杨海强</t>
  </si>
  <si>
    <t>266731241924</t>
  </si>
  <si>
    <t>潘钰</t>
  </si>
  <si>
    <t>266731241703</t>
  </si>
  <si>
    <t>宋健伟</t>
  </si>
  <si>
    <t>266060517003</t>
  </si>
  <si>
    <t>张强</t>
  </si>
  <si>
    <t>266160315914</t>
  </si>
  <si>
    <t>刘龙飞</t>
  </si>
  <si>
    <t>266731139924</t>
  </si>
  <si>
    <t>范兴开</t>
  </si>
  <si>
    <t>博乐垦区公安局</t>
  </si>
  <si>
    <t>266210308325</t>
  </si>
  <si>
    <t>伊合帕力·艾木拉江</t>
  </si>
  <si>
    <t>266210308403</t>
  </si>
  <si>
    <t>冯丽蓉</t>
  </si>
  <si>
    <t>司法局</t>
  </si>
  <si>
    <t>266210103916</t>
  </si>
  <si>
    <t>67.40</t>
  </si>
  <si>
    <t>刘政</t>
  </si>
  <si>
    <t>266210103523</t>
  </si>
  <si>
    <t>刘雪洁</t>
  </si>
  <si>
    <t>266080210103</t>
  </si>
  <si>
    <t>高雨洁</t>
  </si>
  <si>
    <t>266210103601</t>
  </si>
  <si>
    <t>焦钰</t>
  </si>
  <si>
    <t>266210103716</t>
  </si>
  <si>
    <t>赵志龙</t>
  </si>
  <si>
    <t>266210102625</t>
  </si>
  <si>
    <t>刘枫玲</t>
  </si>
  <si>
    <t>81团司法所</t>
  </si>
  <si>
    <t>266731035319</t>
  </si>
  <si>
    <t>76.50</t>
  </si>
  <si>
    <t>妥世洋</t>
  </si>
  <si>
    <t>266210103919</t>
  </si>
  <si>
    <t>81.50</t>
  </si>
  <si>
    <t>卢西鹏</t>
  </si>
  <si>
    <t>266210103509</t>
  </si>
  <si>
    <t>马柯</t>
  </si>
  <si>
    <t>86团司法所</t>
  </si>
  <si>
    <t>266210103925</t>
  </si>
  <si>
    <t>77.00</t>
  </si>
  <si>
    <t>孙春晓</t>
  </si>
  <si>
    <t>266210308317</t>
  </si>
  <si>
    <t>侯佳琦</t>
  </si>
  <si>
    <t>266210104011</t>
  </si>
  <si>
    <t>任茹茹</t>
  </si>
  <si>
    <t>83团社会保险基金管理所</t>
  </si>
  <si>
    <t>266210103522</t>
  </si>
  <si>
    <t>孙燕</t>
  </si>
  <si>
    <t>266230205709</t>
  </si>
  <si>
    <t>朱俊龙</t>
  </si>
  <si>
    <t>266080207314</t>
  </si>
  <si>
    <t>胡亚丽</t>
  </si>
  <si>
    <t>89团社会保险基金管理所</t>
  </si>
  <si>
    <t>266210308214</t>
  </si>
  <si>
    <t>60.60</t>
  </si>
  <si>
    <t>杨晓雪</t>
  </si>
  <si>
    <t>266210104418</t>
  </si>
  <si>
    <t>王玥</t>
  </si>
  <si>
    <t>266210102515</t>
  </si>
  <si>
    <t>51.20</t>
  </si>
  <si>
    <t>马贵平</t>
  </si>
  <si>
    <t>应急管理局</t>
  </si>
  <si>
    <t>266210101811</t>
  </si>
  <si>
    <t>40.20</t>
  </si>
  <si>
    <t>王泽</t>
  </si>
  <si>
    <t>266731031122</t>
  </si>
  <si>
    <t>杨雪梅</t>
  </si>
  <si>
    <t>团委</t>
  </si>
  <si>
    <t>266210102617</t>
  </si>
  <si>
    <t>何振飏</t>
  </si>
  <si>
    <t>266210103909</t>
  </si>
  <si>
    <t>高敏敏</t>
  </si>
  <si>
    <t>266670212411</t>
  </si>
  <si>
    <t>陈依婷</t>
  </si>
  <si>
    <t>81团党政办公室</t>
  </si>
  <si>
    <t>366210205015</t>
  </si>
  <si>
    <t>考场7</t>
  </si>
  <si>
    <t>祖努拜·阿曼江</t>
  </si>
  <si>
    <t>366210207311</t>
  </si>
  <si>
    <t>38.60</t>
  </si>
  <si>
    <t>郭康健</t>
  </si>
  <si>
    <t>266210308412</t>
  </si>
  <si>
    <t>56.50</t>
  </si>
  <si>
    <t>张涛</t>
  </si>
  <si>
    <t>机关离退休干部管理服务中心</t>
  </si>
  <si>
    <t>266210103706</t>
  </si>
  <si>
    <t>陶双泉</t>
  </si>
  <si>
    <t>266210102514</t>
  </si>
  <si>
    <t>杨洪波</t>
  </si>
  <si>
    <t>266210104403</t>
  </si>
  <si>
    <t>王兴超</t>
  </si>
  <si>
    <t>气象局</t>
  </si>
  <si>
    <t>266030314918</t>
  </si>
  <si>
    <t>古力尼格尔·艾合买提江</t>
  </si>
  <si>
    <t>266060413521</t>
  </si>
  <si>
    <t>王浩浩</t>
  </si>
  <si>
    <t>266060312315</t>
  </si>
  <si>
    <t>39.60</t>
  </si>
  <si>
    <t>王香梅</t>
  </si>
  <si>
    <t>兵团人民检察院</t>
  </si>
  <si>
    <t>第五师检察分院</t>
  </si>
  <si>
    <t>166210100623</t>
  </si>
  <si>
    <t>郭娟娟</t>
  </si>
  <si>
    <t>166210100621</t>
  </si>
  <si>
    <t>苏海兰</t>
  </si>
  <si>
    <t>166210100122</t>
  </si>
  <si>
    <t>张雨青</t>
  </si>
  <si>
    <t>166210100615</t>
  </si>
  <si>
    <t>74.00</t>
  </si>
  <si>
    <t>王转霞</t>
  </si>
  <si>
    <t>166060204320</t>
  </si>
  <si>
    <t>卢雪莲</t>
  </si>
  <si>
    <t>166210100722</t>
  </si>
  <si>
    <t>李莉</t>
  </si>
  <si>
    <t>第五师博乐垦区人民检察院</t>
  </si>
  <si>
    <t>166210100608</t>
  </si>
  <si>
    <t>汪喆</t>
  </si>
  <si>
    <t>166210100208</t>
  </si>
  <si>
    <t>60.40</t>
  </si>
  <si>
    <t>陈旭艳</t>
  </si>
  <si>
    <t>166180100707</t>
  </si>
  <si>
    <t>李欣</t>
  </si>
  <si>
    <t>第五师双河市人民检察院</t>
  </si>
  <si>
    <t>166230205011</t>
  </si>
  <si>
    <t>63.40</t>
  </si>
  <si>
    <t>饶薇</t>
  </si>
  <si>
    <t>166730209730</t>
  </si>
  <si>
    <t>孟蝶</t>
  </si>
  <si>
    <t>166220100706</t>
  </si>
  <si>
    <t>白丛帆</t>
  </si>
  <si>
    <t>166210100707</t>
  </si>
  <si>
    <t>70.80</t>
  </si>
  <si>
    <t>马成</t>
  </si>
  <si>
    <t>166210100604</t>
  </si>
  <si>
    <t>耿豫海</t>
  </si>
  <si>
    <t>166210100301</t>
  </si>
  <si>
    <t>赵红霞</t>
  </si>
  <si>
    <t>6600003</t>
  </si>
  <si>
    <t>81团社会事务办公室</t>
  </si>
  <si>
    <t>266210207506</t>
  </si>
  <si>
    <t>50.60</t>
  </si>
  <si>
    <t>刘玲鸽</t>
  </si>
  <si>
    <t>266210207501</t>
  </si>
  <si>
    <t>40.60</t>
  </si>
  <si>
    <t>李荣娟</t>
  </si>
  <si>
    <t>6600004</t>
  </si>
  <si>
    <t>266730619814</t>
  </si>
  <si>
    <t>主拉·巴哈达吾来提</t>
  </si>
  <si>
    <t>266210207505</t>
  </si>
  <si>
    <t>37.60</t>
  </si>
  <si>
    <t>何涛</t>
  </si>
  <si>
    <t>6600005</t>
  </si>
  <si>
    <t>266670319624</t>
  </si>
  <si>
    <t>李俊蕊</t>
  </si>
  <si>
    <t>266670319708</t>
  </si>
  <si>
    <t>李小雪</t>
  </si>
  <si>
    <t>266210207504</t>
  </si>
  <si>
    <t>40.00</t>
  </si>
  <si>
    <t>庞浩远</t>
  </si>
  <si>
    <t>T6600006</t>
  </si>
  <si>
    <r>
      <rPr>
        <sz val="11"/>
        <rFont val="宋体"/>
        <charset val="134"/>
      </rPr>
      <t>91</t>
    </r>
    <r>
      <rPr>
        <sz val="11"/>
        <rFont val="仿宋_GB2312"/>
        <charset val="0"/>
      </rPr>
      <t>团党建工作办公室</t>
    </r>
  </si>
  <si>
    <t>266230104102</t>
  </si>
  <si>
    <t>彭泽熙</t>
  </si>
  <si>
    <t>266670319611</t>
  </si>
  <si>
    <t>王煜</t>
  </si>
  <si>
    <r>
      <rPr>
        <sz val="11"/>
        <rFont val="宋体"/>
        <charset val="134"/>
      </rPr>
      <t>91</t>
    </r>
    <r>
      <rPr>
        <sz val="11"/>
        <rFont val="仿宋_GB2312"/>
        <charset val="134"/>
      </rPr>
      <t>团党建工作办公室</t>
    </r>
  </si>
  <si>
    <t>266160106704</t>
  </si>
  <si>
    <t>46.20</t>
  </si>
  <si>
    <t>57.10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</si>
</sst>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黑体"/>
      <charset val="134"/>
    </font>
    <font>
      <sz val="10"/>
      <color rgb="FF000000"/>
      <name val="黑体"/>
      <charset val="134"/>
    </font>
    <font>
      <sz val="24"/>
      <color rgb="FFFF0000"/>
      <name val="方正小标宋简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仿宋_GB2312"/>
      <charset val="0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77" fontId="2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7"/>
  <sheetViews>
    <sheetView tabSelected="1" workbookViewId="0">
      <pane ySplit="2" topLeftCell="A184" activePane="bottomLeft" state="frozen"/>
      <selection/>
      <selection pane="bottomLeft" activeCell="D2" sqref="D$1:D$1048576"/>
    </sheetView>
  </sheetViews>
  <sheetFormatPr defaultColWidth="9" defaultRowHeight="14"/>
  <cols>
    <col min="1" max="1" width="6.6" customWidth="1"/>
    <col min="2" max="2" width="11.0727272727273" customWidth="1"/>
    <col min="3" max="3" width="9" customWidth="1"/>
    <col min="4" max="4" width="6.37272727272727" customWidth="1"/>
    <col min="5" max="5" width="9" customWidth="1"/>
    <col min="6" max="6" width="14.2545454545455" customWidth="1"/>
    <col min="7" max="7" width="27.5" customWidth="1"/>
    <col min="8" max="8" width="14.2545454545455" customWidth="1"/>
    <col min="9" max="10" width="9" customWidth="1"/>
    <col min="11" max="11" width="6" customWidth="1"/>
    <col min="12" max="12" width="10.8727272727273" style="1" customWidth="1"/>
    <col min="13" max="13" width="11" style="1" customWidth="1"/>
    <col min="14" max="14" width="4.5" customWidth="1"/>
    <col min="15" max="15" width="8" style="1" customWidth="1"/>
    <col min="16" max="16" width="9.02727272727273" style="1" customWidth="1"/>
    <col min="17" max="17" width="9.02727272727273" customWidth="1"/>
    <col min="18" max="18" width="10" style="1" customWidth="1"/>
    <col min="19" max="19" width="6.91818181818182" style="1" customWidth="1"/>
    <col min="20" max="21" width="6.91818181818182" customWidth="1"/>
    <col min="22" max="22" width="6.91818181818182" style="2" customWidth="1"/>
  </cols>
  <sheetData>
    <row r="1" ht="31.5" spans="1:2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0"/>
      <c r="M1" s="10"/>
      <c r="N1" s="4"/>
      <c r="O1" s="10"/>
      <c r="P1" s="10"/>
      <c r="Q1" s="4"/>
      <c r="R1" s="10"/>
      <c r="S1" s="10"/>
      <c r="T1" s="4"/>
      <c r="U1" s="4"/>
      <c r="V1" s="18"/>
    </row>
    <row r="2" ht="56" spans="1:2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  <c r="M2" s="12" t="s">
        <v>13</v>
      </c>
      <c r="N2" s="6" t="s">
        <v>14</v>
      </c>
      <c r="O2" s="11" t="s">
        <v>15</v>
      </c>
      <c r="P2" s="13" t="s">
        <v>16</v>
      </c>
      <c r="Q2" s="19" t="s">
        <v>17</v>
      </c>
      <c r="R2" s="13" t="s">
        <v>18</v>
      </c>
      <c r="S2" s="13" t="s">
        <v>19</v>
      </c>
      <c r="T2" s="19" t="s">
        <v>20</v>
      </c>
      <c r="U2" s="19" t="s">
        <v>21</v>
      </c>
      <c r="V2" s="19" t="s">
        <v>22</v>
      </c>
    </row>
    <row r="3" spans="1:22">
      <c r="A3" s="5">
        <f>ROW(B3)-2</f>
        <v>1</v>
      </c>
      <c r="B3" s="5" t="s">
        <v>23</v>
      </c>
      <c r="C3" s="8" t="s">
        <v>24</v>
      </c>
      <c r="D3" s="5" t="s">
        <v>25</v>
      </c>
      <c r="E3" s="8">
        <v>6605004</v>
      </c>
      <c r="F3" s="5" t="s">
        <v>26</v>
      </c>
      <c r="G3" s="9" t="s">
        <v>27</v>
      </c>
      <c r="H3" s="5" t="s">
        <v>28</v>
      </c>
      <c r="I3" s="5" t="s">
        <v>29</v>
      </c>
      <c r="J3" s="5" t="s">
        <v>30</v>
      </c>
      <c r="K3" s="5"/>
      <c r="L3" s="14">
        <v>64.75</v>
      </c>
      <c r="M3" s="14">
        <f>L3*0.6</f>
        <v>38.85</v>
      </c>
      <c r="N3" s="5">
        <v>1</v>
      </c>
      <c r="O3" s="14">
        <v>85.91</v>
      </c>
      <c r="P3" s="15">
        <f>AVERAGE(O3:O35)</f>
        <v>86.8503125</v>
      </c>
      <c r="Q3" s="20" t="s">
        <v>31</v>
      </c>
      <c r="R3" s="14">
        <f>O3*0.4</f>
        <v>34.364</v>
      </c>
      <c r="S3" s="14">
        <f>R3+M3</f>
        <v>73.214</v>
      </c>
      <c r="T3" s="5">
        <f>RANK(S3,$S$3:$S$8,0)</f>
        <v>1</v>
      </c>
      <c r="U3" s="5" t="str">
        <f>IF(AND(T3=1,O3&gt;=60),"是","否")</f>
        <v>是</v>
      </c>
      <c r="V3" s="5"/>
    </row>
    <row r="4" spans="1:22">
      <c r="A4" s="5">
        <f t="shared" ref="A4:A35" si="0">ROW(B4)-2</f>
        <v>2</v>
      </c>
      <c r="B4" s="5" t="s">
        <v>32</v>
      </c>
      <c r="C4" s="8" t="s">
        <v>24</v>
      </c>
      <c r="D4" s="5" t="s">
        <v>25</v>
      </c>
      <c r="E4" s="8">
        <v>6605004</v>
      </c>
      <c r="F4" s="5" t="s">
        <v>26</v>
      </c>
      <c r="G4" s="9" t="s">
        <v>27</v>
      </c>
      <c r="H4" s="5" t="s">
        <v>33</v>
      </c>
      <c r="I4" s="5" t="s">
        <v>34</v>
      </c>
      <c r="J4" s="5" t="s">
        <v>35</v>
      </c>
      <c r="K4" s="5"/>
      <c r="L4" s="14">
        <v>62.85</v>
      </c>
      <c r="M4" s="14">
        <f t="shared" ref="M4:M67" si="1">L4*0.6</f>
        <v>37.71</v>
      </c>
      <c r="N4" s="5">
        <v>2</v>
      </c>
      <c r="O4" s="14">
        <v>85.76</v>
      </c>
      <c r="P4" s="16"/>
      <c r="Q4" s="21"/>
      <c r="R4" s="14">
        <f t="shared" ref="R4:R67" si="2">O4*0.4</f>
        <v>34.304</v>
      </c>
      <c r="S4" s="14">
        <f t="shared" ref="S4:S67" si="3">R4+M4</f>
        <v>72.014</v>
      </c>
      <c r="T4" s="5">
        <f>RANK(S4,$S$3:$S$8,0)</f>
        <v>2</v>
      </c>
      <c r="U4" s="5" t="s">
        <v>36</v>
      </c>
      <c r="V4" s="5"/>
    </row>
    <row r="5" spans="1:22">
      <c r="A5" s="5">
        <f t="shared" si="0"/>
        <v>3</v>
      </c>
      <c r="B5" s="5" t="s">
        <v>37</v>
      </c>
      <c r="C5" s="8" t="s">
        <v>38</v>
      </c>
      <c r="D5" s="5" t="s">
        <v>25</v>
      </c>
      <c r="E5" s="8">
        <v>6605004</v>
      </c>
      <c r="F5" s="5" t="s">
        <v>26</v>
      </c>
      <c r="G5" s="9" t="s">
        <v>27</v>
      </c>
      <c r="H5" s="5" t="s">
        <v>39</v>
      </c>
      <c r="I5" s="5" t="s">
        <v>40</v>
      </c>
      <c r="J5" s="5" t="s">
        <v>41</v>
      </c>
      <c r="K5" s="5"/>
      <c r="L5" s="14">
        <v>56.2</v>
      </c>
      <c r="M5" s="14">
        <f t="shared" si="1"/>
        <v>33.72</v>
      </c>
      <c r="N5" s="5">
        <v>3</v>
      </c>
      <c r="O5" s="14">
        <v>91.45</v>
      </c>
      <c r="P5" s="16"/>
      <c r="Q5" s="21"/>
      <c r="R5" s="14">
        <f t="shared" si="2"/>
        <v>36.58</v>
      </c>
      <c r="S5" s="14">
        <f t="shared" si="3"/>
        <v>70.3</v>
      </c>
      <c r="T5" s="5">
        <f>RANK(S5,$S$3:$S$8,0)</f>
        <v>3</v>
      </c>
      <c r="U5" s="5" t="str">
        <f t="shared" ref="U4:U35" si="4">IF(AND(T5=1,O5&gt;=60),"是","否")</f>
        <v>否</v>
      </c>
      <c r="V5" s="5"/>
    </row>
    <row r="6" spans="1:22">
      <c r="A6" s="5">
        <f t="shared" si="0"/>
        <v>4</v>
      </c>
      <c r="B6" s="5" t="s">
        <v>42</v>
      </c>
      <c r="C6" s="8" t="s">
        <v>24</v>
      </c>
      <c r="D6" s="5" t="s">
        <v>25</v>
      </c>
      <c r="E6" s="8">
        <v>6605004</v>
      </c>
      <c r="F6" s="5" t="s">
        <v>26</v>
      </c>
      <c r="G6" s="9" t="s">
        <v>27</v>
      </c>
      <c r="H6" s="5" t="s">
        <v>43</v>
      </c>
      <c r="I6" s="5" t="s">
        <v>44</v>
      </c>
      <c r="J6" s="5" t="s">
        <v>45</v>
      </c>
      <c r="K6" s="5"/>
      <c r="L6" s="14">
        <v>54.65</v>
      </c>
      <c r="M6" s="14">
        <f t="shared" si="1"/>
        <v>32.79</v>
      </c>
      <c r="N6" s="5">
        <v>4</v>
      </c>
      <c r="O6" s="14">
        <v>86.28</v>
      </c>
      <c r="P6" s="16"/>
      <c r="Q6" s="21"/>
      <c r="R6" s="14">
        <f t="shared" si="2"/>
        <v>34.512</v>
      </c>
      <c r="S6" s="14">
        <f t="shared" si="3"/>
        <v>67.302</v>
      </c>
      <c r="T6" s="5">
        <f>RANK(S6,$S$3:$S$8,0)</f>
        <v>4</v>
      </c>
      <c r="U6" s="5" t="str">
        <f t="shared" si="4"/>
        <v>否</v>
      </c>
      <c r="V6" s="5"/>
    </row>
    <row r="7" spans="1:22">
      <c r="A7" s="5">
        <f t="shared" si="0"/>
        <v>5</v>
      </c>
      <c r="B7" s="5" t="s">
        <v>46</v>
      </c>
      <c r="C7" s="8" t="s">
        <v>24</v>
      </c>
      <c r="D7" s="5" t="s">
        <v>25</v>
      </c>
      <c r="E7" s="8">
        <v>6605004</v>
      </c>
      <c r="F7" s="5" t="s">
        <v>26</v>
      </c>
      <c r="G7" s="9" t="s">
        <v>27</v>
      </c>
      <c r="H7" s="5" t="s">
        <v>47</v>
      </c>
      <c r="I7" s="5" t="s">
        <v>48</v>
      </c>
      <c r="J7" s="5" t="s">
        <v>49</v>
      </c>
      <c r="K7" s="5"/>
      <c r="L7" s="14">
        <v>54.6</v>
      </c>
      <c r="M7" s="14">
        <f t="shared" si="1"/>
        <v>32.76</v>
      </c>
      <c r="N7" s="5">
        <v>5</v>
      </c>
      <c r="O7" s="14"/>
      <c r="P7" s="16"/>
      <c r="Q7" s="21"/>
      <c r="R7" s="14">
        <f t="shared" si="2"/>
        <v>0</v>
      </c>
      <c r="S7" s="14">
        <f t="shared" si="3"/>
        <v>32.76</v>
      </c>
      <c r="T7" s="5">
        <f>RANK(S7,$S$3:$S$8,0)</f>
        <v>6</v>
      </c>
      <c r="U7" s="5" t="str">
        <f t="shared" si="4"/>
        <v>否</v>
      </c>
      <c r="V7" s="22" t="s">
        <v>50</v>
      </c>
    </row>
    <row r="8" spans="1:22">
      <c r="A8" s="5">
        <f t="shared" si="0"/>
        <v>6</v>
      </c>
      <c r="B8" s="5" t="s">
        <v>51</v>
      </c>
      <c r="C8" s="8" t="s">
        <v>38</v>
      </c>
      <c r="D8" s="5" t="s">
        <v>25</v>
      </c>
      <c r="E8" s="8">
        <v>6605004</v>
      </c>
      <c r="F8" s="5" t="s">
        <v>26</v>
      </c>
      <c r="G8" s="9" t="s">
        <v>27</v>
      </c>
      <c r="H8" s="5" t="s">
        <v>52</v>
      </c>
      <c r="I8" s="5" t="s">
        <v>53</v>
      </c>
      <c r="J8" s="5" t="s">
        <v>30</v>
      </c>
      <c r="K8" s="5"/>
      <c r="L8" s="14">
        <v>53.25</v>
      </c>
      <c r="M8" s="14">
        <f t="shared" si="1"/>
        <v>31.95</v>
      </c>
      <c r="N8" s="5">
        <v>6</v>
      </c>
      <c r="O8" s="14">
        <v>85.09</v>
      </c>
      <c r="P8" s="16"/>
      <c r="Q8" s="21"/>
      <c r="R8" s="14">
        <f t="shared" si="2"/>
        <v>34.036</v>
      </c>
      <c r="S8" s="14">
        <f t="shared" si="3"/>
        <v>65.986</v>
      </c>
      <c r="T8" s="5">
        <f>RANK(S8,$S$3:$S$8,0)</f>
        <v>5</v>
      </c>
      <c r="U8" s="5" t="str">
        <f t="shared" si="4"/>
        <v>否</v>
      </c>
      <c r="V8" s="5"/>
    </row>
    <row r="9" spans="1:22">
      <c r="A9" s="5">
        <f t="shared" si="0"/>
        <v>7</v>
      </c>
      <c r="B9" s="5" t="s">
        <v>54</v>
      </c>
      <c r="C9" s="8" t="s">
        <v>38</v>
      </c>
      <c r="D9" s="5" t="s">
        <v>55</v>
      </c>
      <c r="E9" s="8">
        <v>6605009</v>
      </c>
      <c r="F9" s="5" t="s">
        <v>26</v>
      </c>
      <c r="G9" s="9" t="s">
        <v>56</v>
      </c>
      <c r="H9" s="5" t="s">
        <v>57</v>
      </c>
      <c r="I9" s="5" t="s">
        <v>58</v>
      </c>
      <c r="J9" s="5" t="s">
        <v>59</v>
      </c>
      <c r="K9" s="5"/>
      <c r="L9" s="14">
        <v>64.45</v>
      </c>
      <c r="M9" s="14">
        <f t="shared" si="1"/>
        <v>38.67</v>
      </c>
      <c r="N9" s="5">
        <v>1</v>
      </c>
      <c r="O9" s="14">
        <v>90.87</v>
      </c>
      <c r="P9" s="16"/>
      <c r="Q9" s="21"/>
      <c r="R9" s="14">
        <f t="shared" si="2"/>
        <v>36.348</v>
      </c>
      <c r="S9" s="14">
        <f t="shared" si="3"/>
        <v>75.018</v>
      </c>
      <c r="T9" s="5">
        <f>RANK(S9,$S$9:$S$11,0)</f>
        <v>1</v>
      </c>
      <c r="U9" s="5" t="str">
        <f t="shared" si="4"/>
        <v>是</v>
      </c>
      <c r="V9" s="5"/>
    </row>
    <row r="10" spans="1:22">
      <c r="A10" s="5">
        <f t="shared" si="0"/>
        <v>8</v>
      </c>
      <c r="B10" s="5" t="s">
        <v>60</v>
      </c>
      <c r="C10" s="8" t="s">
        <v>38</v>
      </c>
      <c r="D10" s="5" t="s">
        <v>55</v>
      </c>
      <c r="E10" s="8">
        <v>6605009</v>
      </c>
      <c r="F10" s="5" t="s">
        <v>26</v>
      </c>
      <c r="G10" s="9" t="s">
        <v>56</v>
      </c>
      <c r="H10" s="5" t="s">
        <v>61</v>
      </c>
      <c r="I10" s="5" t="s">
        <v>34</v>
      </c>
      <c r="J10" s="5" t="s">
        <v>62</v>
      </c>
      <c r="K10" s="5"/>
      <c r="L10" s="14">
        <v>63.6</v>
      </c>
      <c r="M10" s="14">
        <f t="shared" si="1"/>
        <v>38.16</v>
      </c>
      <c r="N10" s="5">
        <v>2</v>
      </c>
      <c r="O10" s="14">
        <v>86.03</v>
      </c>
      <c r="P10" s="16"/>
      <c r="Q10" s="21"/>
      <c r="R10" s="14">
        <f t="shared" si="2"/>
        <v>34.412</v>
      </c>
      <c r="S10" s="14">
        <f t="shared" si="3"/>
        <v>72.572</v>
      </c>
      <c r="T10" s="5">
        <f>RANK(S10,$S$9:$S$11,0)</f>
        <v>2</v>
      </c>
      <c r="U10" s="5" t="str">
        <f t="shared" si="4"/>
        <v>否</v>
      </c>
      <c r="V10" s="5"/>
    </row>
    <row r="11" spans="1:22">
      <c r="A11" s="5">
        <f t="shared" si="0"/>
        <v>9</v>
      </c>
      <c r="B11" s="5" t="s">
        <v>63</v>
      </c>
      <c r="C11" s="8" t="s">
        <v>38</v>
      </c>
      <c r="D11" s="5" t="s">
        <v>55</v>
      </c>
      <c r="E11" s="8">
        <v>6605009</v>
      </c>
      <c r="F11" s="5" t="s">
        <v>26</v>
      </c>
      <c r="G11" s="9" t="s">
        <v>56</v>
      </c>
      <c r="H11" s="5" t="s">
        <v>64</v>
      </c>
      <c r="I11" s="5" t="s">
        <v>65</v>
      </c>
      <c r="J11" s="5" t="s">
        <v>66</v>
      </c>
      <c r="K11" s="5"/>
      <c r="L11" s="14">
        <v>60.55</v>
      </c>
      <c r="M11" s="14">
        <f t="shared" si="1"/>
        <v>36.33</v>
      </c>
      <c r="N11" s="5">
        <v>3</v>
      </c>
      <c r="O11" s="14">
        <v>85.84</v>
      </c>
      <c r="P11" s="16"/>
      <c r="Q11" s="21"/>
      <c r="R11" s="14">
        <f t="shared" si="2"/>
        <v>34.336</v>
      </c>
      <c r="S11" s="14">
        <f t="shared" si="3"/>
        <v>70.666</v>
      </c>
      <c r="T11" s="5">
        <f>RANK(S11,$S$9:$S$11,0)</f>
        <v>3</v>
      </c>
      <c r="U11" s="5" t="str">
        <f t="shared" si="4"/>
        <v>否</v>
      </c>
      <c r="V11" s="5"/>
    </row>
    <row r="12" spans="1:22">
      <c r="A12" s="5">
        <f t="shared" si="0"/>
        <v>10</v>
      </c>
      <c r="B12" s="5" t="s">
        <v>67</v>
      </c>
      <c r="C12" s="8" t="s">
        <v>38</v>
      </c>
      <c r="D12" s="5" t="s">
        <v>55</v>
      </c>
      <c r="E12" s="8">
        <v>6605012</v>
      </c>
      <c r="F12" s="5" t="s">
        <v>26</v>
      </c>
      <c r="G12" s="9" t="s">
        <v>68</v>
      </c>
      <c r="H12" s="5" t="s">
        <v>69</v>
      </c>
      <c r="I12" s="5" t="s">
        <v>70</v>
      </c>
      <c r="J12" s="5" t="s">
        <v>71</v>
      </c>
      <c r="K12" s="5"/>
      <c r="L12" s="14">
        <v>55.25</v>
      </c>
      <c r="M12" s="14">
        <f t="shared" si="1"/>
        <v>33.15</v>
      </c>
      <c r="N12" s="5">
        <v>1</v>
      </c>
      <c r="O12" s="14">
        <v>89.32</v>
      </c>
      <c r="P12" s="16"/>
      <c r="Q12" s="21"/>
      <c r="R12" s="14">
        <f t="shared" si="2"/>
        <v>35.728</v>
      </c>
      <c r="S12" s="14">
        <f t="shared" si="3"/>
        <v>68.878</v>
      </c>
      <c r="T12" s="5">
        <f>RANK(S12,$S$12:$S$14,0)</f>
        <v>1</v>
      </c>
      <c r="U12" s="5" t="str">
        <f t="shared" si="4"/>
        <v>是</v>
      </c>
      <c r="V12" s="5"/>
    </row>
    <row r="13" spans="1:22">
      <c r="A13" s="5">
        <f t="shared" si="0"/>
        <v>11</v>
      </c>
      <c r="B13" s="5" t="s">
        <v>72</v>
      </c>
      <c r="C13" s="8" t="s">
        <v>38</v>
      </c>
      <c r="D13" s="5" t="s">
        <v>55</v>
      </c>
      <c r="E13" s="8">
        <v>6605012</v>
      </c>
      <c r="F13" s="5" t="s">
        <v>26</v>
      </c>
      <c r="G13" s="9" t="s">
        <v>68</v>
      </c>
      <c r="H13" s="5" t="s">
        <v>73</v>
      </c>
      <c r="I13" s="5" t="s">
        <v>74</v>
      </c>
      <c r="J13" s="5" t="s">
        <v>75</v>
      </c>
      <c r="K13" s="5"/>
      <c r="L13" s="14">
        <v>54.1</v>
      </c>
      <c r="M13" s="14">
        <f t="shared" si="1"/>
        <v>32.46</v>
      </c>
      <c r="N13" s="5">
        <v>2</v>
      </c>
      <c r="O13" s="14">
        <v>82.21</v>
      </c>
      <c r="P13" s="16"/>
      <c r="Q13" s="21"/>
      <c r="R13" s="14">
        <f t="shared" si="2"/>
        <v>32.884</v>
      </c>
      <c r="S13" s="14">
        <f t="shared" si="3"/>
        <v>65.344</v>
      </c>
      <c r="T13" s="5">
        <f>RANK(S13,$S$12:$S$14,0)</f>
        <v>3</v>
      </c>
      <c r="U13" s="5" t="str">
        <f t="shared" si="4"/>
        <v>否</v>
      </c>
      <c r="V13" s="5"/>
    </row>
    <row r="14" spans="1:22">
      <c r="A14" s="5">
        <f t="shared" si="0"/>
        <v>12</v>
      </c>
      <c r="B14" s="5" t="s">
        <v>76</v>
      </c>
      <c r="C14" s="8" t="s">
        <v>38</v>
      </c>
      <c r="D14" s="5" t="s">
        <v>55</v>
      </c>
      <c r="E14" s="8">
        <v>6605012</v>
      </c>
      <c r="F14" s="5" t="s">
        <v>26</v>
      </c>
      <c r="G14" s="9" t="s">
        <v>68</v>
      </c>
      <c r="H14" s="5" t="s">
        <v>77</v>
      </c>
      <c r="I14" s="5" t="s">
        <v>78</v>
      </c>
      <c r="J14" s="5" t="s">
        <v>62</v>
      </c>
      <c r="K14" s="5"/>
      <c r="L14" s="14">
        <v>53.5</v>
      </c>
      <c r="M14" s="14">
        <f t="shared" si="1"/>
        <v>32.1</v>
      </c>
      <c r="N14" s="5">
        <v>3</v>
      </c>
      <c r="O14" s="14">
        <v>85.99</v>
      </c>
      <c r="P14" s="16"/>
      <c r="Q14" s="21"/>
      <c r="R14" s="14">
        <f t="shared" si="2"/>
        <v>34.396</v>
      </c>
      <c r="S14" s="14">
        <f t="shared" si="3"/>
        <v>66.496</v>
      </c>
      <c r="T14" s="5">
        <f>RANK(S14,$S$12:$S$14,0)</f>
        <v>2</v>
      </c>
      <c r="U14" s="5" t="str">
        <f t="shared" si="4"/>
        <v>否</v>
      </c>
      <c r="V14" s="5"/>
    </row>
    <row r="15" spans="1:22">
      <c r="A15" s="5">
        <f t="shared" si="0"/>
        <v>13</v>
      </c>
      <c r="B15" s="5" t="s">
        <v>79</v>
      </c>
      <c r="C15" s="8" t="s">
        <v>38</v>
      </c>
      <c r="D15" s="5" t="s">
        <v>55</v>
      </c>
      <c r="E15" s="8">
        <v>6605013</v>
      </c>
      <c r="F15" s="5" t="s">
        <v>26</v>
      </c>
      <c r="G15" s="9" t="s">
        <v>68</v>
      </c>
      <c r="H15" s="5" t="s">
        <v>80</v>
      </c>
      <c r="I15" s="5" t="s">
        <v>62</v>
      </c>
      <c r="J15" s="5" t="s">
        <v>59</v>
      </c>
      <c r="K15" s="5"/>
      <c r="L15" s="14">
        <v>63.25</v>
      </c>
      <c r="M15" s="14">
        <f t="shared" si="1"/>
        <v>37.95</v>
      </c>
      <c r="N15" s="5">
        <v>1</v>
      </c>
      <c r="O15" s="14">
        <v>89.45</v>
      </c>
      <c r="P15" s="16"/>
      <c r="Q15" s="21"/>
      <c r="R15" s="14">
        <f t="shared" si="2"/>
        <v>35.78</v>
      </c>
      <c r="S15" s="14">
        <f t="shared" si="3"/>
        <v>73.73</v>
      </c>
      <c r="T15" s="5">
        <f>RANK(S15,$S$15:$S$17,0)</f>
        <v>1</v>
      </c>
      <c r="U15" s="5" t="str">
        <f t="shared" si="4"/>
        <v>是</v>
      </c>
      <c r="V15" s="5"/>
    </row>
    <row r="16" spans="1:22">
      <c r="A16" s="5">
        <f t="shared" si="0"/>
        <v>14</v>
      </c>
      <c r="B16" s="5" t="s">
        <v>81</v>
      </c>
      <c r="C16" s="8" t="s">
        <v>24</v>
      </c>
      <c r="D16" s="5" t="s">
        <v>55</v>
      </c>
      <c r="E16" s="8">
        <v>6605013</v>
      </c>
      <c r="F16" s="5" t="s">
        <v>26</v>
      </c>
      <c r="G16" s="9" t="s">
        <v>68</v>
      </c>
      <c r="H16" s="5" t="s">
        <v>82</v>
      </c>
      <c r="I16" s="5" t="s">
        <v>83</v>
      </c>
      <c r="J16" s="5" t="s">
        <v>84</v>
      </c>
      <c r="K16" s="5"/>
      <c r="L16" s="14">
        <v>62.6</v>
      </c>
      <c r="M16" s="14">
        <f t="shared" si="1"/>
        <v>37.56</v>
      </c>
      <c r="N16" s="5">
        <v>2</v>
      </c>
      <c r="O16" s="14">
        <v>88.84</v>
      </c>
      <c r="P16" s="16"/>
      <c r="Q16" s="21"/>
      <c r="R16" s="14">
        <f t="shared" si="2"/>
        <v>35.536</v>
      </c>
      <c r="S16" s="14">
        <f t="shared" si="3"/>
        <v>73.096</v>
      </c>
      <c r="T16" s="5">
        <f>RANK(S16,$S$15:$S$17,0)</f>
        <v>2</v>
      </c>
      <c r="U16" s="5" t="str">
        <f t="shared" si="4"/>
        <v>否</v>
      </c>
      <c r="V16" s="5"/>
    </row>
    <row r="17" spans="1:22">
      <c r="A17" s="5">
        <f t="shared" si="0"/>
        <v>15</v>
      </c>
      <c r="B17" s="5" t="s">
        <v>85</v>
      </c>
      <c r="C17" s="8" t="s">
        <v>38</v>
      </c>
      <c r="D17" s="5" t="s">
        <v>55</v>
      </c>
      <c r="E17" s="8">
        <v>6605013</v>
      </c>
      <c r="F17" s="5" t="s">
        <v>26</v>
      </c>
      <c r="G17" s="9" t="s">
        <v>68</v>
      </c>
      <c r="H17" s="5" t="s">
        <v>86</v>
      </c>
      <c r="I17" s="5" t="s">
        <v>58</v>
      </c>
      <c r="J17" s="5" t="s">
        <v>87</v>
      </c>
      <c r="K17" s="5"/>
      <c r="L17" s="14">
        <v>61.7</v>
      </c>
      <c r="M17" s="14">
        <f t="shared" si="1"/>
        <v>37.02</v>
      </c>
      <c r="N17" s="5">
        <v>3</v>
      </c>
      <c r="O17" s="14">
        <v>86.84</v>
      </c>
      <c r="P17" s="16"/>
      <c r="Q17" s="21"/>
      <c r="R17" s="14">
        <f t="shared" si="2"/>
        <v>34.736</v>
      </c>
      <c r="S17" s="14">
        <f t="shared" si="3"/>
        <v>71.756</v>
      </c>
      <c r="T17" s="5">
        <f>RANK(S17,$S$15:$S$17,0)</f>
        <v>3</v>
      </c>
      <c r="U17" s="5" t="str">
        <f t="shared" si="4"/>
        <v>否</v>
      </c>
      <c r="V17" s="5"/>
    </row>
    <row r="18" ht="28" spans="1:22">
      <c r="A18" s="5">
        <f t="shared" si="0"/>
        <v>16</v>
      </c>
      <c r="B18" s="5" t="s">
        <v>88</v>
      </c>
      <c r="C18" s="8" t="s">
        <v>38</v>
      </c>
      <c r="D18" s="5" t="s">
        <v>55</v>
      </c>
      <c r="E18" s="8">
        <v>6605019</v>
      </c>
      <c r="F18" s="5" t="s">
        <v>26</v>
      </c>
      <c r="G18" s="9" t="s">
        <v>89</v>
      </c>
      <c r="H18" s="5" t="s">
        <v>90</v>
      </c>
      <c r="I18" s="5" t="s">
        <v>91</v>
      </c>
      <c r="J18" s="5" t="s">
        <v>92</v>
      </c>
      <c r="K18" s="5"/>
      <c r="L18" s="14">
        <v>56.15</v>
      </c>
      <c r="M18" s="14">
        <f t="shared" si="1"/>
        <v>33.69</v>
      </c>
      <c r="N18" s="5">
        <v>1</v>
      </c>
      <c r="O18" s="14">
        <v>83.9</v>
      </c>
      <c r="P18" s="16"/>
      <c r="Q18" s="21"/>
      <c r="R18" s="14">
        <f t="shared" si="2"/>
        <v>33.56</v>
      </c>
      <c r="S18" s="14">
        <f t="shared" si="3"/>
        <v>67.25</v>
      </c>
      <c r="T18" s="5">
        <f>RANK(S18,$S$18:$S$20,0)</f>
        <v>2</v>
      </c>
      <c r="U18" s="5" t="str">
        <f t="shared" si="4"/>
        <v>否</v>
      </c>
      <c r="V18" s="5"/>
    </row>
    <row r="19" spans="1:22">
      <c r="A19" s="5">
        <f t="shared" si="0"/>
        <v>17</v>
      </c>
      <c r="B19" s="5" t="s">
        <v>93</v>
      </c>
      <c r="C19" s="8" t="s">
        <v>38</v>
      </c>
      <c r="D19" s="5" t="s">
        <v>55</v>
      </c>
      <c r="E19" s="8">
        <v>6605019</v>
      </c>
      <c r="F19" s="5" t="s">
        <v>26</v>
      </c>
      <c r="G19" s="9" t="s">
        <v>89</v>
      </c>
      <c r="H19" s="5" t="s">
        <v>94</v>
      </c>
      <c r="I19" s="5" t="s">
        <v>95</v>
      </c>
      <c r="J19" s="5" t="s">
        <v>96</v>
      </c>
      <c r="K19" s="5"/>
      <c r="L19" s="14">
        <v>54.95</v>
      </c>
      <c r="M19" s="14">
        <f t="shared" si="1"/>
        <v>32.97</v>
      </c>
      <c r="N19" s="5">
        <v>2</v>
      </c>
      <c r="O19" s="14">
        <v>85.34</v>
      </c>
      <c r="P19" s="16"/>
      <c r="Q19" s="21"/>
      <c r="R19" s="14">
        <f t="shared" si="2"/>
        <v>34.136</v>
      </c>
      <c r="S19" s="14">
        <f t="shared" si="3"/>
        <v>67.106</v>
      </c>
      <c r="T19" s="5">
        <f>RANK(S19,$S$18:$S$20,0)</f>
        <v>3</v>
      </c>
      <c r="U19" s="5" t="str">
        <f t="shared" si="4"/>
        <v>否</v>
      </c>
      <c r="V19" s="5"/>
    </row>
    <row r="20" spans="1:22">
      <c r="A20" s="5">
        <f t="shared" si="0"/>
        <v>18</v>
      </c>
      <c r="B20" s="5" t="s">
        <v>97</v>
      </c>
      <c r="C20" s="8" t="s">
        <v>38</v>
      </c>
      <c r="D20" s="5" t="s">
        <v>55</v>
      </c>
      <c r="E20" s="8">
        <v>6605019</v>
      </c>
      <c r="F20" s="5" t="s">
        <v>26</v>
      </c>
      <c r="G20" s="9" t="s">
        <v>89</v>
      </c>
      <c r="H20" s="5" t="s">
        <v>98</v>
      </c>
      <c r="I20" s="5" t="s">
        <v>99</v>
      </c>
      <c r="J20" s="5" t="s">
        <v>49</v>
      </c>
      <c r="K20" s="5"/>
      <c r="L20" s="14">
        <v>54</v>
      </c>
      <c r="M20" s="14">
        <f t="shared" si="1"/>
        <v>32.4</v>
      </c>
      <c r="N20" s="5">
        <v>3</v>
      </c>
      <c r="O20" s="14">
        <v>91.1</v>
      </c>
      <c r="P20" s="16"/>
      <c r="Q20" s="21"/>
      <c r="R20" s="14">
        <f t="shared" si="2"/>
        <v>36.44</v>
      </c>
      <c r="S20" s="14">
        <f t="shared" si="3"/>
        <v>68.84</v>
      </c>
      <c r="T20" s="5">
        <f>RANK(S20,$S$18:$S$20,0)</f>
        <v>1</v>
      </c>
      <c r="U20" s="5" t="str">
        <f t="shared" si="4"/>
        <v>是</v>
      </c>
      <c r="V20" s="5"/>
    </row>
    <row r="21" spans="1:22">
      <c r="A21" s="5">
        <f t="shared" si="0"/>
        <v>19</v>
      </c>
      <c r="B21" s="5" t="s">
        <v>100</v>
      </c>
      <c r="C21" s="8" t="s">
        <v>38</v>
      </c>
      <c r="D21" s="5" t="s">
        <v>55</v>
      </c>
      <c r="E21" s="8">
        <v>6605021</v>
      </c>
      <c r="F21" s="5" t="s">
        <v>26</v>
      </c>
      <c r="G21" s="9" t="s">
        <v>101</v>
      </c>
      <c r="H21" s="5" t="s">
        <v>102</v>
      </c>
      <c r="I21" s="5" t="s">
        <v>103</v>
      </c>
      <c r="J21" s="5" t="s">
        <v>104</v>
      </c>
      <c r="K21" s="5"/>
      <c r="L21" s="14">
        <v>60.2</v>
      </c>
      <c r="M21" s="14">
        <f t="shared" si="1"/>
        <v>36.12</v>
      </c>
      <c r="N21" s="5">
        <v>1</v>
      </c>
      <c r="O21" s="14">
        <v>87.02</v>
      </c>
      <c r="P21" s="16"/>
      <c r="Q21" s="21"/>
      <c r="R21" s="14">
        <f t="shared" si="2"/>
        <v>34.808</v>
      </c>
      <c r="S21" s="14">
        <f t="shared" si="3"/>
        <v>70.928</v>
      </c>
      <c r="T21" s="5">
        <f>RANK(S21,$S$21:$S$23,0)</f>
        <v>1</v>
      </c>
      <c r="U21" s="5" t="str">
        <f t="shared" si="4"/>
        <v>是</v>
      </c>
      <c r="V21" s="5"/>
    </row>
    <row r="22" spans="1:22">
      <c r="A22" s="5">
        <f t="shared" si="0"/>
        <v>20</v>
      </c>
      <c r="B22" s="5" t="s">
        <v>105</v>
      </c>
      <c r="C22" s="8" t="s">
        <v>38</v>
      </c>
      <c r="D22" s="5" t="s">
        <v>55</v>
      </c>
      <c r="E22" s="8">
        <v>6605021</v>
      </c>
      <c r="F22" s="5" t="s">
        <v>26</v>
      </c>
      <c r="G22" s="9" t="s">
        <v>101</v>
      </c>
      <c r="H22" s="5" t="s">
        <v>106</v>
      </c>
      <c r="I22" s="5" t="s">
        <v>107</v>
      </c>
      <c r="J22" s="5" t="s">
        <v>49</v>
      </c>
      <c r="K22" s="5"/>
      <c r="L22" s="14">
        <v>59.3</v>
      </c>
      <c r="M22" s="14">
        <f t="shared" si="1"/>
        <v>35.58</v>
      </c>
      <c r="N22" s="5">
        <v>2</v>
      </c>
      <c r="O22" s="14">
        <v>87.57</v>
      </c>
      <c r="P22" s="16"/>
      <c r="Q22" s="21"/>
      <c r="R22" s="14">
        <f t="shared" si="2"/>
        <v>35.028</v>
      </c>
      <c r="S22" s="14">
        <f t="shared" si="3"/>
        <v>70.608</v>
      </c>
      <c r="T22" s="5">
        <f>RANK(S22,$S$21:$S$23,0)</f>
        <v>2</v>
      </c>
      <c r="U22" s="5" t="str">
        <f t="shared" si="4"/>
        <v>否</v>
      </c>
      <c r="V22" s="5"/>
    </row>
    <row r="23" spans="1:22">
      <c r="A23" s="5">
        <f t="shared" si="0"/>
        <v>21</v>
      </c>
      <c r="B23" s="5" t="s">
        <v>108</v>
      </c>
      <c r="C23" s="8" t="s">
        <v>38</v>
      </c>
      <c r="D23" s="5" t="s">
        <v>55</v>
      </c>
      <c r="E23" s="8">
        <v>6605021</v>
      </c>
      <c r="F23" s="5" t="s">
        <v>26</v>
      </c>
      <c r="G23" s="9" t="s">
        <v>101</v>
      </c>
      <c r="H23" s="5" t="s">
        <v>109</v>
      </c>
      <c r="I23" s="5" t="s">
        <v>95</v>
      </c>
      <c r="J23" s="5" t="s">
        <v>110</v>
      </c>
      <c r="K23" s="5"/>
      <c r="L23" s="14">
        <v>56.95</v>
      </c>
      <c r="M23" s="14">
        <f t="shared" si="1"/>
        <v>34.17</v>
      </c>
      <c r="N23" s="5">
        <v>3</v>
      </c>
      <c r="O23" s="14">
        <v>83.36</v>
      </c>
      <c r="P23" s="16"/>
      <c r="Q23" s="21"/>
      <c r="R23" s="14">
        <f t="shared" si="2"/>
        <v>33.344</v>
      </c>
      <c r="S23" s="14">
        <f t="shared" si="3"/>
        <v>67.514</v>
      </c>
      <c r="T23" s="5">
        <f>RANK(S23,$S$21:$S$23,0)</f>
        <v>3</v>
      </c>
      <c r="U23" s="5" t="str">
        <f t="shared" si="4"/>
        <v>否</v>
      </c>
      <c r="V23" s="5"/>
    </row>
    <row r="24" spans="1:22">
      <c r="A24" s="5">
        <f t="shared" si="0"/>
        <v>22</v>
      </c>
      <c r="B24" s="5" t="s">
        <v>111</v>
      </c>
      <c r="C24" s="8" t="s">
        <v>38</v>
      </c>
      <c r="D24" s="5" t="s">
        <v>25</v>
      </c>
      <c r="E24" s="8">
        <v>6605024</v>
      </c>
      <c r="F24" s="5" t="s">
        <v>26</v>
      </c>
      <c r="G24" s="9" t="s">
        <v>112</v>
      </c>
      <c r="H24" s="5" t="s">
        <v>113</v>
      </c>
      <c r="I24" s="5" t="s">
        <v>114</v>
      </c>
      <c r="J24" s="5" t="s">
        <v>110</v>
      </c>
      <c r="K24" s="5"/>
      <c r="L24" s="14">
        <v>64.25</v>
      </c>
      <c r="M24" s="14">
        <f t="shared" si="1"/>
        <v>38.55</v>
      </c>
      <c r="N24" s="5">
        <v>1</v>
      </c>
      <c r="O24" s="14">
        <v>87.16</v>
      </c>
      <c r="P24" s="16"/>
      <c r="Q24" s="21"/>
      <c r="R24" s="14">
        <f t="shared" si="2"/>
        <v>34.864</v>
      </c>
      <c r="S24" s="14">
        <f t="shared" si="3"/>
        <v>73.414</v>
      </c>
      <c r="T24" s="5">
        <f t="shared" ref="T24:T29" si="5">RANK(S24,$S$24:$S$29,0)</f>
        <v>1</v>
      </c>
      <c r="U24" s="5" t="str">
        <f t="shared" si="4"/>
        <v>是</v>
      </c>
      <c r="V24" s="5"/>
    </row>
    <row r="25" spans="1:22">
      <c r="A25" s="5">
        <f t="shared" si="0"/>
        <v>23</v>
      </c>
      <c r="B25" s="5" t="s">
        <v>115</v>
      </c>
      <c r="C25" s="8" t="s">
        <v>38</v>
      </c>
      <c r="D25" s="5" t="s">
        <v>25</v>
      </c>
      <c r="E25" s="8">
        <v>6605024</v>
      </c>
      <c r="F25" s="5" t="s">
        <v>26</v>
      </c>
      <c r="G25" s="9" t="s">
        <v>112</v>
      </c>
      <c r="H25" s="5" t="s">
        <v>116</v>
      </c>
      <c r="I25" s="5" t="s">
        <v>117</v>
      </c>
      <c r="J25" s="5" t="s">
        <v>75</v>
      </c>
      <c r="K25" s="5"/>
      <c r="L25" s="14">
        <v>59.2</v>
      </c>
      <c r="M25" s="14">
        <f t="shared" si="1"/>
        <v>35.52</v>
      </c>
      <c r="N25" s="5">
        <v>2</v>
      </c>
      <c r="O25" s="14">
        <v>84</v>
      </c>
      <c r="P25" s="16"/>
      <c r="Q25" s="21"/>
      <c r="R25" s="14">
        <f t="shared" si="2"/>
        <v>33.6</v>
      </c>
      <c r="S25" s="14">
        <f t="shared" si="3"/>
        <v>69.12</v>
      </c>
      <c r="T25" s="5">
        <f t="shared" si="5"/>
        <v>3</v>
      </c>
      <c r="U25" s="5" t="str">
        <f t="shared" si="4"/>
        <v>否</v>
      </c>
      <c r="V25" s="5"/>
    </row>
    <row r="26" spans="1:22">
      <c r="A26" s="5">
        <f t="shared" si="0"/>
        <v>24</v>
      </c>
      <c r="B26" s="5" t="s">
        <v>118</v>
      </c>
      <c r="C26" s="8" t="s">
        <v>38</v>
      </c>
      <c r="D26" s="5" t="s">
        <v>25</v>
      </c>
      <c r="E26" s="8">
        <v>6605024</v>
      </c>
      <c r="F26" s="5" t="s">
        <v>26</v>
      </c>
      <c r="G26" s="9" t="s">
        <v>112</v>
      </c>
      <c r="H26" s="5" t="s">
        <v>119</v>
      </c>
      <c r="I26" s="5" t="s">
        <v>44</v>
      </c>
      <c r="J26" s="5" t="s">
        <v>104</v>
      </c>
      <c r="K26" s="5"/>
      <c r="L26" s="14">
        <v>58.9</v>
      </c>
      <c r="M26" s="14">
        <f t="shared" si="1"/>
        <v>35.34</v>
      </c>
      <c r="N26" s="5">
        <v>3</v>
      </c>
      <c r="O26" s="14">
        <v>86.91</v>
      </c>
      <c r="P26" s="16"/>
      <c r="Q26" s="21"/>
      <c r="R26" s="14">
        <f t="shared" si="2"/>
        <v>34.764</v>
      </c>
      <c r="S26" s="14">
        <f t="shared" si="3"/>
        <v>70.104</v>
      </c>
      <c r="T26" s="5">
        <f t="shared" si="5"/>
        <v>2</v>
      </c>
      <c r="U26" s="5" t="s">
        <v>36</v>
      </c>
      <c r="V26" s="5"/>
    </row>
    <row r="27" spans="1:22">
      <c r="A27" s="5">
        <f t="shared" si="0"/>
        <v>25</v>
      </c>
      <c r="B27" s="5" t="s">
        <v>120</v>
      </c>
      <c r="C27" s="8" t="s">
        <v>38</v>
      </c>
      <c r="D27" s="5" t="s">
        <v>25</v>
      </c>
      <c r="E27" s="8">
        <v>6605024</v>
      </c>
      <c r="F27" s="5" t="s">
        <v>26</v>
      </c>
      <c r="G27" s="9" t="s">
        <v>112</v>
      </c>
      <c r="H27" s="5" t="s">
        <v>121</v>
      </c>
      <c r="I27" s="5" t="s">
        <v>99</v>
      </c>
      <c r="J27" s="5" t="s">
        <v>122</v>
      </c>
      <c r="K27" s="5"/>
      <c r="L27" s="14">
        <v>57.75</v>
      </c>
      <c r="M27" s="14">
        <f t="shared" si="1"/>
        <v>34.65</v>
      </c>
      <c r="N27" s="5">
        <v>4</v>
      </c>
      <c r="O27" s="14">
        <v>84</v>
      </c>
      <c r="P27" s="16"/>
      <c r="Q27" s="21"/>
      <c r="R27" s="14">
        <f t="shared" si="2"/>
        <v>33.6</v>
      </c>
      <c r="S27" s="14">
        <f t="shared" si="3"/>
        <v>68.25</v>
      </c>
      <c r="T27" s="5">
        <f t="shared" si="5"/>
        <v>5</v>
      </c>
      <c r="U27" s="5" t="str">
        <f t="shared" si="4"/>
        <v>否</v>
      </c>
      <c r="V27" s="5"/>
    </row>
    <row r="28" spans="1:22">
      <c r="A28" s="5">
        <f t="shared" si="0"/>
        <v>26</v>
      </c>
      <c r="B28" s="5" t="s">
        <v>123</v>
      </c>
      <c r="C28" s="8" t="s">
        <v>38</v>
      </c>
      <c r="D28" s="5" t="s">
        <v>25</v>
      </c>
      <c r="E28" s="8">
        <v>6605024</v>
      </c>
      <c r="F28" s="5" t="s">
        <v>26</v>
      </c>
      <c r="G28" s="9" t="s">
        <v>112</v>
      </c>
      <c r="H28" s="5" t="s">
        <v>124</v>
      </c>
      <c r="I28" s="5" t="s">
        <v>125</v>
      </c>
      <c r="J28" s="5" t="s">
        <v>29</v>
      </c>
      <c r="K28" s="5"/>
      <c r="L28" s="14">
        <v>57.1</v>
      </c>
      <c r="M28" s="14">
        <f t="shared" si="1"/>
        <v>34.26</v>
      </c>
      <c r="N28" s="5">
        <v>5</v>
      </c>
      <c r="O28" s="14">
        <v>86.62</v>
      </c>
      <c r="P28" s="16"/>
      <c r="Q28" s="21"/>
      <c r="R28" s="14">
        <f t="shared" si="2"/>
        <v>34.648</v>
      </c>
      <c r="S28" s="14">
        <f t="shared" si="3"/>
        <v>68.908</v>
      </c>
      <c r="T28" s="5">
        <f t="shared" si="5"/>
        <v>4</v>
      </c>
      <c r="U28" s="5" t="str">
        <f t="shared" si="4"/>
        <v>否</v>
      </c>
      <c r="V28" s="5"/>
    </row>
    <row r="29" spans="1:22">
      <c r="A29" s="5">
        <f t="shared" si="0"/>
        <v>27</v>
      </c>
      <c r="B29" s="5" t="s">
        <v>126</v>
      </c>
      <c r="C29" s="8" t="s">
        <v>24</v>
      </c>
      <c r="D29" s="5" t="s">
        <v>25</v>
      </c>
      <c r="E29" s="8">
        <v>6605024</v>
      </c>
      <c r="F29" s="5" t="s">
        <v>26</v>
      </c>
      <c r="G29" s="9" t="s">
        <v>112</v>
      </c>
      <c r="H29" s="5" t="s">
        <v>127</v>
      </c>
      <c r="I29" s="5" t="s">
        <v>128</v>
      </c>
      <c r="J29" s="5" t="s">
        <v>122</v>
      </c>
      <c r="K29" s="5"/>
      <c r="L29" s="14">
        <v>56.45</v>
      </c>
      <c r="M29" s="14">
        <f t="shared" si="1"/>
        <v>33.87</v>
      </c>
      <c r="N29" s="5">
        <v>6</v>
      </c>
      <c r="O29" s="14">
        <v>83.09</v>
      </c>
      <c r="P29" s="16"/>
      <c r="Q29" s="21"/>
      <c r="R29" s="14">
        <f t="shared" si="2"/>
        <v>33.236</v>
      </c>
      <c r="S29" s="14">
        <f t="shared" si="3"/>
        <v>67.106</v>
      </c>
      <c r="T29" s="5">
        <f t="shared" si="5"/>
        <v>6</v>
      </c>
      <c r="U29" s="5" t="str">
        <f t="shared" si="4"/>
        <v>否</v>
      </c>
      <c r="V29" s="5"/>
    </row>
    <row r="30" spans="1:22">
      <c r="A30" s="5">
        <f t="shared" si="0"/>
        <v>28</v>
      </c>
      <c r="B30" s="5" t="s">
        <v>129</v>
      </c>
      <c r="C30" s="8" t="s">
        <v>38</v>
      </c>
      <c r="D30" s="5" t="s">
        <v>55</v>
      </c>
      <c r="E30" s="8">
        <v>6605027</v>
      </c>
      <c r="F30" s="5" t="s">
        <v>26</v>
      </c>
      <c r="G30" s="9" t="s">
        <v>130</v>
      </c>
      <c r="H30" s="5" t="s">
        <v>131</v>
      </c>
      <c r="I30" s="5" t="s">
        <v>132</v>
      </c>
      <c r="J30" s="5" t="s">
        <v>133</v>
      </c>
      <c r="K30" s="5"/>
      <c r="L30" s="14">
        <v>61.05</v>
      </c>
      <c r="M30" s="14">
        <f t="shared" si="1"/>
        <v>36.63</v>
      </c>
      <c r="N30" s="5">
        <v>1</v>
      </c>
      <c r="O30" s="14">
        <v>93.31</v>
      </c>
      <c r="P30" s="16"/>
      <c r="Q30" s="21"/>
      <c r="R30" s="14">
        <f t="shared" si="2"/>
        <v>37.324</v>
      </c>
      <c r="S30" s="14">
        <f t="shared" si="3"/>
        <v>73.954</v>
      </c>
      <c r="T30" s="5">
        <f>RANK(S30,$S$30:$S$32,0)</f>
        <v>1</v>
      </c>
      <c r="U30" s="5" t="str">
        <f t="shared" si="4"/>
        <v>是</v>
      </c>
      <c r="V30" s="5"/>
    </row>
    <row r="31" spans="1:22">
      <c r="A31" s="5">
        <f t="shared" si="0"/>
        <v>29</v>
      </c>
      <c r="B31" s="5" t="s">
        <v>134</v>
      </c>
      <c r="C31" s="8" t="s">
        <v>38</v>
      </c>
      <c r="D31" s="5" t="s">
        <v>55</v>
      </c>
      <c r="E31" s="8">
        <v>6605027</v>
      </c>
      <c r="F31" s="5" t="s">
        <v>26</v>
      </c>
      <c r="G31" s="9" t="s">
        <v>130</v>
      </c>
      <c r="H31" s="5" t="s">
        <v>135</v>
      </c>
      <c r="I31" s="5" t="s">
        <v>136</v>
      </c>
      <c r="J31" s="5" t="s">
        <v>75</v>
      </c>
      <c r="K31" s="5"/>
      <c r="L31" s="14">
        <v>61</v>
      </c>
      <c r="M31" s="14">
        <f t="shared" si="1"/>
        <v>36.6</v>
      </c>
      <c r="N31" s="5">
        <v>2</v>
      </c>
      <c r="O31" s="14">
        <v>89.78</v>
      </c>
      <c r="P31" s="16"/>
      <c r="Q31" s="21"/>
      <c r="R31" s="14">
        <f t="shared" si="2"/>
        <v>35.912</v>
      </c>
      <c r="S31" s="14">
        <f t="shared" si="3"/>
        <v>72.512</v>
      </c>
      <c r="T31" s="5">
        <f>RANK(S31,$S$30:$S$32,0)</f>
        <v>2</v>
      </c>
      <c r="U31" s="5" t="str">
        <f t="shared" si="4"/>
        <v>否</v>
      </c>
      <c r="V31" s="5"/>
    </row>
    <row r="32" spans="1:22">
      <c r="A32" s="5">
        <f t="shared" si="0"/>
        <v>30</v>
      </c>
      <c r="B32" s="5" t="s">
        <v>137</v>
      </c>
      <c r="C32" s="8" t="s">
        <v>38</v>
      </c>
      <c r="D32" s="5" t="s">
        <v>55</v>
      </c>
      <c r="E32" s="8">
        <v>6605027</v>
      </c>
      <c r="F32" s="5" t="s">
        <v>26</v>
      </c>
      <c r="G32" s="9" t="s">
        <v>130</v>
      </c>
      <c r="H32" s="5" t="s">
        <v>138</v>
      </c>
      <c r="I32" s="5" t="s">
        <v>139</v>
      </c>
      <c r="J32" s="5" t="s">
        <v>71</v>
      </c>
      <c r="K32" s="5"/>
      <c r="L32" s="14">
        <v>59.35</v>
      </c>
      <c r="M32" s="14">
        <f t="shared" si="1"/>
        <v>35.61</v>
      </c>
      <c r="N32" s="5">
        <v>3</v>
      </c>
      <c r="O32" s="14">
        <v>87.32</v>
      </c>
      <c r="P32" s="16"/>
      <c r="Q32" s="21"/>
      <c r="R32" s="14">
        <f t="shared" si="2"/>
        <v>34.928</v>
      </c>
      <c r="S32" s="14">
        <f t="shared" si="3"/>
        <v>70.538</v>
      </c>
      <c r="T32" s="5">
        <f>RANK(S32,$S$30:$S$32,0)</f>
        <v>3</v>
      </c>
      <c r="U32" s="5" t="str">
        <f t="shared" si="4"/>
        <v>否</v>
      </c>
      <c r="V32" s="5"/>
    </row>
    <row r="33" spans="1:22">
      <c r="A33" s="5">
        <f t="shared" si="0"/>
        <v>31</v>
      </c>
      <c r="B33" s="5" t="s">
        <v>140</v>
      </c>
      <c r="C33" s="8" t="s">
        <v>38</v>
      </c>
      <c r="D33" s="5" t="s">
        <v>55</v>
      </c>
      <c r="E33" s="8">
        <v>6605029</v>
      </c>
      <c r="F33" s="5" t="s">
        <v>26</v>
      </c>
      <c r="G33" s="9" t="s">
        <v>141</v>
      </c>
      <c r="H33" s="5" t="s">
        <v>142</v>
      </c>
      <c r="I33" s="5" t="s">
        <v>143</v>
      </c>
      <c r="J33" s="5" t="s">
        <v>144</v>
      </c>
      <c r="K33" s="5"/>
      <c r="L33" s="14">
        <v>57.1</v>
      </c>
      <c r="M33" s="14">
        <f t="shared" si="1"/>
        <v>34.26</v>
      </c>
      <c r="N33" s="5">
        <v>1</v>
      </c>
      <c r="O33" s="14">
        <v>85.24</v>
      </c>
      <c r="P33" s="16"/>
      <c r="Q33" s="21"/>
      <c r="R33" s="14">
        <f t="shared" si="2"/>
        <v>34.096</v>
      </c>
      <c r="S33" s="14">
        <f t="shared" si="3"/>
        <v>68.356</v>
      </c>
      <c r="T33" s="5">
        <f>RANK(S33,$S$33:$S$35,0)</f>
        <v>1</v>
      </c>
      <c r="U33" s="5" t="str">
        <f t="shared" si="4"/>
        <v>是</v>
      </c>
      <c r="V33" s="5"/>
    </row>
    <row r="34" spans="1:22">
      <c r="A34" s="5">
        <f t="shared" si="0"/>
        <v>32</v>
      </c>
      <c r="B34" s="5" t="s">
        <v>145</v>
      </c>
      <c r="C34" s="8" t="s">
        <v>24</v>
      </c>
      <c r="D34" s="5" t="s">
        <v>55</v>
      </c>
      <c r="E34" s="8">
        <v>6605029</v>
      </c>
      <c r="F34" s="5" t="s">
        <v>26</v>
      </c>
      <c r="G34" s="9" t="s">
        <v>141</v>
      </c>
      <c r="H34" s="5" t="s">
        <v>146</v>
      </c>
      <c r="I34" s="5" t="s">
        <v>147</v>
      </c>
      <c r="J34" s="5" t="s">
        <v>148</v>
      </c>
      <c r="K34" s="5"/>
      <c r="L34" s="14">
        <v>51.7</v>
      </c>
      <c r="M34" s="14">
        <f t="shared" si="1"/>
        <v>31.02</v>
      </c>
      <c r="N34" s="5">
        <v>2</v>
      </c>
      <c r="O34" s="14">
        <v>85.06</v>
      </c>
      <c r="P34" s="16"/>
      <c r="Q34" s="21"/>
      <c r="R34" s="14">
        <f t="shared" si="2"/>
        <v>34.024</v>
      </c>
      <c r="S34" s="14">
        <f t="shared" si="3"/>
        <v>65.044</v>
      </c>
      <c r="T34" s="5">
        <f>RANK(S34,$S$33:$S$35,0)</f>
        <v>3</v>
      </c>
      <c r="U34" s="5" t="str">
        <f t="shared" si="4"/>
        <v>否</v>
      </c>
      <c r="V34" s="5"/>
    </row>
    <row r="35" spans="1:22">
      <c r="A35" s="5">
        <f t="shared" si="0"/>
        <v>33</v>
      </c>
      <c r="B35" s="5" t="s">
        <v>149</v>
      </c>
      <c r="C35" s="8" t="s">
        <v>38</v>
      </c>
      <c r="D35" s="5" t="s">
        <v>55</v>
      </c>
      <c r="E35" s="8">
        <v>6605029</v>
      </c>
      <c r="F35" s="5" t="s">
        <v>26</v>
      </c>
      <c r="G35" s="9" t="s">
        <v>141</v>
      </c>
      <c r="H35" s="5" t="s">
        <v>150</v>
      </c>
      <c r="I35" s="5" t="s">
        <v>70</v>
      </c>
      <c r="J35" s="5" t="s">
        <v>151</v>
      </c>
      <c r="K35" s="5"/>
      <c r="L35" s="14">
        <v>51.5</v>
      </c>
      <c r="M35" s="14">
        <f t="shared" si="1"/>
        <v>30.9</v>
      </c>
      <c r="N35" s="5">
        <v>3</v>
      </c>
      <c r="O35" s="14">
        <v>88.55</v>
      </c>
      <c r="P35" s="17"/>
      <c r="Q35" s="23"/>
      <c r="R35" s="14">
        <f t="shared" si="2"/>
        <v>35.42</v>
      </c>
      <c r="S35" s="14">
        <f t="shared" si="3"/>
        <v>66.32</v>
      </c>
      <c r="T35" s="5">
        <f>RANK(S35,$S$33:$S$35,0)</f>
        <v>2</v>
      </c>
      <c r="U35" s="5" t="str">
        <f t="shared" si="4"/>
        <v>否</v>
      </c>
      <c r="V35" s="5"/>
    </row>
    <row r="36" spans="1:22">
      <c r="A36" s="5">
        <f t="shared" ref="A36:A68" si="6">ROW(B36)-2</f>
        <v>34</v>
      </c>
      <c r="B36" s="5" t="s">
        <v>152</v>
      </c>
      <c r="C36" s="8" t="s">
        <v>24</v>
      </c>
      <c r="D36" s="5" t="s">
        <v>55</v>
      </c>
      <c r="E36" s="8">
        <v>6605002</v>
      </c>
      <c r="F36" s="5" t="s">
        <v>26</v>
      </c>
      <c r="G36" s="9" t="s">
        <v>153</v>
      </c>
      <c r="H36" s="5" t="s">
        <v>154</v>
      </c>
      <c r="I36" s="5" t="s">
        <v>155</v>
      </c>
      <c r="J36" s="5" t="s">
        <v>156</v>
      </c>
      <c r="K36" s="5"/>
      <c r="L36" s="14">
        <v>67.3</v>
      </c>
      <c r="M36" s="14">
        <f t="shared" si="1"/>
        <v>40.38</v>
      </c>
      <c r="N36" s="5">
        <v>1</v>
      </c>
      <c r="O36" s="14">
        <v>84.59</v>
      </c>
      <c r="P36" s="15">
        <f>AVERAGE(O36:O68)</f>
        <v>84.2741935483871</v>
      </c>
      <c r="Q36" s="20" t="s">
        <v>157</v>
      </c>
      <c r="R36" s="14">
        <f t="shared" si="2"/>
        <v>33.836</v>
      </c>
      <c r="S36" s="14">
        <f t="shared" si="3"/>
        <v>74.216</v>
      </c>
      <c r="T36" s="5">
        <f>RANK(S36,$S$36:$S$38,0)</f>
        <v>1</v>
      </c>
      <c r="U36" s="5" t="str">
        <f t="shared" ref="U36:U67" si="7">IF(AND(T36=1,O36&gt;=60),"是","否")</f>
        <v>是</v>
      </c>
      <c r="V36" s="5"/>
    </row>
    <row r="37" spans="1:22">
      <c r="A37" s="5">
        <f t="shared" si="6"/>
        <v>35</v>
      </c>
      <c r="B37" s="5" t="s">
        <v>158</v>
      </c>
      <c r="C37" s="8" t="s">
        <v>24</v>
      </c>
      <c r="D37" s="5" t="s">
        <v>55</v>
      </c>
      <c r="E37" s="8">
        <v>6605002</v>
      </c>
      <c r="F37" s="5" t="s">
        <v>26</v>
      </c>
      <c r="G37" s="9" t="s">
        <v>153</v>
      </c>
      <c r="H37" s="5" t="s">
        <v>159</v>
      </c>
      <c r="I37" s="5" t="s">
        <v>160</v>
      </c>
      <c r="J37" s="5" t="s">
        <v>161</v>
      </c>
      <c r="K37" s="5"/>
      <c r="L37" s="14">
        <v>61.2</v>
      </c>
      <c r="M37" s="14">
        <f t="shared" si="1"/>
        <v>36.72</v>
      </c>
      <c r="N37" s="5">
        <v>2</v>
      </c>
      <c r="O37" s="14">
        <v>87.33</v>
      </c>
      <c r="P37" s="16"/>
      <c r="Q37" s="21"/>
      <c r="R37" s="14">
        <f t="shared" si="2"/>
        <v>34.932</v>
      </c>
      <c r="S37" s="14">
        <f t="shared" si="3"/>
        <v>71.652</v>
      </c>
      <c r="T37" s="5">
        <f>RANK(S37,$S$36:$S$38,0)</f>
        <v>2</v>
      </c>
      <c r="U37" s="5" t="str">
        <f t="shared" si="7"/>
        <v>否</v>
      </c>
      <c r="V37" s="5"/>
    </row>
    <row r="38" spans="1:22">
      <c r="A38" s="5">
        <f t="shared" si="6"/>
        <v>36</v>
      </c>
      <c r="B38" s="5" t="s">
        <v>162</v>
      </c>
      <c r="C38" s="8" t="s">
        <v>24</v>
      </c>
      <c r="D38" s="5" t="s">
        <v>55</v>
      </c>
      <c r="E38" s="8">
        <v>6605002</v>
      </c>
      <c r="F38" s="5" t="s">
        <v>26</v>
      </c>
      <c r="G38" s="9" t="s">
        <v>153</v>
      </c>
      <c r="H38" s="5" t="s">
        <v>163</v>
      </c>
      <c r="I38" s="5" t="s">
        <v>65</v>
      </c>
      <c r="J38" s="5" t="s">
        <v>114</v>
      </c>
      <c r="K38" s="5"/>
      <c r="L38" s="14">
        <v>57.3</v>
      </c>
      <c r="M38" s="14">
        <f t="shared" si="1"/>
        <v>34.38</v>
      </c>
      <c r="N38" s="5">
        <v>3</v>
      </c>
      <c r="O38" s="14">
        <v>88.54</v>
      </c>
      <c r="P38" s="16"/>
      <c r="Q38" s="21"/>
      <c r="R38" s="14">
        <f t="shared" si="2"/>
        <v>35.416</v>
      </c>
      <c r="S38" s="14">
        <f t="shared" si="3"/>
        <v>69.796</v>
      </c>
      <c r="T38" s="5">
        <f>RANK(S38,$S$36:$S$38,0)</f>
        <v>3</v>
      </c>
      <c r="U38" s="5" t="str">
        <f t="shared" si="7"/>
        <v>否</v>
      </c>
      <c r="V38" s="5"/>
    </row>
    <row r="39" spans="1:22">
      <c r="A39" s="5">
        <f t="shared" si="6"/>
        <v>37</v>
      </c>
      <c r="B39" s="5" t="s">
        <v>164</v>
      </c>
      <c r="C39" s="8" t="s">
        <v>24</v>
      </c>
      <c r="D39" s="5" t="s">
        <v>55</v>
      </c>
      <c r="E39" s="8">
        <v>6605003</v>
      </c>
      <c r="F39" s="5" t="s">
        <v>26</v>
      </c>
      <c r="G39" s="9" t="s">
        <v>165</v>
      </c>
      <c r="H39" s="5" t="s">
        <v>166</v>
      </c>
      <c r="I39" s="5" t="s">
        <v>167</v>
      </c>
      <c r="J39" s="5" t="s">
        <v>30</v>
      </c>
      <c r="K39" s="5"/>
      <c r="L39" s="14">
        <v>66.15</v>
      </c>
      <c r="M39" s="14">
        <f t="shared" si="1"/>
        <v>39.69</v>
      </c>
      <c r="N39" s="5">
        <v>1</v>
      </c>
      <c r="O39" s="14"/>
      <c r="P39" s="16"/>
      <c r="Q39" s="21"/>
      <c r="R39" s="14">
        <f t="shared" si="2"/>
        <v>0</v>
      </c>
      <c r="S39" s="14">
        <f t="shared" si="3"/>
        <v>39.69</v>
      </c>
      <c r="T39" s="5">
        <f>RANK(S39,$S$39:$S$41,0)</f>
        <v>3</v>
      </c>
      <c r="U39" s="5" t="str">
        <f t="shared" si="7"/>
        <v>否</v>
      </c>
      <c r="V39" s="22" t="s">
        <v>50</v>
      </c>
    </row>
    <row r="40" spans="1:22">
      <c r="A40" s="5">
        <f t="shared" si="6"/>
        <v>38</v>
      </c>
      <c r="B40" s="5" t="s">
        <v>168</v>
      </c>
      <c r="C40" s="8" t="s">
        <v>38</v>
      </c>
      <c r="D40" s="5" t="s">
        <v>55</v>
      </c>
      <c r="E40" s="8">
        <v>6605003</v>
      </c>
      <c r="F40" s="5" t="s">
        <v>26</v>
      </c>
      <c r="G40" s="9" t="s">
        <v>165</v>
      </c>
      <c r="H40" s="5" t="s">
        <v>169</v>
      </c>
      <c r="I40" s="5" t="s">
        <v>155</v>
      </c>
      <c r="J40" s="5" t="s">
        <v>59</v>
      </c>
      <c r="K40" s="5"/>
      <c r="L40" s="14">
        <v>63.55</v>
      </c>
      <c r="M40" s="14">
        <f t="shared" si="1"/>
        <v>38.13</v>
      </c>
      <c r="N40" s="5">
        <v>2</v>
      </c>
      <c r="O40" s="14">
        <v>89.12</v>
      </c>
      <c r="P40" s="16"/>
      <c r="Q40" s="21"/>
      <c r="R40" s="14">
        <f t="shared" si="2"/>
        <v>35.648</v>
      </c>
      <c r="S40" s="14">
        <f t="shared" si="3"/>
        <v>73.778</v>
      </c>
      <c r="T40" s="5">
        <f>RANK(S40,$S$39:$S$41,0)</f>
        <v>1</v>
      </c>
      <c r="U40" s="5" t="str">
        <f t="shared" si="7"/>
        <v>是</v>
      </c>
      <c r="V40" s="5"/>
    </row>
    <row r="41" spans="1:22">
      <c r="A41" s="5">
        <f t="shared" si="6"/>
        <v>39</v>
      </c>
      <c r="B41" s="5" t="s">
        <v>170</v>
      </c>
      <c r="C41" s="8" t="s">
        <v>24</v>
      </c>
      <c r="D41" s="5" t="s">
        <v>55</v>
      </c>
      <c r="E41" s="8">
        <v>6605003</v>
      </c>
      <c r="F41" s="5" t="s">
        <v>26</v>
      </c>
      <c r="G41" s="9" t="s">
        <v>165</v>
      </c>
      <c r="H41" s="5" t="s">
        <v>171</v>
      </c>
      <c r="I41" s="5" t="s">
        <v>172</v>
      </c>
      <c r="J41" s="5" t="s">
        <v>122</v>
      </c>
      <c r="K41" s="5"/>
      <c r="L41" s="14">
        <v>63.55</v>
      </c>
      <c r="M41" s="14">
        <f t="shared" si="1"/>
        <v>38.13</v>
      </c>
      <c r="N41" s="5">
        <v>2</v>
      </c>
      <c r="O41" s="14">
        <v>84.57</v>
      </c>
      <c r="P41" s="16"/>
      <c r="Q41" s="21"/>
      <c r="R41" s="14">
        <f t="shared" si="2"/>
        <v>33.828</v>
      </c>
      <c r="S41" s="14">
        <f t="shared" si="3"/>
        <v>71.958</v>
      </c>
      <c r="T41" s="5">
        <f>RANK(S41,$S$39:$S$41,0)</f>
        <v>2</v>
      </c>
      <c r="U41" s="5" t="str">
        <f t="shared" si="7"/>
        <v>否</v>
      </c>
      <c r="V41" s="5"/>
    </row>
    <row r="42" spans="1:22">
      <c r="A42" s="5">
        <f t="shared" si="6"/>
        <v>40</v>
      </c>
      <c r="B42" s="5" t="s">
        <v>173</v>
      </c>
      <c r="C42" s="8" t="s">
        <v>38</v>
      </c>
      <c r="D42" s="5" t="s">
        <v>55</v>
      </c>
      <c r="E42" s="8">
        <v>6605005</v>
      </c>
      <c r="F42" s="5" t="s">
        <v>26</v>
      </c>
      <c r="G42" s="9" t="s">
        <v>174</v>
      </c>
      <c r="H42" s="5" t="s">
        <v>175</v>
      </c>
      <c r="I42" s="5" t="s">
        <v>176</v>
      </c>
      <c r="J42" s="5" t="s">
        <v>114</v>
      </c>
      <c r="K42" s="5"/>
      <c r="L42" s="14">
        <v>62.9</v>
      </c>
      <c r="M42" s="14">
        <f t="shared" si="1"/>
        <v>37.74</v>
      </c>
      <c r="N42" s="5">
        <v>1</v>
      </c>
      <c r="O42" s="14">
        <v>81.32</v>
      </c>
      <c r="P42" s="16"/>
      <c r="Q42" s="21"/>
      <c r="R42" s="14">
        <f t="shared" si="2"/>
        <v>32.528</v>
      </c>
      <c r="S42" s="14">
        <f t="shared" si="3"/>
        <v>70.268</v>
      </c>
      <c r="T42" s="5">
        <f>RANK(S42,$S$42:$S$44,0)</f>
        <v>3</v>
      </c>
      <c r="U42" s="5" t="str">
        <f t="shared" si="7"/>
        <v>否</v>
      </c>
      <c r="V42" s="5"/>
    </row>
    <row r="43" spans="1:22">
      <c r="A43" s="5">
        <f t="shared" si="6"/>
        <v>41</v>
      </c>
      <c r="B43" s="5" t="s">
        <v>177</v>
      </c>
      <c r="C43" s="8" t="s">
        <v>24</v>
      </c>
      <c r="D43" s="5" t="s">
        <v>55</v>
      </c>
      <c r="E43" s="8">
        <v>6605005</v>
      </c>
      <c r="F43" s="5" t="s">
        <v>26</v>
      </c>
      <c r="G43" s="9" t="s">
        <v>174</v>
      </c>
      <c r="H43" s="5" t="s">
        <v>178</v>
      </c>
      <c r="I43" s="5" t="s">
        <v>179</v>
      </c>
      <c r="J43" s="5" t="s">
        <v>30</v>
      </c>
      <c r="K43" s="5"/>
      <c r="L43" s="14">
        <v>61.55</v>
      </c>
      <c r="M43" s="14">
        <f t="shared" si="1"/>
        <v>36.93</v>
      </c>
      <c r="N43" s="5">
        <v>2</v>
      </c>
      <c r="O43" s="14">
        <v>90.62</v>
      </c>
      <c r="P43" s="16"/>
      <c r="Q43" s="21"/>
      <c r="R43" s="14">
        <f t="shared" si="2"/>
        <v>36.248</v>
      </c>
      <c r="S43" s="14">
        <f t="shared" si="3"/>
        <v>73.178</v>
      </c>
      <c r="T43" s="5">
        <f>RANK(S43,$S$42:$S$44,0)</f>
        <v>1</v>
      </c>
      <c r="U43" s="5" t="str">
        <f t="shared" si="7"/>
        <v>是</v>
      </c>
      <c r="V43" s="5"/>
    </row>
    <row r="44" spans="1:22">
      <c r="A44" s="5">
        <f t="shared" si="6"/>
        <v>42</v>
      </c>
      <c r="B44" s="5" t="s">
        <v>180</v>
      </c>
      <c r="C44" s="8" t="s">
        <v>24</v>
      </c>
      <c r="D44" s="5" t="s">
        <v>55</v>
      </c>
      <c r="E44" s="8">
        <v>6605005</v>
      </c>
      <c r="F44" s="5" t="s">
        <v>26</v>
      </c>
      <c r="G44" s="9" t="s">
        <v>174</v>
      </c>
      <c r="H44" s="5" t="s">
        <v>181</v>
      </c>
      <c r="I44" s="5" t="s">
        <v>182</v>
      </c>
      <c r="J44" s="5" t="s">
        <v>75</v>
      </c>
      <c r="K44" s="5"/>
      <c r="L44" s="14">
        <v>61.3</v>
      </c>
      <c r="M44" s="14">
        <f t="shared" si="1"/>
        <v>36.78</v>
      </c>
      <c r="N44" s="5">
        <v>3</v>
      </c>
      <c r="O44" s="14">
        <v>85.47</v>
      </c>
      <c r="P44" s="16"/>
      <c r="Q44" s="21"/>
      <c r="R44" s="14">
        <f t="shared" si="2"/>
        <v>34.188</v>
      </c>
      <c r="S44" s="14">
        <f t="shared" si="3"/>
        <v>70.968</v>
      </c>
      <c r="T44" s="5">
        <f>RANK(S44,$S$42:$S$44,0)</f>
        <v>2</v>
      </c>
      <c r="U44" s="5" t="str">
        <f t="shared" si="7"/>
        <v>否</v>
      </c>
      <c r="V44" s="5"/>
    </row>
    <row r="45" spans="1:22">
      <c r="A45" s="5">
        <f t="shared" si="6"/>
        <v>43</v>
      </c>
      <c r="B45" s="5" t="s">
        <v>183</v>
      </c>
      <c r="C45" s="8" t="s">
        <v>38</v>
      </c>
      <c r="D45" s="5" t="s">
        <v>55</v>
      </c>
      <c r="E45" s="8">
        <v>6605007</v>
      </c>
      <c r="F45" s="5" t="s">
        <v>26</v>
      </c>
      <c r="G45" s="9" t="s">
        <v>184</v>
      </c>
      <c r="H45" s="5" t="s">
        <v>185</v>
      </c>
      <c r="I45" s="5" t="s">
        <v>29</v>
      </c>
      <c r="J45" s="5" t="s">
        <v>186</v>
      </c>
      <c r="K45" s="5"/>
      <c r="L45" s="14">
        <v>58.25</v>
      </c>
      <c r="M45" s="14">
        <f t="shared" si="1"/>
        <v>34.95</v>
      </c>
      <c r="N45" s="5">
        <v>1</v>
      </c>
      <c r="O45" s="14">
        <v>77.39</v>
      </c>
      <c r="P45" s="16"/>
      <c r="Q45" s="21"/>
      <c r="R45" s="14">
        <f t="shared" si="2"/>
        <v>30.956</v>
      </c>
      <c r="S45" s="14">
        <f t="shared" si="3"/>
        <v>65.906</v>
      </c>
      <c r="T45" s="5">
        <f>RANK(S45,$S$45:$S$47,0)</f>
        <v>1</v>
      </c>
      <c r="U45" s="5" t="str">
        <f t="shared" si="7"/>
        <v>是</v>
      </c>
      <c r="V45" s="5"/>
    </row>
    <row r="46" spans="1:22">
      <c r="A46" s="5">
        <f t="shared" si="6"/>
        <v>44</v>
      </c>
      <c r="B46" s="5" t="s">
        <v>187</v>
      </c>
      <c r="C46" s="8" t="s">
        <v>24</v>
      </c>
      <c r="D46" s="5" t="s">
        <v>55</v>
      </c>
      <c r="E46" s="8">
        <v>6605007</v>
      </c>
      <c r="F46" s="5" t="s">
        <v>26</v>
      </c>
      <c r="G46" s="9" t="s">
        <v>184</v>
      </c>
      <c r="H46" s="5" t="s">
        <v>188</v>
      </c>
      <c r="I46" s="5" t="s">
        <v>189</v>
      </c>
      <c r="J46" s="5" t="s">
        <v>110</v>
      </c>
      <c r="K46" s="5"/>
      <c r="L46" s="14">
        <v>56.35</v>
      </c>
      <c r="M46" s="14">
        <f t="shared" si="1"/>
        <v>33.81</v>
      </c>
      <c r="N46" s="5">
        <v>2</v>
      </c>
      <c r="O46" s="14">
        <v>79.97</v>
      </c>
      <c r="P46" s="16"/>
      <c r="Q46" s="21"/>
      <c r="R46" s="14">
        <f t="shared" si="2"/>
        <v>31.988</v>
      </c>
      <c r="S46" s="14">
        <f t="shared" si="3"/>
        <v>65.798</v>
      </c>
      <c r="T46" s="5">
        <f>RANK(S46,$S$45:$S$47,0)</f>
        <v>2</v>
      </c>
      <c r="U46" s="5" t="str">
        <f t="shared" si="7"/>
        <v>否</v>
      </c>
      <c r="V46" s="5"/>
    </row>
    <row r="47" spans="1:22">
      <c r="A47" s="5">
        <f t="shared" si="6"/>
        <v>45</v>
      </c>
      <c r="B47" s="5" t="s">
        <v>190</v>
      </c>
      <c r="C47" s="8" t="s">
        <v>38</v>
      </c>
      <c r="D47" s="5" t="s">
        <v>55</v>
      </c>
      <c r="E47" s="8">
        <v>6605007</v>
      </c>
      <c r="F47" s="5" t="s">
        <v>26</v>
      </c>
      <c r="G47" s="9" t="s">
        <v>184</v>
      </c>
      <c r="H47" s="5" t="s">
        <v>191</v>
      </c>
      <c r="I47" s="5" t="s">
        <v>99</v>
      </c>
      <c r="J47" s="5" t="s">
        <v>110</v>
      </c>
      <c r="K47" s="5"/>
      <c r="L47" s="14">
        <v>55.25</v>
      </c>
      <c r="M47" s="14">
        <f t="shared" si="1"/>
        <v>33.15</v>
      </c>
      <c r="N47" s="5">
        <v>3</v>
      </c>
      <c r="O47" s="14">
        <v>75.22</v>
      </c>
      <c r="P47" s="16"/>
      <c r="Q47" s="21"/>
      <c r="R47" s="14">
        <f t="shared" si="2"/>
        <v>30.088</v>
      </c>
      <c r="S47" s="14">
        <f t="shared" si="3"/>
        <v>63.238</v>
      </c>
      <c r="T47" s="5">
        <f>RANK(S47,$S$45:$S$47,0)</f>
        <v>3</v>
      </c>
      <c r="U47" s="5" t="str">
        <f t="shared" si="7"/>
        <v>否</v>
      </c>
      <c r="V47" s="5"/>
    </row>
    <row r="48" spans="1:22">
      <c r="A48" s="5">
        <f t="shared" si="6"/>
        <v>46</v>
      </c>
      <c r="B48" s="5" t="s">
        <v>192</v>
      </c>
      <c r="C48" s="8" t="s">
        <v>24</v>
      </c>
      <c r="D48" s="5" t="s">
        <v>55</v>
      </c>
      <c r="E48" s="8">
        <v>6605008</v>
      </c>
      <c r="F48" s="5" t="s">
        <v>26</v>
      </c>
      <c r="G48" s="9" t="s">
        <v>193</v>
      </c>
      <c r="H48" s="5" t="s">
        <v>194</v>
      </c>
      <c r="I48" s="5" t="s">
        <v>195</v>
      </c>
      <c r="J48" s="5" t="s">
        <v>196</v>
      </c>
      <c r="K48" s="5"/>
      <c r="L48" s="14">
        <v>58.7</v>
      </c>
      <c r="M48" s="14">
        <f t="shared" si="1"/>
        <v>35.22</v>
      </c>
      <c r="N48" s="5">
        <v>1</v>
      </c>
      <c r="O48" s="14">
        <v>85.2</v>
      </c>
      <c r="P48" s="16"/>
      <c r="Q48" s="21"/>
      <c r="R48" s="14">
        <f t="shared" si="2"/>
        <v>34.08</v>
      </c>
      <c r="S48" s="14">
        <f t="shared" si="3"/>
        <v>69.3</v>
      </c>
      <c r="T48" s="5">
        <f>RANK(S48,$S$48:$S$50,0)</f>
        <v>2</v>
      </c>
      <c r="U48" s="5" t="str">
        <f t="shared" si="7"/>
        <v>否</v>
      </c>
      <c r="V48" s="5"/>
    </row>
    <row r="49" spans="1:22">
      <c r="A49" s="5">
        <f t="shared" si="6"/>
        <v>47</v>
      </c>
      <c r="B49" s="5" t="s">
        <v>197</v>
      </c>
      <c r="C49" s="8" t="s">
        <v>38</v>
      </c>
      <c r="D49" s="5" t="s">
        <v>55</v>
      </c>
      <c r="E49" s="8">
        <v>6605008</v>
      </c>
      <c r="F49" s="5" t="s">
        <v>26</v>
      </c>
      <c r="G49" s="9" t="s">
        <v>193</v>
      </c>
      <c r="H49" s="5" t="s">
        <v>198</v>
      </c>
      <c r="I49" s="5" t="s">
        <v>199</v>
      </c>
      <c r="J49" s="5" t="s">
        <v>161</v>
      </c>
      <c r="K49" s="5"/>
      <c r="L49" s="14">
        <v>57.3</v>
      </c>
      <c r="M49" s="14">
        <f t="shared" si="1"/>
        <v>34.38</v>
      </c>
      <c r="N49" s="5">
        <v>2</v>
      </c>
      <c r="O49" s="14">
        <v>88.19</v>
      </c>
      <c r="P49" s="16"/>
      <c r="Q49" s="21"/>
      <c r="R49" s="14">
        <f t="shared" si="2"/>
        <v>35.276</v>
      </c>
      <c r="S49" s="14">
        <f t="shared" si="3"/>
        <v>69.656</v>
      </c>
      <c r="T49" s="5">
        <f>RANK(S49,$S$48:$S$50,0)</f>
        <v>1</v>
      </c>
      <c r="U49" s="5" t="str">
        <f t="shared" si="7"/>
        <v>是</v>
      </c>
      <c r="V49" s="5"/>
    </row>
    <row r="50" spans="1:22">
      <c r="A50" s="5">
        <f t="shared" si="6"/>
        <v>48</v>
      </c>
      <c r="B50" s="5" t="s">
        <v>200</v>
      </c>
      <c r="C50" s="8" t="s">
        <v>24</v>
      </c>
      <c r="D50" s="5" t="s">
        <v>55</v>
      </c>
      <c r="E50" s="8">
        <v>6605008</v>
      </c>
      <c r="F50" s="5" t="s">
        <v>26</v>
      </c>
      <c r="G50" s="9" t="s">
        <v>193</v>
      </c>
      <c r="H50" s="5" t="s">
        <v>201</v>
      </c>
      <c r="I50" s="5" t="s">
        <v>202</v>
      </c>
      <c r="J50" s="5" t="s">
        <v>59</v>
      </c>
      <c r="K50" s="5"/>
      <c r="L50" s="14">
        <v>54.15</v>
      </c>
      <c r="M50" s="14">
        <f t="shared" si="1"/>
        <v>32.49</v>
      </c>
      <c r="N50" s="5">
        <v>3</v>
      </c>
      <c r="O50" s="14">
        <v>81.32</v>
      </c>
      <c r="P50" s="16"/>
      <c r="Q50" s="21"/>
      <c r="R50" s="14">
        <f t="shared" si="2"/>
        <v>32.528</v>
      </c>
      <c r="S50" s="14">
        <f t="shared" si="3"/>
        <v>65.018</v>
      </c>
      <c r="T50" s="5">
        <f>RANK(S50,$S$48:$S$50,0)</f>
        <v>3</v>
      </c>
      <c r="U50" s="5" t="str">
        <f t="shared" si="7"/>
        <v>否</v>
      </c>
      <c r="V50" s="5"/>
    </row>
    <row r="51" spans="1:22">
      <c r="A51" s="5">
        <f t="shared" si="6"/>
        <v>49</v>
      </c>
      <c r="B51" s="5" t="s">
        <v>203</v>
      </c>
      <c r="C51" s="8" t="s">
        <v>24</v>
      </c>
      <c r="D51" s="5" t="s">
        <v>55</v>
      </c>
      <c r="E51" s="8">
        <v>6605010</v>
      </c>
      <c r="F51" s="5" t="s">
        <v>26</v>
      </c>
      <c r="G51" s="9" t="s">
        <v>204</v>
      </c>
      <c r="H51" s="5" t="s">
        <v>205</v>
      </c>
      <c r="I51" s="5" t="s">
        <v>143</v>
      </c>
      <c r="J51" s="5" t="s">
        <v>30</v>
      </c>
      <c r="K51" s="5"/>
      <c r="L51" s="14">
        <v>63.85</v>
      </c>
      <c r="M51" s="14">
        <f t="shared" si="1"/>
        <v>38.31</v>
      </c>
      <c r="N51" s="5">
        <v>1</v>
      </c>
      <c r="O51" s="14">
        <v>87.74</v>
      </c>
      <c r="P51" s="16"/>
      <c r="Q51" s="21"/>
      <c r="R51" s="14">
        <f t="shared" si="2"/>
        <v>35.096</v>
      </c>
      <c r="S51" s="14">
        <f t="shared" si="3"/>
        <v>73.406</v>
      </c>
      <c r="T51" s="5">
        <f>RANK(S51,$S$51:$S$53)</f>
        <v>1</v>
      </c>
      <c r="U51" s="5" t="str">
        <f t="shared" si="7"/>
        <v>是</v>
      </c>
      <c r="V51" s="5"/>
    </row>
    <row r="52" spans="1:22">
      <c r="A52" s="5">
        <f t="shared" si="6"/>
        <v>50</v>
      </c>
      <c r="B52" s="5" t="s">
        <v>206</v>
      </c>
      <c r="C52" s="8" t="s">
        <v>24</v>
      </c>
      <c r="D52" s="5" t="s">
        <v>55</v>
      </c>
      <c r="E52" s="8">
        <v>6605010</v>
      </c>
      <c r="F52" s="5" t="s">
        <v>26</v>
      </c>
      <c r="G52" s="9" t="s">
        <v>204</v>
      </c>
      <c r="H52" s="5" t="s">
        <v>207</v>
      </c>
      <c r="I52" s="5" t="s">
        <v>208</v>
      </c>
      <c r="J52" s="5" t="s">
        <v>209</v>
      </c>
      <c r="K52" s="5"/>
      <c r="L52" s="14">
        <v>61.8</v>
      </c>
      <c r="M52" s="14">
        <f t="shared" si="1"/>
        <v>37.08</v>
      </c>
      <c r="N52" s="5">
        <v>2</v>
      </c>
      <c r="O52" s="14">
        <v>84.44</v>
      </c>
      <c r="P52" s="16"/>
      <c r="Q52" s="21"/>
      <c r="R52" s="14">
        <f t="shared" si="2"/>
        <v>33.776</v>
      </c>
      <c r="S52" s="14">
        <f t="shared" si="3"/>
        <v>70.856</v>
      </c>
      <c r="T52" s="5">
        <f>RANK(S52,$S$51:$S$53)</f>
        <v>3</v>
      </c>
      <c r="U52" s="5" t="str">
        <f t="shared" si="7"/>
        <v>否</v>
      </c>
      <c r="V52" s="5"/>
    </row>
    <row r="53" spans="1:22">
      <c r="A53" s="5">
        <f t="shared" si="6"/>
        <v>51</v>
      </c>
      <c r="B53" s="5" t="s">
        <v>210</v>
      </c>
      <c r="C53" s="8" t="s">
        <v>24</v>
      </c>
      <c r="D53" s="5" t="s">
        <v>55</v>
      </c>
      <c r="E53" s="8">
        <v>6605010</v>
      </c>
      <c r="F53" s="5" t="s">
        <v>26</v>
      </c>
      <c r="G53" s="9" t="s">
        <v>204</v>
      </c>
      <c r="H53" s="5" t="s">
        <v>211</v>
      </c>
      <c r="I53" s="5" t="s">
        <v>212</v>
      </c>
      <c r="J53" s="5" t="s">
        <v>213</v>
      </c>
      <c r="K53" s="5"/>
      <c r="L53" s="14">
        <v>61.25</v>
      </c>
      <c r="M53" s="14">
        <f t="shared" si="1"/>
        <v>36.75</v>
      </c>
      <c r="N53" s="5">
        <v>3</v>
      </c>
      <c r="O53" s="14">
        <v>89.92</v>
      </c>
      <c r="P53" s="16"/>
      <c r="Q53" s="21"/>
      <c r="R53" s="14">
        <f t="shared" si="2"/>
        <v>35.968</v>
      </c>
      <c r="S53" s="14">
        <f t="shared" si="3"/>
        <v>72.718</v>
      </c>
      <c r="T53" s="5">
        <f>RANK(S53,$S$51:$S$53)</f>
        <v>2</v>
      </c>
      <c r="U53" s="5" t="str">
        <f t="shared" si="7"/>
        <v>否</v>
      </c>
      <c r="V53" s="5"/>
    </row>
    <row r="54" ht="28" spans="1:22">
      <c r="A54" s="5">
        <f t="shared" si="6"/>
        <v>52</v>
      </c>
      <c r="B54" s="5" t="s">
        <v>214</v>
      </c>
      <c r="C54" s="8" t="s">
        <v>24</v>
      </c>
      <c r="D54" s="5" t="s">
        <v>55</v>
      </c>
      <c r="E54" s="8">
        <v>6605011</v>
      </c>
      <c r="F54" s="5" t="s">
        <v>26</v>
      </c>
      <c r="G54" s="9" t="s">
        <v>215</v>
      </c>
      <c r="H54" s="5" t="s">
        <v>216</v>
      </c>
      <c r="I54" s="5" t="s">
        <v>217</v>
      </c>
      <c r="J54" s="5" t="s">
        <v>114</v>
      </c>
      <c r="K54" s="5"/>
      <c r="L54" s="14">
        <v>54.8</v>
      </c>
      <c r="M54" s="14">
        <f t="shared" si="1"/>
        <v>32.88</v>
      </c>
      <c r="N54" s="5">
        <v>1</v>
      </c>
      <c r="O54" s="14">
        <v>82.28</v>
      </c>
      <c r="P54" s="16"/>
      <c r="Q54" s="21"/>
      <c r="R54" s="14">
        <f t="shared" si="2"/>
        <v>32.912</v>
      </c>
      <c r="S54" s="14">
        <f t="shared" si="3"/>
        <v>65.792</v>
      </c>
      <c r="T54" s="5">
        <f>RANK(S54,$S$54:$S$56)</f>
        <v>1</v>
      </c>
      <c r="U54" s="5" t="str">
        <f t="shared" si="7"/>
        <v>是</v>
      </c>
      <c r="V54" s="5"/>
    </row>
    <row r="55" spans="1:22">
      <c r="A55" s="5">
        <f t="shared" si="6"/>
        <v>53</v>
      </c>
      <c r="B55" s="5" t="s">
        <v>218</v>
      </c>
      <c r="C55" s="8" t="s">
        <v>24</v>
      </c>
      <c r="D55" s="5" t="s">
        <v>55</v>
      </c>
      <c r="E55" s="8">
        <v>6605011</v>
      </c>
      <c r="F55" s="5" t="s">
        <v>26</v>
      </c>
      <c r="G55" s="9" t="s">
        <v>215</v>
      </c>
      <c r="H55" s="5" t="s">
        <v>219</v>
      </c>
      <c r="I55" s="5" t="s">
        <v>220</v>
      </c>
      <c r="J55" s="5" t="s">
        <v>114</v>
      </c>
      <c r="K55" s="5"/>
      <c r="L55" s="14">
        <v>54.7</v>
      </c>
      <c r="M55" s="14">
        <f t="shared" si="1"/>
        <v>32.82</v>
      </c>
      <c r="N55" s="5">
        <v>2</v>
      </c>
      <c r="O55" s="14">
        <v>71.08</v>
      </c>
      <c r="P55" s="16"/>
      <c r="Q55" s="21"/>
      <c r="R55" s="14">
        <f t="shared" si="2"/>
        <v>28.432</v>
      </c>
      <c r="S55" s="14">
        <f t="shared" si="3"/>
        <v>61.252</v>
      </c>
      <c r="T55" s="5">
        <f>RANK(S55,$S$54:$S$56)</f>
        <v>3</v>
      </c>
      <c r="U55" s="5" t="str">
        <f t="shared" si="7"/>
        <v>否</v>
      </c>
      <c r="V55" s="5"/>
    </row>
    <row r="56" spans="1:22">
      <c r="A56" s="5">
        <f t="shared" si="6"/>
        <v>54</v>
      </c>
      <c r="B56" s="5" t="s">
        <v>221</v>
      </c>
      <c r="C56" s="8" t="s">
        <v>38</v>
      </c>
      <c r="D56" s="5" t="s">
        <v>55</v>
      </c>
      <c r="E56" s="8">
        <v>6605011</v>
      </c>
      <c r="F56" s="5" t="s">
        <v>26</v>
      </c>
      <c r="G56" s="9" t="s">
        <v>215</v>
      </c>
      <c r="H56" s="5" t="s">
        <v>222</v>
      </c>
      <c r="I56" s="5" t="s">
        <v>223</v>
      </c>
      <c r="J56" s="5" t="s">
        <v>186</v>
      </c>
      <c r="K56" s="5"/>
      <c r="L56" s="14">
        <v>54.65</v>
      </c>
      <c r="M56" s="14">
        <f t="shared" si="1"/>
        <v>32.79</v>
      </c>
      <c r="N56" s="5">
        <v>3</v>
      </c>
      <c r="O56" s="14">
        <v>82.33</v>
      </c>
      <c r="P56" s="16"/>
      <c r="Q56" s="21"/>
      <c r="R56" s="14">
        <f t="shared" si="2"/>
        <v>32.932</v>
      </c>
      <c r="S56" s="14">
        <f t="shared" si="3"/>
        <v>65.722</v>
      </c>
      <c r="T56" s="5">
        <f>RANK(S56,$S$54:$S$56)</f>
        <v>2</v>
      </c>
      <c r="U56" s="5" t="str">
        <f t="shared" si="7"/>
        <v>否</v>
      </c>
      <c r="V56" s="5"/>
    </row>
    <row r="57" spans="1:22">
      <c r="A57" s="5">
        <f t="shared" si="6"/>
        <v>55</v>
      </c>
      <c r="B57" s="5" t="s">
        <v>224</v>
      </c>
      <c r="C57" s="8" t="s">
        <v>38</v>
      </c>
      <c r="D57" s="5" t="s">
        <v>55</v>
      </c>
      <c r="E57" s="8">
        <v>6605014</v>
      </c>
      <c r="F57" s="5" t="s">
        <v>26</v>
      </c>
      <c r="G57" s="9" t="s">
        <v>225</v>
      </c>
      <c r="H57" s="5" t="s">
        <v>226</v>
      </c>
      <c r="I57" s="5" t="s">
        <v>227</v>
      </c>
      <c r="J57" s="5" t="s">
        <v>196</v>
      </c>
      <c r="K57" s="5"/>
      <c r="L57" s="14">
        <v>64.4</v>
      </c>
      <c r="M57" s="14">
        <f t="shared" si="1"/>
        <v>38.64</v>
      </c>
      <c r="N57" s="5">
        <v>1</v>
      </c>
      <c r="O57" s="14">
        <v>86.59</v>
      </c>
      <c r="P57" s="16"/>
      <c r="Q57" s="21"/>
      <c r="R57" s="14">
        <f t="shared" si="2"/>
        <v>34.636</v>
      </c>
      <c r="S57" s="14">
        <f t="shared" si="3"/>
        <v>73.276</v>
      </c>
      <c r="T57" s="5">
        <f>RANK(S57,$S$57:$S$59)</f>
        <v>1</v>
      </c>
      <c r="U57" s="5" t="str">
        <f t="shared" si="7"/>
        <v>是</v>
      </c>
      <c r="V57" s="5"/>
    </row>
    <row r="58" spans="1:22">
      <c r="A58" s="5">
        <f t="shared" si="6"/>
        <v>56</v>
      </c>
      <c r="B58" s="5" t="s">
        <v>228</v>
      </c>
      <c r="C58" s="8" t="s">
        <v>38</v>
      </c>
      <c r="D58" s="5" t="s">
        <v>55</v>
      </c>
      <c r="E58" s="8">
        <v>6605014</v>
      </c>
      <c r="F58" s="5" t="s">
        <v>26</v>
      </c>
      <c r="G58" s="9" t="s">
        <v>225</v>
      </c>
      <c r="H58" s="5" t="s">
        <v>229</v>
      </c>
      <c r="I58" s="5" t="s">
        <v>230</v>
      </c>
      <c r="J58" s="5" t="s">
        <v>231</v>
      </c>
      <c r="K58" s="5"/>
      <c r="L58" s="14">
        <v>59.65</v>
      </c>
      <c r="M58" s="14">
        <f t="shared" si="1"/>
        <v>35.79</v>
      </c>
      <c r="N58" s="5">
        <v>2</v>
      </c>
      <c r="O58" s="14">
        <v>85.68</v>
      </c>
      <c r="P58" s="16"/>
      <c r="Q58" s="21"/>
      <c r="R58" s="14">
        <f t="shared" si="2"/>
        <v>34.272</v>
      </c>
      <c r="S58" s="14">
        <f t="shared" si="3"/>
        <v>70.062</v>
      </c>
      <c r="T58" s="5">
        <f>RANK(S58,$S$57:$S$59)</f>
        <v>2</v>
      </c>
      <c r="U58" s="5" t="str">
        <f t="shared" si="7"/>
        <v>否</v>
      </c>
      <c r="V58" s="5"/>
    </row>
    <row r="59" spans="1:22">
      <c r="A59" s="5">
        <f t="shared" si="6"/>
        <v>57</v>
      </c>
      <c r="B59" s="5" t="s">
        <v>232</v>
      </c>
      <c r="C59" s="8" t="s">
        <v>38</v>
      </c>
      <c r="D59" s="5" t="s">
        <v>55</v>
      </c>
      <c r="E59" s="8">
        <v>6605014</v>
      </c>
      <c r="F59" s="5" t="s">
        <v>26</v>
      </c>
      <c r="G59" s="9" t="s">
        <v>225</v>
      </c>
      <c r="H59" s="5" t="s">
        <v>233</v>
      </c>
      <c r="I59" s="5" t="s">
        <v>234</v>
      </c>
      <c r="J59" s="5" t="s">
        <v>110</v>
      </c>
      <c r="K59" s="5"/>
      <c r="L59" s="14">
        <v>58.95</v>
      </c>
      <c r="M59" s="14">
        <f t="shared" si="1"/>
        <v>35.37</v>
      </c>
      <c r="N59" s="5">
        <v>3</v>
      </c>
      <c r="O59" s="14">
        <v>84.48</v>
      </c>
      <c r="P59" s="16"/>
      <c r="Q59" s="21"/>
      <c r="R59" s="14">
        <f t="shared" si="2"/>
        <v>33.792</v>
      </c>
      <c r="S59" s="14">
        <f t="shared" si="3"/>
        <v>69.162</v>
      </c>
      <c r="T59" s="5">
        <f>RANK(S59,$S$57:$S$59)</f>
        <v>3</v>
      </c>
      <c r="U59" s="5" t="str">
        <f t="shared" si="7"/>
        <v>否</v>
      </c>
      <c r="V59" s="5"/>
    </row>
    <row r="60" spans="1:22">
      <c r="A60" s="5">
        <f t="shared" si="6"/>
        <v>58</v>
      </c>
      <c r="B60" s="5" t="s">
        <v>235</v>
      </c>
      <c r="C60" s="8" t="s">
        <v>24</v>
      </c>
      <c r="D60" s="5" t="s">
        <v>55</v>
      </c>
      <c r="E60" s="8">
        <v>6605015</v>
      </c>
      <c r="F60" s="5" t="s">
        <v>26</v>
      </c>
      <c r="G60" s="9" t="s">
        <v>225</v>
      </c>
      <c r="H60" s="5" t="s">
        <v>236</v>
      </c>
      <c r="I60" s="5" t="s">
        <v>237</v>
      </c>
      <c r="J60" s="5" t="s">
        <v>114</v>
      </c>
      <c r="K60" s="5"/>
      <c r="L60" s="14">
        <v>59.7</v>
      </c>
      <c r="M60" s="14">
        <f t="shared" si="1"/>
        <v>35.82</v>
      </c>
      <c r="N60" s="5">
        <v>1</v>
      </c>
      <c r="O60" s="14">
        <v>87.18</v>
      </c>
      <c r="P60" s="16"/>
      <c r="Q60" s="21"/>
      <c r="R60" s="14">
        <f t="shared" si="2"/>
        <v>34.872</v>
      </c>
      <c r="S60" s="14">
        <f t="shared" si="3"/>
        <v>70.692</v>
      </c>
      <c r="T60" s="5">
        <f>RANK(S60,$S$60:$S$62)</f>
        <v>1</v>
      </c>
      <c r="U60" s="5" t="str">
        <f t="shared" si="7"/>
        <v>是</v>
      </c>
      <c r="V60" s="5"/>
    </row>
    <row r="61" spans="1:22">
      <c r="A61" s="5">
        <f t="shared" si="6"/>
        <v>59</v>
      </c>
      <c r="B61" s="5" t="s">
        <v>238</v>
      </c>
      <c r="C61" s="8" t="s">
        <v>38</v>
      </c>
      <c r="D61" s="5" t="s">
        <v>55</v>
      </c>
      <c r="E61" s="8">
        <v>6605015</v>
      </c>
      <c r="F61" s="5" t="s">
        <v>26</v>
      </c>
      <c r="G61" s="9" t="s">
        <v>225</v>
      </c>
      <c r="H61" s="5" t="s">
        <v>239</v>
      </c>
      <c r="I61" s="5" t="s">
        <v>240</v>
      </c>
      <c r="J61" s="5" t="s">
        <v>75</v>
      </c>
      <c r="K61" s="5"/>
      <c r="L61" s="14">
        <v>59.7</v>
      </c>
      <c r="M61" s="14">
        <f t="shared" si="1"/>
        <v>35.82</v>
      </c>
      <c r="N61" s="5">
        <v>1</v>
      </c>
      <c r="O61" s="14">
        <v>86.51</v>
      </c>
      <c r="P61" s="16"/>
      <c r="Q61" s="21"/>
      <c r="R61" s="14">
        <f t="shared" si="2"/>
        <v>34.604</v>
      </c>
      <c r="S61" s="14">
        <f t="shared" si="3"/>
        <v>70.424</v>
      </c>
      <c r="T61" s="5">
        <f>RANK(S61,$S$60:$S$62)</f>
        <v>2</v>
      </c>
      <c r="U61" s="5" t="str">
        <f t="shared" si="7"/>
        <v>否</v>
      </c>
      <c r="V61" s="5"/>
    </row>
    <row r="62" spans="1:22">
      <c r="A62" s="5">
        <f t="shared" si="6"/>
        <v>60</v>
      </c>
      <c r="B62" s="5" t="s">
        <v>241</v>
      </c>
      <c r="C62" s="8" t="s">
        <v>38</v>
      </c>
      <c r="D62" s="5" t="s">
        <v>55</v>
      </c>
      <c r="E62" s="8">
        <v>6605015</v>
      </c>
      <c r="F62" s="5" t="s">
        <v>26</v>
      </c>
      <c r="G62" s="9" t="s">
        <v>225</v>
      </c>
      <c r="H62" s="5" t="s">
        <v>242</v>
      </c>
      <c r="I62" s="5" t="s">
        <v>132</v>
      </c>
      <c r="J62" s="5" t="s">
        <v>243</v>
      </c>
      <c r="K62" s="5"/>
      <c r="L62" s="14">
        <v>58.3</v>
      </c>
      <c r="M62" s="14">
        <f t="shared" si="1"/>
        <v>34.98</v>
      </c>
      <c r="N62" s="5">
        <v>3</v>
      </c>
      <c r="O62" s="14">
        <v>85.38</v>
      </c>
      <c r="P62" s="16"/>
      <c r="Q62" s="21"/>
      <c r="R62" s="14">
        <f t="shared" si="2"/>
        <v>34.152</v>
      </c>
      <c r="S62" s="14">
        <f t="shared" si="3"/>
        <v>69.132</v>
      </c>
      <c r="T62" s="5">
        <f>RANK(S62,$S$60:$S$62)</f>
        <v>3</v>
      </c>
      <c r="U62" s="5" t="str">
        <f t="shared" si="7"/>
        <v>否</v>
      </c>
      <c r="V62" s="5"/>
    </row>
    <row r="63" spans="1:22">
      <c r="A63" s="5">
        <f t="shared" si="6"/>
        <v>61</v>
      </c>
      <c r="B63" s="5" t="s">
        <v>244</v>
      </c>
      <c r="C63" s="8" t="s">
        <v>38</v>
      </c>
      <c r="D63" s="5" t="s">
        <v>55</v>
      </c>
      <c r="E63" s="8">
        <v>6605016</v>
      </c>
      <c r="F63" s="5" t="s">
        <v>26</v>
      </c>
      <c r="G63" s="9" t="s">
        <v>245</v>
      </c>
      <c r="H63" s="5" t="s">
        <v>246</v>
      </c>
      <c r="I63" s="5" t="s">
        <v>247</v>
      </c>
      <c r="J63" s="5" t="s">
        <v>59</v>
      </c>
      <c r="K63" s="5"/>
      <c r="L63" s="14">
        <v>60.85</v>
      </c>
      <c r="M63" s="14">
        <f t="shared" si="1"/>
        <v>36.51</v>
      </c>
      <c r="N63" s="5">
        <v>1</v>
      </c>
      <c r="O63" s="14">
        <v>86.69</v>
      </c>
      <c r="P63" s="16"/>
      <c r="Q63" s="21"/>
      <c r="R63" s="14">
        <f t="shared" si="2"/>
        <v>34.676</v>
      </c>
      <c r="S63" s="14">
        <f t="shared" si="3"/>
        <v>71.186</v>
      </c>
      <c r="T63" s="5">
        <f>RANK(S63,$S$63:$S$65)</f>
        <v>1</v>
      </c>
      <c r="U63" s="5" t="str">
        <f t="shared" si="7"/>
        <v>是</v>
      </c>
      <c r="V63" s="5"/>
    </row>
    <row r="64" spans="1:22">
      <c r="A64" s="5">
        <f t="shared" si="6"/>
        <v>62</v>
      </c>
      <c r="B64" s="5" t="s">
        <v>248</v>
      </c>
      <c r="C64" s="8" t="s">
        <v>38</v>
      </c>
      <c r="D64" s="5" t="s">
        <v>55</v>
      </c>
      <c r="E64" s="8">
        <v>6605016</v>
      </c>
      <c r="F64" s="5" t="s">
        <v>26</v>
      </c>
      <c r="G64" s="9" t="s">
        <v>245</v>
      </c>
      <c r="H64" s="5" t="s">
        <v>249</v>
      </c>
      <c r="I64" s="5" t="s">
        <v>250</v>
      </c>
      <c r="J64" s="5" t="s">
        <v>59</v>
      </c>
      <c r="K64" s="5"/>
      <c r="L64" s="14">
        <v>60.35</v>
      </c>
      <c r="M64" s="14">
        <f t="shared" si="1"/>
        <v>36.21</v>
      </c>
      <c r="N64" s="5">
        <v>2</v>
      </c>
      <c r="O64" s="14"/>
      <c r="P64" s="16"/>
      <c r="Q64" s="21"/>
      <c r="R64" s="14">
        <f t="shared" si="2"/>
        <v>0</v>
      </c>
      <c r="S64" s="14">
        <f t="shared" si="3"/>
        <v>36.21</v>
      </c>
      <c r="T64" s="5">
        <f>RANK(S64,$S$63:$S$65)</f>
        <v>3</v>
      </c>
      <c r="U64" s="5" t="str">
        <f t="shared" si="7"/>
        <v>否</v>
      </c>
      <c r="V64" s="22" t="s">
        <v>50</v>
      </c>
    </row>
    <row r="65" spans="1:22">
      <c r="A65" s="5">
        <f t="shared" si="6"/>
        <v>63</v>
      </c>
      <c r="B65" s="5" t="s">
        <v>251</v>
      </c>
      <c r="C65" s="8" t="s">
        <v>24</v>
      </c>
      <c r="D65" s="5" t="s">
        <v>55</v>
      </c>
      <c r="E65" s="8">
        <v>6605016</v>
      </c>
      <c r="F65" s="5" t="s">
        <v>26</v>
      </c>
      <c r="G65" s="9" t="s">
        <v>245</v>
      </c>
      <c r="H65" s="5" t="s">
        <v>252</v>
      </c>
      <c r="I65" s="5" t="s">
        <v>253</v>
      </c>
      <c r="J65" s="5" t="s">
        <v>254</v>
      </c>
      <c r="K65" s="5"/>
      <c r="L65" s="14">
        <v>58.55</v>
      </c>
      <c r="M65" s="14">
        <f t="shared" si="1"/>
        <v>35.13</v>
      </c>
      <c r="N65" s="5">
        <v>3</v>
      </c>
      <c r="O65" s="14">
        <v>84.9</v>
      </c>
      <c r="P65" s="16"/>
      <c r="Q65" s="21"/>
      <c r="R65" s="14">
        <f t="shared" si="2"/>
        <v>33.96</v>
      </c>
      <c r="S65" s="14">
        <f t="shared" si="3"/>
        <v>69.09</v>
      </c>
      <c r="T65" s="5">
        <f>RANK(S65,$S$63:$S$65)</f>
        <v>2</v>
      </c>
      <c r="U65" s="5" t="str">
        <f t="shared" si="7"/>
        <v>否</v>
      </c>
      <c r="V65" s="5"/>
    </row>
    <row r="66" spans="1:22">
      <c r="A66" s="5">
        <f t="shared" si="6"/>
        <v>64</v>
      </c>
      <c r="B66" s="5" t="s">
        <v>255</v>
      </c>
      <c r="C66" s="8" t="s">
        <v>24</v>
      </c>
      <c r="D66" s="5" t="s">
        <v>55</v>
      </c>
      <c r="E66" s="8">
        <v>6605017</v>
      </c>
      <c r="F66" s="5" t="s">
        <v>26</v>
      </c>
      <c r="G66" s="9" t="s">
        <v>245</v>
      </c>
      <c r="H66" s="5" t="s">
        <v>256</v>
      </c>
      <c r="I66" s="5" t="s">
        <v>257</v>
      </c>
      <c r="J66" s="5" t="s">
        <v>133</v>
      </c>
      <c r="K66" s="5"/>
      <c r="L66" s="14">
        <v>58.85</v>
      </c>
      <c r="M66" s="14">
        <f t="shared" si="1"/>
        <v>35.31</v>
      </c>
      <c r="N66" s="5">
        <v>1</v>
      </c>
      <c r="O66" s="14">
        <v>87.57</v>
      </c>
      <c r="P66" s="16"/>
      <c r="Q66" s="21"/>
      <c r="R66" s="14">
        <f t="shared" si="2"/>
        <v>35.028</v>
      </c>
      <c r="S66" s="14">
        <f t="shared" si="3"/>
        <v>70.338</v>
      </c>
      <c r="T66" s="5">
        <f>RANK(S66,$S$66:$S$68)</f>
        <v>1</v>
      </c>
      <c r="U66" s="5" t="str">
        <f t="shared" si="7"/>
        <v>是</v>
      </c>
      <c r="V66" s="5"/>
    </row>
    <row r="67" spans="1:22">
      <c r="A67" s="5">
        <f t="shared" si="6"/>
        <v>65</v>
      </c>
      <c r="B67" s="5" t="s">
        <v>258</v>
      </c>
      <c r="C67" s="8" t="s">
        <v>24</v>
      </c>
      <c r="D67" s="5" t="s">
        <v>55</v>
      </c>
      <c r="E67" s="8">
        <v>6605017</v>
      </c>
      <c r="F67" s="5" t="s">
        <v>26</v>
      </c>
      <c r="G67" s="9" t="s">
        <v>245</v>
      </c>
      <c r="H67" s="5" t="s">
        <v>259</v>
      </c>
      <c r="I67" s="5" t="s">
        <v>260</v>
      </c>
      <c r="J67" s="5" t="s">
        <v>75</v>
      </c>
      <c r="K67" s="5"/>
      <c r="L67" s="14">
        <v>57.5</v>
      </c>
      <c r="M67" s="14">
        <f t="shared" si="1"/>
        <v>34.5</v>
      </c>
      <c r="N67" s="5">
        <v>2</v>
      </c>
      <c r="O67" s="14">
        <v>78.17</v>
      </c>
      <c r="P67" s="16"/>
      <c r="Q67" s="21"/>
      <c r="R67" s="14">
        <f t="shared" si="2"/>
        <v>31.268</v>
      </c>
      <c r="S67" s="14">
        <f t="shared" si="3"/>
        <v>65.768</v>
      </c>
      <c r="T67" s="5">
        <f>RANK(S67,$S$66:$S$68)</f>
        <v>3</v>
      </c>
      <c r="U67" s="5" t="str">
        <f t="shared" si="7"/>
        <v>否</v>
      </c>
      <c r="V67" s="5"/>
    </row>
    <row r="68" spans="1:22">
      <c r="A68" s="5">
        <f t="shared" si="6"/>
        <v>66</v>
      </c>
      <c r="B68" s="5" t="s">
        <v>261</v>
      </c>
      <c r="C68" s="8" t="s">
        <v>24</v>
      </c>
      <c r="D68" s="5" t="s">
        <v>55</v>
      </c>
      <c r="E68" s="8">
        <v>6605017</v>
      </c>
      <c r="F68" s="5" t="s">
        <v>26</v>
      </c>
      <c r="G68" s="9" t="s">
        <v>245</v>
      </c>
      <c r="H68" s="5" t="s">
        <v>262</v>
      </c>
      <c r="I68" s="5" t="s">
        <v>125</v>
      </c>
      <c r="J68" s="5" t="s">
        <v>87</v>
      </c>
      <c r="K68" s="5"/>
      <c r="L68" s="14">
        <v>56.1</v>
      </c>
      <c r="M68" s="14">
        <f t="shared" ref="M68:M131" si="8">L68*0.6</f>
        <v>33.66</v>
      </c>
      <c r="N68" s="5">
        <v>3</v>
      </c>
      <c r="O68" s="14">
        <v>82.71</v>
      </c>
      <c r="P68" s="17"/>
      <c r="Q68" s="23"/>
      <c r="R68" s="14">
        <f t="shared" ref="R68:R131" si="9">O68*0.4</f>
        <v>33.084</v>
      </c>
      <c r="S68" s="14">
        <f t="shared" ref="S68:S131" si="10">R68+M68</f>
        <v>66.744</v>
      </c>
      <c r="T68" s="5">
        <f>RANK(S68,$S$66:$S$68)</f>
        <v>2</v>
      </c>
      <c r="U68" s="5" t="str">
        <f t="shared" ref="U68:U86" si="11">IF(AND(T68=1,O68&gt;=60),"是","否")</f>
        <v>否</v>
      </c>
      <c r="V68" s="5"/>
    </row>
    <row r="69" spans="1:22">
      <c r="A69" s="5">
        <f t="shared" ref="A69:A102" si="12">ROW(B69)-2</f>
        <v>67</v>
      </c>
      <c r="B69" s="5" t="s">
        <v>263</v>
      </c>
      <c r="C69" s="8" t="s">
        <v>24</v>
      </c>
      <c r="D69" s="5" t="s">
        <v>55</v>
      </c>
      <c r="E69" s="8">
        <v>6605018</v>
      </c>
      <c r="F69" s="5" t="s">
        <v>26</v>
      </c>
      <c r="G69" s="9" t="s">
        <v>89</v>
      </c>
      <c r="H69" s="5" t="s">
        <v>264</v>
      </c>
      <c r="I69" s="5" t="s">
        <v>240</v>
      </c>
      <c r="J69" s="5" t="s">
        <v>122</v>
      </c>
      <c r="K69" s="5"/>
      <c r="L69" s="14">
        <v>58.95</v>
      </c>
      <c r="M69" s="14">
        <f t="shared" si="8"/>
        <v>35.37</v>
      </c>
      <c r="N69" s="5">
        <v>1</v>
      </c>
      <c r="O69" s="14">
        <v>86.43</v>
      </c>
      <c r="P69" s="15">
        <f>AVERAGE(O69:O102)</f>
        <v>84.2883333333334</v>
      </c>
      <c r="Q69" s="20" t="s">
        <v>265</v>
      </c>
      <c r="R69" s="14">
        <f t="shared" si="9"/>
        <v>34.572</v>
      </c>
      <c r="S69" s="14">
        <f t="shared" si="10"/>
        <v>69.942</v>
      </c>
      <c r="T69" s="5">
        <f>RANK(S69,$S$69:$S$71)</f>
        <v>1</v>
      </c>
      <c r="U69" s="5" t="str">
        <f t="shared" si="11"/>
        <v>是</v>
      </c>
      <c r="V69" s="22"/>
    </row>
    <row r="70" spans="1:22">
      <c r="A70" s="5">
        <f t="shared" si="12"/>
        <v>68</v>
      </c>
      <c r="B70" s="5" t="s">
        <v>266</v>
      </c>
      <c r="C70" s="8" t="s">
        <v>24</v>
      </c>
      <c r="D70" s="5" t="s">
        <v>55</v>
      </c>
      <c r="E70" s="8">
        <v>6605018</v>
      </c>
      <c r="F70" s="5" t="s">
        <v>26</v>
      </c>
      <c r="G70" s="9" t="s">
        <v>89</v>
      </c>
      <c r="H70" s="5" t="s">
        <v>267</v>
      </c>
      <c r="I70" s="5" t="s">
        <v>268</v>
      </c>
      <c r="J70" s="5" t="s">
        <v>243</v>
      </c>
      <c r="K70" s="5"/>
      <c r="L70" s="14">
        <v>58.4</v>
      </c>
      <c r="M70" s="14">
        <f t="shared" si="8"/>
        <v>35.04</v>
      </c>
      <c r="N70" s="5">
        <v>2</v>
      </c>
      <c r="O70" s="14">
        <v>87.25</v>
      </c>
      <c r="P70" s="16"/>
      <c r="Q70" s="21"/>
      <c r="R70" s="14">
        <f t="shared" si="9"/>
        <v>34.9</v>
      </c>
      <c r="S70" s="14">
        <f t="shared" si="10"/>
        <v>69.94</v>
      </c>
      <c r="T70" s="5">
        <f>RANK(S70,$S$69:$S$71)</f>
        <v>2</v>
      </c>
      <c r="U70" s="5" t="str">
        <f t="shared" si="11"/>
        <v>否</v>
      </c>
      <c r="V70" s="22"/>
    </row>
    <row r="71" spans="1:22">
      <c r="A71" s="5">
        <f t="shared" si="12"/>
        <v>69</v>
      </c>
      <c r="B71" s="5" t="s">
        <v>269</v>
      </c>
      <c r="C71" s="8" t="s">
        <v>24</v>
      </c>
      <c r="D71" s="5" t="s">
        <v>55</v>
      </c>
      <c r="E71" s="8">
        <v>6605018</v>
      </c>
      <c r="F71" s="5" t="s">
        <v>26</v>
      </c>
      <c r="G71" s="9" t="s">
        <v>89</v>
      </c>
      <c r="H71" s="5" t="s">
        <v>270</v>
      </c>
      <c r="I71" s="5" t="s">
        <v>271</v>
      </c>
      <c r="J71" s="5" t="s">
        <v>122</v>
      </c>
      <c r="K71" s="5"/>
      <c r="L71" s="14">
        <v>56.15</v>
      </c>
      <c r="M71" s="14">
        <f t="shared" si="8"/>
        <v>33.69</v>
      </c>
      <c r="N71" s="5">
        <v>3</v>
      </c>
      <c r="O71" s="14">
        <v>79.93</v>
      </c>
      <c r="P71" s="16"/>
      <c r="Q71" s="21"/>
      <c r="R71" s="14">
        <f t="shared" si="9"/>
        <v>31.972</v>
      </c>
      <c r="S71" s="14">
        <f t="shared" si="10"/>
        <v>65.662</v>
      </c>
      <c r="T71" s="5">
        <f>RANK(S71,$S$69:$S$71)</f>
        <v>3</v>
      </c>
      <c r="U71" s="5" t="str">
        <f t="shared" si="11"/>
        <v>否</v>
      </c>
      <c r="V71" s="22"/>
    </row>
    <row r="72" spans="1:22">
      <c r="A72" s="5">
        <f t="shared" si="12"/>
        <v>70</v>
      </c>
      <c r="B72" s="5" t="s">
        <v>272</v>
      </c>
      <c r="C72" s="8" t="s">
        <v>24</v>
      </c>
      <c r="D72" s="5" t="s">
        <v>55</v>
      </c>
      <c r="E72" s="8">
        <v>6605020</v>
      </c>
      <c r="F72" s="5" t="s">
        <v>26</v>
      </c>
      <c r="G72" s="9" t="s">
        <v>273</v>
      </c>
      <c r="H72" s="5" t="s">
        <v>274</v>
      </c>
      <c r="I72" s="5" t="s">
        <v>275</v>
      </c>
      <c r="J72" s="5" t="s">
        <v>45</v>
      </c>
      <c r="K72" s="5"/>
      <c r="L72" s="14">
        <v>58.45</v>
      </c>
      <c r="M72" s="14">
        <f t="shared" si="8"/>
        <v>35.07</v>
      </c>
      <c r="N72" s="5">
        <v>1</v>
      </c>
      <c r="O72" s="14">
        <v>84.93</v>
      </c>
      <c r="P72" s="16"/>
      <c r="Q72" s="21"/>
      <c r="R72" s="14">
        <f t="shared" si="9"/>
        <v>33.972</v>
      </c>
      <c r="S72" s="14">
        <f t="shared" si="10"/>
        <v>69.042</v>
      </c>
      <c r="T72" s="5">
        <f>RANK(S72,$S$72:$S$74)</f>
        <v>2</v>
      </c>
      <c r="U72" s="5" t="str">
        <f t="shared" si="11"/>
        <v>否</v>
      </c>
      <c r="V72" s="22"/>
    </row>
    <row r="73" spans="1:22">
      <c r="A73" s="5">
        <f t="shared" si="12"/>
        <v>71</v>
      </c>
      <c r="B73" s="5" t="s">
        <v>276</v>
      </c>
      <c r="C73" s="8" t="s">
        <v>38</v>
      </c>
      <c r="D73" s="5" t="s">
        <v>55</v>
      </c>
      <c r="E73" s="8">
        <v>6605020</v>
      </c>
      <c r="F73" s="5" t="s">
        <v>26</v>
      </c>
      <c r="G73" s="9" t="s">
        <v>273</v>
      </c>
      <c r="H73" s="5" t="s">
        <v>277</v>
      </c>
      <c r="I73" s="5" t="s">
        <v>278</v>
      </c>
      <c r="J73" s="5" t="s">
        <v>110</v>
      </c>
      <c r="K73" s="5"/>
      <c r="L73" s="14">
        <v>56.65</v>
      </c>
      <c r="M73" s="14">
        <f t="shared" si="8"/>
        <v>33.99</v>
      </c>
      <c r="N73" s="5">
        <v>2</v>
      </c>
      <c r="O73" s="14">
        <v>89.45</v>
      </c>
      <c r="P73" s="16"/>
      <c r="Q73" s="21"/>
      <c r="R73" s="14">
        <f t="shared" si="9"/>
        <v>35.78</v>
      </c>
      <c r="S73" s="14">
        <f t="shared" si="10"/>
        <v>69.77</v>
      </c>
      <c r="T73" s="5">
        <f>RANK(S73,$S$72:$S$74)</f>
        <v>1</v>
      </c>
      <c r="U73" s="5" t="str">
        <f t="shared" si="11"/>
        <v>是</v>
      </c>
      <c r="V73" s="22"/>
    </row>
    <row r="74" spans="1:22">
      <c r="A74" s="5">
        <f t="shared" si="12"/>
        <v>72</v>
      </c>
      <c r="B74" s="9" t="s">
        <v>279</v>
      </c>
      <c r="C74" s="8" t="s">
        <v>38</v>
      </c>
      <c r="D74" s="5" t="s">
        <v>55</v>
      </c>
      <c r="E74" s="8">
        <v>6605020</v>
      </c>
      <c r="F74" s="5" t="s">
        <v>26</v>
      </c>
      <c r="G74" s="9" t="s">
        <v>273</v>
      </c>
      <c r="H74" s="5" t="s">
        <v>280</v>
      </c>
      <c r="I74" s="5" t="s">
        <v>48</v>
      </c>
      <c r="J74" s="5" t="s">
        <v>96</v>
      </c>
      <c r="K74" s="5"/>
      <c r="L74" s="14">
        <v>53.85</v>
      </c>
      <c r="M74" s="14">
        <f t="shared" si="8"/>
        <v>32.31</v>
      </c>
      <c r="N74" s="5">
        <v>3</v>
      </c>
      <c r="O74" s="14">
        <v>89.39</v>
      </c>
      <c r="P74" s="16"/>
      <c r="Q74" s="21"/>
      <c r="R74" s="14">
        <f t="shared" si="9"/>
        <v>35.756</v>
      </c>
      <c r="S74" s="14">
        <f t="shared" si="10"/>
        <v>68.066</v>
      </c>
      <c r="T74" s="5">
        <f>RANK(S74,$S$72:$S$74)</f>
        <v>3</v>
      </c>
      <c r="U74" s="5" t="str">
        <f t="shared" si="11"/>
        <v>否</v>
      </c>
      <c r="V74" s="22"/>
    </row>
    <row r="75" spans="1:22">
      <c r="A75" s="5">
        <f t="shared" si="12"/>
        <v>73</v>
      </c>
      <c r="B75" s="5" t="s">
        <v>281</v>
      </c>
      <c r="C75" s="8" t="s">
        <v>38</v>
      </c>
      <c r="D75" s="5" t="s">
        <v>55</v>
      </c>
      <c r="E75" s="8">
        <v>6605022</v>
      </c>
      <c r="F75" s="5" t="s">
        <v>26</v>
      </c>
      <c r="G75" s="9" t="s">
        <v>282</v>
      </c>
      <c r="H75" s="5" t="s">
        <v>283</v>
      </c>
      <c r="I75" s="5" t="s">
        <v>284</v>
      </c>
      <c r="J75" s="5" t="s">
        <v>285</v>
      </c>
      <c r="K75" s="5"/>
      <c r="L75" s="14">
        <v>64.4</v>
      </c>
      <c r="M75" s="14">
        <f t="shared" si="8"/>
        <v>38.64</v>
      </c>
      <c r="N75" s="5">
        <v>1</v>
      </c>
      <c r="O75" s="14">
        <v>90.23</v>
      </c>
      <c r="P75" s="16"/>
      <c r="Q75" s="21"/>
      <c r="R75" s="14">
        <f t="shared" si="9"/>
        <v>36.092</v>
      </c>
      <c r="S75" s="14">
        <f t="shared" si="10"/>
        <v>74.732</v>
      </c>
      <c r="T75" s="5">
        <f>RANK(S75,$S$75:$S$77)</f>
        <v>1</v>
      </c>
      <c r="U75" s="5" t="str">
        <f t="shared" si="11"/>
        <v>是</v>
      </c>
      <c r="V75" s="22"/>
    </row>
    <row r="76" spans="1:22">
      <c r="A76" s="5">
        <f t="shared" si="12"/>
        <v>74</v>
      </c>
      <c r="B76" s="5" t="s">
        <v>286</v>
      </c>
      <c r="C76" s="8" t="s">
        <v>24</v>
      </c>
      <c r="D76" s="5" t="s">
        <v>55</v>
      </c>
      <c r="E76" s="8">
        <v>6605022</v>
      </c>
      <c r="F76" s="5" t="s">
        <v>26</v>
      </c>
      <c r="G76" s="9" t="s">
        <v>282</v>
      </c>
      <c r="H76" s="5" t="s">
        <v>287</v>
      </c>
      <c r="I76" s="5" t="s">
        <v>107</v>
      </c>
      <c r="J76" s="5" t="s">
        <v>104</v>
      </c>
      <c r="K76" s="5"/>
      <c r="L76" s="14">
        <v>63.3</v>
      </c>
      <c r="M76" s="14">
        <f t="shared" si="8"/>
        <v>37.98</v>
      </c>
      <c r="N76" s="5">
        <v>2</v>
      </c>
      <c r="O76" s="14">
        <v>86.77</v>
      </c>
      <c r="P76" s="16"/>
      <c r="Q76" s="21"/>
      <c r="R76" s="14">
        <f t="shared" si="9"/>
        <v>34.708</v>
      </c>
      <c r="S76" s="14">
        <f t="shared" si="10"/>
        <v>72.688</v>
      </c>
      <c r="T76" s="5">
        <f>RANK(S76,$S$75:$S$77)</f>
        <v>3</v>
      </c>
      <c r="U76" s="5" t="str">
        <f t="shared" si="11"/>
        <v>否</v>
      </c>
      <c r="V76" s="22"/>
    </row>
    <row r="77" spans="1:22">
      <c r="A77" s="5">
        <f t="shared" si="12"/>
        <v>75</v>
      </c>
      <c r="B77" s="5" t="s">
        <v>288</v>
      </c>
      <c r="C77" s="8" t="s">
        <v>38</v>
      </c>
      <c r="D77" s="5" t="s">
        <v>55</v>
      </c>
      <c r="E77" s="8">
        <v>6605022</v>
      </c>
      <c r="F77" s="5" t="s">
        <v>26</v>
      </c>
      <c r="G77" s="9" t="s">
        <v>282</v>
      </c>
      <c r="H77" s="5" t="s">
        <v>289</v>
      </c>
      <c r="I77" s="5" t="s">
        <v>139</v>
      </c>
      <c r="J77" s="5" t="s">
        <v>290</v>
      </c>
      <c r="K77" s="5"/>
      <c r="L77" s="14">
        <v>62.85</v>
      </c>
      <c r="M77" s="14">
        <f t="shared" si="8"/>
        <v>37.71</v>
      </c>
      <c r="N77" s="5">
        <v>3</v>
      </c>
      <c r="O77" s="14">
        <v>89.96</v>
      </c>
      <c r="P77" s="16"/>
      <c r="Q77" s="21"/>
      <c r="R77" s="14">
        <f t="shared" si="9"/>
        <v>35.984</v>
      </c>
      <c r="S77" s="14">
        <f t="shared" si="10"/>
        <v>73.694</v>
      </c>
      <c r="T77" s="5">
        <f>RANK(S77,$S$75:$S$77)</f>
        <v>2</v>
      </c>
      <c r="U77" s="5" t="str">
        <f t="shared" si="11"/>
        <v>否</v>
      </c>
      <c r="V77" s="22"/>
    </row>
    <row r="78" spans="1:22">
      <c r="A78" s="5">
        <f t="shared" si="12"/>
        <v>76</v>
      </c>
      <c r="B78" s="5" t="s">
        <v>291</v>
      </c>
      <c r="C78" s="8" t="s">
        <v>24</v>
      </c>
      <c r="D78" s="5" t="s">
        <v>55</v>
      </c>
      <c r="E78" s="8">
        <v>6605023</v>
      </c>
      <c r="F78" s="5" t="s">
        <v>26</v>
      </c>
      <c r="G78" s="9" t="s">
        <v>292</v>
      </c>
      <c r="H78" s="5" t="s">
        <v>293</v>
      </c>
      <c r="I78" s="5" t="s">
        <v>294</v>
      </c>
      <c r="J78" s="5" t="s">
        <v>290</v>
      </c>
      <c r="K78" s="5"/>
      <c r="L78" s="14">
        <v>61.25</v>
      </c>
      <c r="M78" s="14">
        <f t="shared" si="8"/>
        <v>36.75</v>
      </c>
      <c r="N78" s="5">
        <v>1</v>
      </c>
      <c r="O78" s="14">
        <v>85.12</v>
      </c>
      <c r="P78" s="16"/>
      <c r="Q78" s="21"/>
      <c r="R78" s="14">
        <f t="shared" si="9"/>
        <v>34.048</v>
      </c>
      <c r="S78" s="14">
        <f t="shared" si="10"/>
        <v>70.798</v>
      </c>
      <c r="T78" s="5">
        <f>RANK(S78,$S$78:$S$80)</f>
        <v>1</v>
      </c>
      <c r="U78" s="5" t="str">
        <f t="shared" si="11"/>
        <v>是</v>
      </c>
      <c r="V78" s="22"/>
    </row>
    <row r="79" spans="1:22">
      <c r="A79" s="5">
        <f t="shared" si="12"/>
        <v>77</v>
      </c>
      <c r="B79" s="5" t="s">
        <v>295</v>
      </c>
      <c r="C79" s="8" t="s">
        <v>24</v>
      </c>
      <c r="D79" s="5" t="s">
        <v>55</v>
      </c>
      <c r="E79" s="8">
        <v>6605023</v>
      </c>
      <c r="F79" s="5" t="s">
        <v>26</v>
      </c>
      <c r="G79" s="9" t="s">
        <v>292</v>
      </c>
      <c r="H79" s="5" t="s">
        <v>296</v>
      </c>
      <c r="I79" s="5" t="s">
        <v>297</v>
      </c>
      <c r="J79" s="5" t="s">
        <v>66</v>
      </c>
      <c r="K79" s="5"/>
      <c r="L79" s="14">
        <v>60.65</v>
      </c>
      <c r="M79" s="14">
        <f t="shared" si="8"/>
        <v>36.39</v>
      </c>
      <c r="N79" s="5">
        <v>2</v>
      </c>
      <c r="O79" s="14">
        <v>74.89</v>
      </c>
      <c r="P79" s="16"/>
      <c r="Q79" s="21"/>
      <c r="R79" s="14">
        <f t="shared" si="9"/>
        <v>29.956</v>
      </c>
      <c r="S79" s="14">
        <f t="shared" si="10"/>
        <v>66.346</v>
      </c>
      <c r="T79" s="5">
        <f>RANK(S79,$S$78:$S$80)</f>
        <v>3</v>
      </c>
      <c r="U79" s="5" t="str">
        <f t="shared" si="11"/>
        <v>否</v>
      </c>
      <c r="V79" s="22"/>
    </row>
    <row r="80" spans="1:22">
      <c r="A80" s="5">
        <f t="shared" si="12"/>
        <v>78</v>
      </c>
      <c r="B80" s="5" t="s">
        <v>298</v>
      </c>
      <c r="C80" s="8" t="s">
        <v>38</v>
      </c>
      <c r="D80" s="5" t="s">
        <v>55</v>
      </c>
      <c r="E80" s="8">
        <v>6605023</v>
      </c>
      <c r="F80" s="5" t="s">
        <v>26</v>
      </c>
      <c r="G80" s="9" t="s">
        <v>292</v>
      </c>
      <c r="H80" s="5" t="s">
        <v>299</v>
      </c>
      <c r="I80" s="5" t="s">
        <v>300</v>
      </c>
      <c r="J80" s="5" t="s">
        <v>110</v>
      </c>
      <c r="K80" s="5"/>
      <c r="L80" s="14">
        <v>59.15</v>
      </c>
      <c r="M80" s="14">
        <f t="shared" si="8"/>
        <v>35.49</v>
      </c>
      <c r="N80" s="5">
        <v>3</v>
      </c>
      <c r="O80" s="14">
        <v>85.74</v>
      </c>
      <c r="P80" s="16"/>
      <c r="Q80" s="21"/>
      <c r="R80" s="14">
        <f t="shared" si="9"/>
        <v>34.296</v>
      </c>
      <c r="S80" s="14">
        <f t="shared" si="10"/>
        <v>69.786</v>
      </c>
      <c r="T80" s="5">
        <f>RANK(S80,$S$78:$S$80)</f>
        <v>2</v>
      </c>
      <c r="U80" s="5" t="str">
        <f t="shared" si="11"/>
        <v>否</v>
      </c>
      <c r="V80" s="22"/>
    </row>
    <row r="81" spans="1:22">
      <c r="A81" s="5">
        <f t="shared" si="12"/>
        <v>79</v>
      </c>
      <c r="B81" s="5" t="s">
        <v>301</v>
      </c>
      <c r="C81" s="8" t="s">
        <v>24</v>
      </c>
      <c r="D81" s="5" t="s">
        <v>55</v>
      </c>
      <c r="E81" s="8">
        <v>6605025</v>
      </c>
      <c r="F81" s="5" t="s">
        <v>26</v>
      </c>
      <c r="G81" s="9" t="s">
        <v>302</v>
      </c>
      <c r="H81" s="5" t="s">
        <v>303</v>
      </c>
      <c r="I81" s="5" t="s">
        <v>136</v>
      </c>
      <c r="J81" s="5" t="s">
        <v>304</v>
      </c>
      <c r="K81" s="5"/>
      <c r="L81" s="14">
        <v>60</v>
      </c>
      <c r="M81" s="14">
        <f t="shared" si="8"/>
        <v>36</v>
      </c>
      <c r="N81" s="5">
        <v>1</v>
      </c>
      <c r="O81" s="14">
        <v>85.72</v>
      </c>
      <c r="P81" s="16"/>
      <c r="Q81" s="21"/>
      <c r="R81" s="14">
        <f t="shared" si="9"/>
        <v>34.288</v>
      </c>
      <c r="S81" s="14">
        <f t="shared" si="10"/>
        <v>70.288</v>
      </c>
      <c r="T81" s="5">
        <f>RANK(S81,$S$81:$S$84)</f>
        <v>1</v>
      </c>
      <c r="U81" s="5" t="str">
        <f t="shared" si="11"/>
        <v>是</v>
      </c>
      <c r="V81" s="22"/>
    </row>
    <row r="82" spans="1:22">
      <c r="A82" s="5">
        <f t="shared" si="12"/>
        <v>80</v>
      </c>
      <c r="B82" s="5" t="s">
        <v>305</v>
      </c>
      <c r="C82" s="8" t="s">
        <v>38</v>
      </c>
      <c r="D82" s="5" t="s">
        <v>55</v>
      </c>
      <c r="E82" s="8">
        <v>6605025</v>
      </c>
      <c r="F82" s="5" t="s">
        <v>26</v>
      </c>
      <c r="G82" s="9" t="s">
        <v>302</v>
      </c>
      <c r="H82" s="5" t="s">
        <v>306</v>
      </c>
      <c r="I82" s="5" t="s">
        <v>307</v>
      </c>
      <c r="J82" s="5" t="s">
        <v>29</v>
      </c>
      <c r="K82" s="5"/>
      <c r="L82" s="14">
        <v>56</v>
      </c>
      <c r="M82" s="14">
        <f t="shared" si="8"/>
        <v>33.6</v>
      </c>
      <c r="N82" s="5">
        <v>2</v>
      </c>
      <c r="O82" s="14">
        <v>72.44</v>
      </c>
      <c r="P82" s="16"/>
      <c r="Q82" s="21"/>
      <c r="R82" s="14">
        <f t="shared" si="9"/>
        <v>28.976</v>
      </c>
      <c r="S82" s="14">
        <f t="shared" si="10"/>
        <v>62.576</v>
      </c>
      <c r="T82" s="5">
        <f>RANK(S82,$S$81:$S$83)</f>
        <v>3</v>
      </c>
      <c r="U82" s="5" t="str">
        <f t="shared" si="11"/>
        <v>否</v>
      </c>
      <c r="V82" s="22"/>
    </row>
    <row r="83" spans="1:22">
      <c r="A83" s="5">
        <f t="shared" si="12"/>
        <v>81</v>
      </c>
      <c r="B83" s="5" t="s">
        <v>308</v>
      </c>
      <c r="C83" s="8" t="s">
        <v>38</v>
      </c>
      <c r="D83" s="5" t="s">
        <v>55</v>
      </c>
      <c r="E83" s="8">
        <v>6605025</v>
      </c>
      <c r="F83" s="5" t="s">
        <v>26</v>
      </c>
      <c r="G83" s="9" t="s">
        <v>302</v>
      </c>
      <c r="H83" s="5" t="s">
        <v>309</v>
      </c>
      <c r="I83" s="5" t="s">
        <v>237</v>
      </c>
      <c r="J83" s="5" t="s">
        <v>148</v>
      </c>
      <c r="K83" s="5"/>
      <c r="L83" s="14">
        <v>55.2</v>
      </c>
      <c r="M83" s="14">
        <f t="shared" si="8"/>
        <v>33.12</v>
      </c>
      <c r="N83" s="5">
        <v>3</v>
      </c>
      <c r="O83" s="14">
        <v>79.82</v>
      </c>
      <c r="P83" s="16"/>
      <c r="Q83" s="21"/>
      <c r="R83" s="14">
        <f t="shared" si="9"/>
        <v>31.928</v>
      </c>
      <c r="S83" s="14">
        <f t="shared" si="10"/>
        <v>65.048</v>
      </c>
      <c r="T83" s="5">
        <f>RANK(S83,$S$81:$S$83)</f>
        <v>2</v>
      </c>
      <c r="U83" s="5" t="str">
        <f t="shared" si="11"/>
        <v>否</v>
      </c>
      <c r="V83" s="22"/>
    </row>
    <row r="84" spans="1:22">
      <c r="A84" s="5">
        <f t="shared" si="12"/>
        <v>82</v>
      </c>
      <c r="B84" s="5" t="s">
        <v>310</v>
      </c>
      <c r="C84" s="8" t="s">
        <v>24</v>
      </c>
      <c r="D84" s="5" t="s">
        <v>55</v>
      </c>
      <c r="E84" s="8">
        <v>6605025</v>
      </c>
      <c r="F84" s="5" t="s">
        <v>26</v>
      </c>
      <c r="G84" s="9" t="s">
        <v>302</v>
      </c>
      <c r="H84" s="5" t="s">
        <v>311</v>
      </c>
      <c r="I84" s="5" t="s">
        <v>128</v>
      </c>
      <c r="J84" s="5" t="s">
        <v>312</v>
      </c>
      <c r="K84" s="5"/>
      <c r="L84" s="14">
        <v>55.2</v>
      </c>
      <c r="M84" s="14">
        <f t="shared" si="8"/>
        <v>33.12</v>
      </c>
      <c r="N84" s="5">
        <v>3</v>
      </c>
      <c r="O84" s="14">
        <v>73.12</v>
      </c>
      <c r="P84" s="16"/>
      <c r="Q84" s="21"/>
      <c r="R84" s="14">
        <f t="shared" si="9"/>
        <v>29.248</v>
      </c>
      <c r="S84" s="14">
        <f t="shared" si="10"/>
        <v>62.368</v>
      </c>
      <c r="T84" s="5">
        <f>RANK(S84,$S$81:$S$84)</f>
        <v>4</v>
      </c>
      <c r="U84" s="5" t="str">
        <f t="shared" si="11"/>
        <v>否</v>
      </c>
      <c r="V84" s="22"/>
    </row>
    <row r="85" spans="1:22">
      <c r="A85" s="5">
        <f t="shared" si="12"/>
        <v>83</v>
      </c>
      <c r="B85" s="5" t="s">
        <v>313</v>
      </c>
      <c r="C85" s="8" t="s">
        <v>24</v>
      </c>
      <c r="D85" s="5" t="s">
        <v>55</v>
      </c>
      <c r="E85" s="8">
        <v>6605026</v>
      </c>
      <c r="F85" s="5" t="s">
        <v>26</v>
      </c>
      <c r="G85" s="9" t="s">
        <v>314</v>
      </c>
      <c r="H85" s="5" t="s">
        <v>315</v>
      </c>
      <c r="I85" s="5" t="s">
        <v>250</v>
      </c>
      <c r="J85" s="5" t="s">
        <v>290</v>
      </c>
      <c r="K85" s="5"/>
      <c r="L85" s="14">
        <v>63.35</v>
      </c>
      <c r="M85" s="14">
        <f t="shared" si="8"/>
        <v>38.01</v>
      </c>
      <c r="N85" s="5">
        <v>1</v>
      </c>
      <c r="O85" s="14">
        <v>84.12</v>
      </c>
      <c r="P85" s="16"/>
      <c r="Q85" s="21"/>
      <c r="R85" s="14">
        <f t="shared" si="9"/>
        <v>33.648</v>
      </c>
      <c r="S85" s="14">
        <f t="shared" si="10"/>
        <v>71.658</v>
      </c>
      <c r="T85" s="5">
        <f>RANK(S85,$S$85:$S$87)</f>
        <v>1</v>
      </c>
      <c r="U85" s="5" t="str">
        <f t="shared" si="11"/>
        <v>是</v>
      </c>
      <c r="V85" s="22"/>
    </row>
    <row r="86" spans="1:22">
      <c r="A86" s="5">
        <f t="shared" si="12"/>
        <v>84</v>
      </c>
      <c r="B86" s="5" t="s">
        <v>316</v>
      </c>
      <c r="C86" s="8" t="s">
        <v>24</v>
      </c>
      <c r="D86" s="5" t="s">
        <v>55</v>
      </c>
      <c r="E86" s="8">
        <v>6605026</v>
      </c>
      <c r="F86" s="5" t="s">
        <v>26</v>
      </c>
      <c r="G86" s="9" t="s">
        <v>314</v>
      </c>
      <c r="H86" s="5" t="s">
        <v>317</v>
      </c>
      <c r="I86" s="5" t="s">
        <v>318</v>
      </c>
      <c r="J86" s="5" t="s">
        <v>304</v>
      </c>
      <c r="K86" s="5"/>
      <c r="L86" s="14">
        <v>61.7</v>
      </c>
      <c r="M86" s="14">
        <f t="shared" si="8"/>
        <v>37.02</v>
      </c>
      <c r="N86" s="5">
        <v>2</v>
      </c>
      <c r="O86" s="14">
        <v>78.85</v>
      </c>
      <c r="P86" s="16"/>
      <c r="Q86" s="21"/>
      <c r="R86" s="14">
        <f t="shared" si="9"/>
        <v>31.54</v>
      </c>
      <c r="S86" s="14">
        <f t="shared" si="10"/>
        <v>68.56</v>
      </c>
      <c r="T86" s="5">
        <f>RANK(S86,$S$85:$S$87)</f>
        <v>2</v>
      </c>
      <c r="U86" s="5" t="str">
        <f t="shared" si="11"/>
        <v>否</v>
      </c>
      <c r="V86" s="22"/>
    </row>
    <row r="87" spans="1:22">
      <c r="A87" s="5">
        <f t="shared" si="12"/>
        <v>85</v>
      </c>
      <c r="B87" s="5" t="s">
        <v>319</v>
      </c>
      <c r="C87" s="8" t="s">
        <v>24</v>
      </c>
      <c r="D87" s="5" t="s">
        <v>55</v>
      </c>
      <c r="E87" s="8">
        <v>6605026</v>
      </c>
      <c r="F87" s="5" t="s">
        <v>26</v>
      </c>
      <c r="G87" s="9" t="s">
        <v>314</v>
      </c>
      <c r="H87" s="5" t="s">
        <v>320</v>
      </c>
      <c r="I87" s="5" t="s">
        <v>253</v>
      </c>
      <c r="J87" s="5" t="s">
        <v>321</v>
      </c>
      <c r="K87" s="5"/>
      <c r="L87" s="14">
        <v>61.05</v>
      </c>
      <c r="M87" s="14">
        <f t="shared" si="8"/>
        <v>36.63</v>
      </c>
      <c r="N87" s="5">
        <v>3</v>
      </c>
      <c r="O87" s="14">
        <v>76.21</v>
      </c>
      <c r="P87" s="16"/>
      <c r="Q87" s="21"/>
      <c r="R87" s="14">
        <f t="shared" si="9"/>
        <v>30.484</v>
      </c>
      <c r="S87" s="14">
        <f t="shared" si="10"/>
        <v>67.114</v>
      </c>
      <c r="T87" s="5">
        <f>RANK(S87,$S$85:$S$87)</f>
        <v>3</v>
      </c>
      <c r="U87" s="5" t="str">
        <f t="shared" ref="U87:U118" si="13">IF(AND(T87=1,O87&gt;=60),"是","否")</f>
        <v>否</v>
      </c>
      <c r="V87" s="22"/>
    </row>
    <row r="88" ht="98" spans="1:22">
      <c r="A88" s="5">
        <f t="shared" si="12"/>
        <v>86</v>
      </c>
      <c r="B88" s="5" t="s">
        <v>322</v>
      </c>
      <c r="C88" s="8" t="s">
        <v>38</v>
      </c>
      <c r="D88" s="5" t="s">
        <v>55</v>
      </c>
      <c r="E88" s="8">
        <v>6605028</v>
      </c>
      <c r="F88" s="5" t="s">
        <v>26</v>
      </c>
      <c r="G88" s="9" t="s">
        <v>323</v>
      </c>
      <c r="H88" s="5" t="s">
        <v>324</v>
      </c>
      <c r="I88" s="5" t="s">
        <v>247</v>
      </c>
      <c r="J88" s="5" t="s">
        <v>133</v>
      </c>
      <c r="K88" s="5"/>
      <c r="L88" s="14">
        <v>63.35</v>
      </c>
      <c r="M88" s="14">
        <f t="shared" si="8"/>
        <v>38.01</v>
      </c>
      <c r="N88" s="5">
        <v>1</v>
      </c>
      <c r="O88" s="14">
        <v>87.95</v>
      </c>
      <c r="P88" s="16"/>
      <c r="Q88" s="21"/>
      <c r="R88" s="14">
        <f t="shared" si="9"/>
        <v>35.18</v>
      </c>
      <c r="S88" s="14">
        <f t="shared" si="10"/>
        <v>73.19</v>
      </c>
      <c r="T88" s="5">
        <f>RANK(S88,$S$88:$S$90)</f>
        <v>1</v>
      </c>
      <c r="U88" s="5" t="str">
        <f>IF(AND(O88&gt;=P69,O88&gt;=60),"是","否")</f>
        <v>是</v>
      </c>
      <c r="V88" s="22" t="s">
        <v>325</v>
      </c>
    </row>
    <row r="89" spans="1:22">
      <c r="A89" s="5">
        <f t="shared" si="12"/>
        <v>87</v>
      </c>
      <c r="B89" s="5" t="s">
        <v>326</v>
      </c>
      <c r="C89" s="8" t="s">
        <v>24</v>
      </c>
      <c r="D89" s="5" t="s">
        <v>55</v>
      </c>
      <c r="E89" s="8">
        <v>6605028</v>
      </c>
      <c r="F89" s="5" t="s">
        <v>26</v>
      </c>
      <c r="G89" s="9" t="s">
        <v>323</v>
      </c>
      <c r="H89" s="5" t="s">
        <v>327</v>
      </c>
      <c r="I89" s="5" t="s">
        <v>247</v>
      </c>
      <c r="J89" s="5" t="s">
        <v>71</v>
      </c>
      <c r="K89" s="5"/>
      <c r="L89" s="14">
        <v>60.35</v>
      </c>
      <c r="M89" s="14">
        <f t="shared" si="8"/>
        <v>36.21</v>
      </c>
      <c r="N89" s="5">
        <v>2</v>
      </c>
      <c r="O89" s="14"/>
      <c r="P89" s="16"/>
      <c r="Q89" s="21"/>
      <c r="R89" s="14">
        <f t="shared" si="9"/>
        <v>0</v>
      </c>
      <c r="S89" s="14">
        <f t="shared" si="10"/>
        <v>36.21</v>
      </c>
      <c r="T89" s="5">
        <f>RANK(S89,$S$88:$S$90)</f>
        <v>2</v>
      </c>
      <c r="U89" s="5" t="str">
        <f t="shared" si="13"/>
        <v>否</v>
      </c>
      <c r="V89" s="22" t="s">
        <v>50</v>
      </c>
    </row>
    <row r="90" spans="1:22">
      <c r="A90" s="5">
        <f t="shared" si="12"/>
        <v>88</v>
      </c>
      <c r="B90" s="5" t="s">
        <v>328</v>
      </c>
      <c r="C90" s="8" t="s">
        <v>38</v>
      </c>
      <c r="D90" s="5" t="s">
        <v>55</v>
      </c>
      <c r="E90" s="8">
        <v>6605028</v>
      </c>
      <c r="F90" s="5" t="s">
        <v>26</v>
      </c>
      <c r="G90" s="9" t="s">
        <v>323</v>
      </c>
      <c r="H90" s="5" t="s">
        <v>329</v>
      </c>
      <c r="I90" s="5" t="s">
        <v>330</v>
      </c>
      <c r="J90" s="5" t="s">
        <v>62</v>
      </c>
      <c r="K90" s="5"/>
      <c r="L90" s="14">
        <v>60.1</v>
      </c>
      <c r="M90" s="14">
        <f t="shared" si="8"/>
        <v>36.06</v>
      </c>
      <c r="N90" s="5">
        <v>3</v>
      </c>
      <c r="O90" s="14"/>
      <c r="P90" s="16"/>
      <c r="Q90" s="21"/>
      <c r="R90" s="14">
        <f t="shared" si="9"/>
        <v>0</v>
      </c>
      <c r="S90" s="14">
        <f t="shared" si="10"/>
        <v>36.06</v>
      </c>
      <c r="T90" s="5">
        <f>RANK(S90,$S$88:$S$90)</f>
        <v>3</v>
      </c>
      <c r="U90" s="5" t="str">
        <f t="shared" si="13"/>
        <v>否</v>
      </c>
      <c r="V90" s="22" t="s">
        <v>50</v>
      </c>
    </row>
    <row r="91" spans="1:22">
      <c r="A91" s="5">
        <f t="shared" si="12"/>
        <v>89</v>
      </c>
      <c r="B91" s="5" t="s">
        <v>331</v>
      </c>
      <c r="C91" s="8" t="s">
        <v>24</v>
      </c>
      <c r="D91" s="5" t="s">
        <v>55</v>
      </c>
      <c r="E91" s="8">
        <v>6605030</v>
      </c>
      <c r="F91" s="5" t="s">
        <v>26</v>
      </c>
      <c r="G91" s="9" t="s">
        <v>332</v>
      </c>
      <c r="H91" s="5" t="s">
        <v>333</v>
      </c>
      <c r="I91" s="5" t="s">
        <v>83</v>
      </c>
      <c r="J91" s="5" t="s">
        <v>92</v>
      </c>
      <c r="K91" s="5"/>
      <c r="L91" s="14">
        <v>58.85</v>
      </c>
      <c r="M91" s="14">
        <f t="shared" si="8"/>
        <v>35.31</v>
      </c>
      <c r="N91" s="5">
        <v>1</v>
      </c>
      <c r="O91" s="14">
        <v>91.26</v>
      </c>
      <c r="P91" s="16"/>
      <c r="Q91" s="21"/>
      <c r="R91" s="14">
        <f t="shared" si="9"/>
        <v>36.504</v>
      </c>
      <c r="S91" s="14">
        <f t="shared" si="10"/>
        <v>71.814</v>
      </c>
      <c r="T91" s="5">
        <f>RANK(S91,$S$91:$S$92)</f>
        <v>1</v>
      </c>
      <c r="U91" s="5" t="str">
        <f t="shared" si="13"/>
        <v>是</v>
      </c>
      <c r="V91" s="22"/>
    </row>
    <row r="92" spans="1:22">
      <c r="A92" s="5">
        <f t="shared" si="12"/>
        <v>90</v>
      </c>
      <c r="B92" s="5" t="s">
        <v>334</v>
      </c>
      <c r="C92" s="8" t="s">
        <v>24</v>
      </c>
      <c r="D92" s="5" t="s">
        <v>55</v>
      </c>
      <c r="E92" s="8">
        <v>6605030</v>
      </c>
      <c r="F92" s="5" t="s">
        <v>26</v>
      </c>
      <c r="G92" s="9" t="s">
        <v>332</v>
      </c>
      <c r="H92" s="5" t="s">
        <v>335</v>
      </c>
      <c r="I92" s="5" t="s">
        <v>117</v>
      </c>
      <c r="J92" s="5" t="s">
        <v>186</v>
      </c>
      <c r="K92" s="5"/>
      <c r="L92" s="14">
        <v>52.45</v>
      </c>
      <c r="M92" s="14">
        <f t="shared" si="8"/>
        <v>31.47</v>
      </c>
      <c r="N92" s="5">
        <v>2</v>
      </c>
      <c r="O92" s="14">
        <v>81.92</v>
      </c>
      <c r="P92" s="16"/>
      <c r="Q92" s="21"/>
      <c r="R92" s="14">
        <f t="shared" si="9"/>
        <v>32.768</v>
      </c>
      <c r="S92" s="14">
        <f t="shared" si="10"/>
        <v>64.238</v>
      </c>
      <c r="T92" s="5">
        <f>RANK(S92,$S$91:$S$92)</f>
        <v>2</v>
      </c>
      <c r="U92" s="5" t="str">
        <f t="shared" si="13"/>
        <v>否</v>
      </c>
      <c r="V92" s="22"/>
    </row>
    <row r="93" spans="1:22">
      <c r="A93" s="5">
        <f t="shared" si="12"/>
        <v>91</v>
      </c>
      <c r="B93" s="5" t="s">
        <v>336</v>
      </c>
      <c r="C93" s="8" t="s">
        <v>24</v>
      </c>
      <c r="D93" s="5" t="s">
        <v>55</v>
      </c>
      <c r="E93" s="8">
        <v>6605031</v>
      </c>
      <c r="F93" s="5" t="s">
        <v>26</v>
      </c>
      <c r="G93" s="9" t="s">
        <v>337</v>
      </c>
      <c r="H93" s="5" t="s">
        <v>338</v>
      </c>
      <c r="I93" s="5" t="s">
        <v>339</v>
      </c>
      <c r="J93" s="5" t="s">
        <v>340</v>
      </c>
      <c r="K93" s="5"/>
      <c r="L93" s="14">
        <v>68.55</v>
      </c>
      <c r="M93" s="14">
        <f t="shared" si="8"/>
        <v>41.13</v>
      </c>
      <c r="N93" s="5">
        <v>1</v>
      </c>
      <c r="O93" s="14">
        <v>90.25</v>
      </c>
      <c r="P93" s="16"/>
      <c r="Q93" s="21"/>
      <c r="R93" s="14">
        <f t="shared" si="9"/>
        <v>36.1</v>
      </c>
      <c r="S93" s="14">
        <f t="shared" si="10"/>
        <v>77.23</v>
      </c>
      <c r="T93" s="5">
        <f>RANK(S93,$S$93:$S$95)</f>
        <v>1</v>
      </c>
      <c r="U93" s="5" t="str">
        <f t="shared" si="13"/>
        <v>是</v>
      </c>
      <c r="V93" s="22"/>
    </row>
    <row r="94" spans="1:22">
      <c r="A94" s="5">
        <f t="shared" si="12"/>
        <v>92</v>
      </c>
      <c r="B94" s="5" t="s">
        <v>341</v>
      </c>
      <c r="C94" s="8" t="s">
        <v>24</v>
      </c>
      <c r="D94" s="5" t="s">
        <v>55</v>
      </c>
      <c r="E94" s="8">
        <v>6605031</v>
      </c>
      <c r="F94" s="5" t="s">
        <v>26</v>
      </c>
      <c r="G94" s="9" t="s">
        <v>337</v>
      </c>
      <c r="H94" s="5" t="s">
        <v>342</v>
      </c>
      <c r="I94" s="5" t="s">
        <v>75</v>
      </c>
      <c r="J94" s="5" t="s">
        <v>29</v>
      </c>
      <c r="K94" s="5"/>
      <c r="L94" s="14">
        <v>65</v>
      </c>
      <c r="M94" s="14">
        <f t="shared" si="8"/>
        <v>39</v>
      </c>
      <c r="N94" s="5">
        <v>2</v>
      </c>
      <c r="O94" s="14">
        <v>86.82</v>
      </c>
      <c r="P94" s="16"/>
      <c r="Q94" s="21"/>
      <c r="R94" s="14">
        <f t="shared" si="9"/>
        <v>34.728</v>
      </c>
      <c r="S94" s="14">
        <f t="shared" si="10"/>
        <v>73.728</v>
      </c>
      <c r="T94" s="5">
        <f>RANK(S94,$S$93:$S$95)</f>
        <v>2</v>
      </c>
      <c r="U94" s="5" t="str">
        <f t="shared" si="13"/>
        <v>否</v>
      </c>
      <c r="V94" s="22"/>
    </row>
    <row r="95" spans="1:22">
      <c r="A95" s="5">
        <f t="shared" si="12"/>
        <v>93</v>
      </c>
      <c r="B95" s="5" t="s">
        <v>343</v>
      </c>
      <c r="C95" s="8" t="s">
        <v>24</v>
      </c>
      <c r="D95" s="5" t="s">
        <v>55</v>
      </c>
      <c r="E95" s="8">
        <v>6605031</v>
      </c>
      <c r="F95" s="5" t="s">
        <v>26</v>
      </c>
      <c r="G95" s="9" t="s">
        <v>337</v>
      </c>
      <c r="H95" s="5" t="s">
        <v>344</v>
      </c>
      <c r="I95" s="5" t="s">
        <v>247</v>
      </c>
      <c r="J95" s="5" t="s">
        <v>231</v>
      </c>
      <c r="K95" s="5"/>
      <c r="L95" s="14">
        <v>64.35</v>
      </c>
      <c r="M95" s="14">
        <f t="shared" si="8"/>
        <v>38.61</v>
      </c>
      <c r="N95" s="5">
        <v>3</v>
      </c>
      <c r="O95" s="14">
        <v>82.91</v>
      </c>
      <c r="P95" s="16"/>
      <c r="Q95" s="21"/>
      <c r="R95" s="14">
        <f t="shared" si="9"/>
        <v>33.164</v>
      </c>
      <c r="S95" s="14">
        <f t="shared" si="10"/>
        <v>71.774</v>
      </c>
      <c r="T95" s="5">
        <f>RANK(S95,$S$93:$S$95)</f>
        <v>3</v>
      </c>
      <c r="U95" s="5" t="str">
        <f t="shared" si="13"/>
        <v>否</v>
      </c>
      <c r="V95" s="22"/>
    </row>
    <row r="96" ht="98" spans="1:22">
      <c r="A96" s="5">
        <f t="shared" si="12"/>
        <v>94</v>
      </c>
      <c r="B96" s="5" t="s">
        <v>345</v>
      </c>
      <c r="C96" s="8" t="s">
        <v>24</v>
      </c>
      <c r="D96" s="5" t="s">
        <v>55</v>
      </c>
      <c r="E96" s="8">
        <v>6605032</v>
      </c>
      <c r="F96" s="5" t="s">
        <v>26</v>
      </c>
      <c r="G96" s="9" t="s">
        <v>337</v>
      </c>
      <c r="H96" s="5" t="s">
        <v>346</v>
      </c>
      <c r="I96" s="5" t="s">
        <v>347</v>
      </c>
      <c r="J96" s="5" t="s">
        <v>92</v>
      </c>
      <c r="K96" s="5"/>
      <c r="L96" s="14">
        <v>67.85</v>
      </c>
      <c r="M96" s="14">
        <f t="shared" si="8"/>
        <v>40.71</v>
      </c>
      <c r="N96" s="5">
        <v>1</v>
      </c>
      <c r="O96" s="14">
        <v>81.53</v>
      </c>
      <c r="P96" s="16"/>
      <c r="Q96" s="21"/>
      <c r="R96" s="14">
        <f t="shared" si="9"/>
        <v>32.612</v>
      </c>
      <c r="S96" s="14">
        <f t="shared" si="10"/>
        <v>73.322</v>
      </c>
      <c r="T96" s="5">
        <f>RANK(S96,$S$96:$S$98)</f>
        <v>1</v>
      </c>
      <c r="U96" s="5" t="str">
        <f>IF(AND(O96&gt;=P69,O96&gt;=60),"是","否")</f>
        <v>否</v>
      </c>
      <c r="V96" s="22" t="s">
        <v>348</v>
      </c>
    </row>
    <row r="97" spans="1:22">
      <c r="A97" s="5">
        <f t="shared" si="12"/>
        <v>95</v>
      </c>
      <c r="B97" s="5" t="s">
        <v>349</v>
      </c>
      <c r="C97" s="8" t="s">
        <v>24</v>
      </c>
      <c r="D97" s="5" t="s">
        <v>55</v>
      </c>
      <c r="E97" s="8">
        <v>6605032</v>
      </c>
      <c r="F97" s="5" t="s">
        <v>26</v>
      </c>
      <c r="G97" s="9" t="s">
        <v>337</v>
      </c>
      <c r="H97" s="5" t="s">
        <v>350</v>
      </c>
      <c r="I97" s="5" t="s">
        <v>179</v>
      </c>
      <c r="J97" s="5" t="s">
        <v>231</v>
      </c>
      <c r="K97" s="5"/>
      <c r="L97" s="14">
        <v>63.05</v>
      </c>
      <c r="M97" s="14">
        <f t="shared" si="8"/>
        <v>37.83</v>
      </c>
      <c r="N97" s="5">
        <v>2</v>
      </c>
      <c r="O97" s="14"/>
      <c r="P97" s="16"/>
      <c r="Q97" s="21"/>
      <c r="R97" s="14">
        <f t="shared" si="9"/>
        <v>0</v>
      </c>
      <c r="S97" s="14">
        <f t="shared" si="10"/>
        <v>37.83</v>
      </c>
      <c r="T97" s="5">
        <f>RANK(S97,$S$96:$S$98)</f>
        <v>2</v>
      </c>
      <c r="U97" s="5" t="str">
        <f t="shared" si="13"/>
        <v>否</v>
      </c>
      <c r="V97" s="22" t="s">
        <v>50</v>
      </c>
    </row>
    <row r="98" spans="1:22">
      <c r="A98" s="5">
        <f t="shared" si="12"/>
        <v>96</v>
      </c>
      <c r="B98" s="5" t="s">
        <v>351</v>
      </c>
      <c r="C98" s="8" t="s">
        <v>24</v>
      </c>
      <c r="D98" s="5" t="s">
        <v>55</v>
      </c>
      <c r="E98" s="8">
        <v>6605032</v>
      </c>
      <c r="F98" s="5" t="s">
        <v>26</v>
      </c>
      <c r="G98" s="9" t="s">
        <v>337</v>
      </c>
      <c r="H98" s="5" t="s">
        <v>352</v>
      </c>
      <c r="I98" s="5" t="s">
        <v>139</v>
      </c>
      <c r="J98" s="5" t="s">
        <v>92</v>
      </c>
      <c r="K98" s="5"/>
      <c r="L98" s="14">
        <v>60.35</v>
      </c>
      <c r="M98" s="14">
        <f t="shared" si="8"/>
        <v>36.21</v>
      </c>
      <c r="N98" s="5">
        <v>3</v>
      </c>
      <c r="O98" s="14"/>
      <c r="P98" s="16"/>
      <c r="Q98" s="21"/>
      <c r="R98" s="14">
        <f t="shared" si="9"/>
        <v>0</v>
      </c>
      <c r="S98" s="14">
        <f t="shared" si="10"/>
        <v>36.21</v>
      </c>
      <c r="T98" s="5">
        <f>RANK(S98,$S$96:$S$98)</f>
        <v>3</v>
      </c>
      <c r="U98" s="5" t="str">
        <f t="shared" si="13"/>
        <v>否</v>
      </c>
      <c r="V98" s="22" t="s">
        <v>50</v>
      </c>
    </row>
    <row r="99" spans="1:22">
      <c r="A99" s="5">
        <f t="shared" si="12"/>
        <v>97</v>
      </c>
      <c r="B99" s="5" t="s">
        <v>353</v>
      </c>
      <c r="C99" s="8" t="s">
        <v>38</v>
      </c>
      <c r="D99" s="5" t="s">
        <v>55</v>
      </c>
      <c r="E99" s="8">
        <v>6605033</v>
      </c>
      <c r="F99" s="5" t="s">
        <v>26</v>
      </c>
      <c r="G99" s="9" t="s">
        <v>354</v>
      </c>
      <c r="H99" s="5" t="s">
        <v>355</v>
      </c>
      <c r="I99" s="5" t="s">
        <v>356</v>
      </c>
      <c r="J99" s="5" t="s">
        <v>321</v>
      </c>
      <c r="K99" s="5"/>
      <c r="L99" s="14">
        <v>64.35</v>
      </c>
      <c r="M99" s="14">
        <f t="shared" si="8"/>
        <v>38.61</v>
      </c>
      <c r="N99" s="5">
        <v>1</v>
      </c>
      <c r="O99" s="14">
        <v>83.23</v>
      </c>
      <c r="P99" s="16"/>
      <c r="Q99" s="21"/>
      <c r="R99" s="14">
        <f t="shared" si="9"/>
        <v>33.292</v>
      </c>
      <c r="S99" s="14">
        <f t="shared" si="10"/>
        <v>71.902</v>
      </c>
      <c r="T99" s="5">
        <f>RANK(S99,$S$99:$S$101)</f>
        <v>2</v>
      </c>
      <c r="U99" s="5" t="str">
        <f t="shared" si="13"/>
        <v>否</v>
      </c>
      <c r="V99" s="22"/>
    </row>
    <row r="100" spans="1:22">
      <c r="A100" s="5">
        <f t="shared" si="12"/>
        <v>98</v>
      </c>
      <c r="B100" s="5" t="s">
        <v>357</v>
      </c>
      <c r="C100" s="8" t="s">
        <v>38</v>
      </c>
      <c r="D100" s="5" t="s">
        <v>55</v>
      </c>
      <c r="E100" s="8">
        <v>6605033</v>
      </c>
      <c r="F100" s="5" t="s">
        <v>26</v>
      </c>
      <c r="G100" s="9" t="s">
        <v>354</v>
      </c>
      <c r="H100" s="5" t="s">
        <v>358</v>
      </c>
      <c r="I100" s="5" t="s">
        <v>359</v>
      </c>
      <c r="J100" s="5" t="s">
        <v>304</v>
      </c>
      <c r="K100" s="5"/>
      <c r="L100" s="14">
        <v>64.1</v>
      </c>
      <c r="M100" s="14">
        <f t="shared" si="8"/>
        <v>38.46</v>
      </c>
      <c r="N100" s="5">
        <v>2</v>
      </c>
      <c r="O100" s="14">
        <v>85.03</v>
      </c>
      <c r="P100" s="16"/>
      <c r="Q100" s="21"/>
      <c r="R100" s="14">
        <f t="shared" si="9"/>
        <v>34.012</v>
      </c>
      <c r="S100" s="14">
        <f t="shared" si="10"/>
        <v>72.472</v>
      </c>
      <c r="T100" s="5">
        <f>RANK(S100,$S$99:$S$101)</f>
        <v>1</v>
      </c>
      <c r="U100" s="5" t="str">
        <f t="shared" si="13"/>
        <v>是</v>
      </c>
      <c r="V100" s="22"/>
    </row>
    <row r="101" spans="1:22">
      <c r="A101" s="5">
        <f t="shared" si="12"/>
        <v>99</v>
      </c>
      <c r="B101" s="5" t="s">
        <v>360</v>
      </c>
      <c r="C101" s="8" t="s">
        <v>38</v>
      </c>
      <c r="D101" s="5" t="s">
        <v>55</v>
      </c>
      <c r="E101" s="8">
        <v>6605033</v>
      </c>
      <c r="F101" s="5" t="s">
        <v>26</v>
      </c>
      <c r="G101" s="9" t="s">
        <v>354</v>
      </c>
      <c r="H101" s="5" t="s">
        <v>361</v>
      </c>
      <c r="I101" s="5" t="s">
        <v>83</v>
      </c>
      <c r="J101" s="5" t="s">
        <v>71</v>
      </c>
      <c r="K101" s="5"/>
      <c r="L101" s="14">
        <v>57.85</v>
      </c>
      <c r="M101" s="14">
        <f t="shared" si="8"/>
        <v>34.71</v>
      </c>
      <c r="N101" s="5">
        <v>3</v>
      </c>
      <c r="O101" s="14">
        <v>91.53</v>
      </c>
      <c r="P101" s="16"/>
      <c r="Q101" s="21"/>
      <c r="R101" s="14">
        <f t="shared" si="9"/>
        <v>36.612</v>
      </c>
      <c r="S101" s="14">
        <f t="shared" si="10"/>
        <v>71.322</v>
      </c>
      <c r="T101" s="5">
        <f>RANK(S101,$S$99:$S$101)</f>
        <v>3</v>
      </c>
      <c r="U101" s="5" t="str">
        <f t="shared" si="13"/>
        <v>否</v>
      </c>
      <c r="V101" s="22"/>
    </row>
    <row r="102" ht="98" spans="1:22">
      <c r="A102" s="5">
        <f t="shared" si="12"/>
        <v>100</v>
      </c>
      <c r="B102" s="5" t="s">
        <v>362</v>
      </c>
      <c r="C102" s="8" t="s">
        <v>38</v>
      </c>
      <c r="D102" s="5" t="s">
        <v>55</v>
      </c>
      <c r="E102" s="8">
        <v>6605035</v>
      </c>
      <c r="F102" s="5" t="s">
        <v>26</v>
      </c>
      <c r="G102" s="9" t="s">
        <v>363</v>
      </c>
      <c r="H102" s="5" t="s">
        <v>364</v>
      </c>
      <c r="I102" s="5" t="s">
        <v>365</v>
      </c>
      <c r="J102" s="5" t="s">
        <v>104</v>
      </c>
      <c r="K102" s="5"/>
      <c r="L102" s="14">
        <v>54.6</v>
      </c>
      <c r="M102" s="14">
        <f t="shared" si="8"/>
        <v>32.76</v>
      </c>
      <c r="N102" s="5">
        <v>1</v>
      </c>
      <c r="O102" s="14">
        <v>85.85</v>
      </c>
      <c r="P102" s="17"/>
      <c r="Q102" s="23"/>
      <c r="R102" s="14">
        <f t="shared" si="9"/>
        <v>34.34</v>
      </c>
      <c r="S102" s="14">
        <f t="shared" si="10"/>
        <v>67.1</v>
      </c>
      <c r="T102" s="5">
        <v>1</v>
      </c>
      <c r="U102" s="5" t="str">
        <f>IF(AND(O102&gt;=P69,O102&gt;=60),"是","否")</f>
        <v>是</v>
      </c>
      <c r="V102" s="22" t="s">
        <v>325</v>
      </c>
    </row>
    <row r="103" spans="1:22">
      <c r="A103" s="5">
        <f t="shared" ref="A103:A135" si="14">ROW(B103)-2</f>
        <v>101</v>
      </c>
      <c r="B103" s="5" t="s">
        <v>366</v>
      </c>
      <c r="C103" s="8" t="s">
        <v>24</v>
      </c>
      <c r="D103" s="5" t="s">
        <v>55</v>
      </c>
      <c r="E103" s="8">
        <v>6605047</v>
      </c>
      <c r="F103" s="5" t="s">
        <v>26</v>
      </c>
      <c r="G103" s="9" t="s">
        <v>367</v>
      </c>
      <c r="H103" s="5" t="s">
        <v>368</v>
      </c>
      <c r="I103" s="5" t="s">
        <v>234</v>
      </c>
      <c r="J103" s="5" t="s">
        <v>75</v>
      </c>
      <c r="K103" s="5"/>
      <c r="L103" s="14">
        <v>62.2</v>
      </c>
      <c r="M103" s="14">
        <f t="shared" si="8"/>
        <v>37.32</v>
      </c>
      <c r="N103" s="5">
        <v>1</v>
      </c>
      <c r="O103" s="14">
        <v>88.44</v>
      </c>
      <c r="P103" s="15">
        <f>AVERAGE(O103:O135)</f>
        <v>84.1371875</v>
      </c>
      <c r="Q103" s="20" t="s">
        <v>369</v>
      </c>
      <c r="R103" s="14">
        <f t="shared" si="9"/>
        <v>35.376</v>
      </c>
      <c r="S103" s="14">
        <f t="shared" si="10"/>
        <v>72.696</v>
      </c>
      <c r="T103" s="5">
        <f>RANK(S103,$S$103:$S$105)</f>
        <v>1</v>
      </c>
      <c r="U103" s="5" t="str">
        <f t="shared" si="13"/>
        <v>是</v>
      </c>
      <c r="V103" s="5"/>
    </row>
    <row r="104" spans="1:22">
      <c r="A104" s="5">
        <f t="shared" si="14"/>
        <v>102</v>
      </c>
      <c r="B104" s="5" t="s">
        <v>370</v>
      </c>
      <c r="C104" s="8" t="s">
        <v>24</v>
      </c>
      <c r="D104" s="5" t="s">
        <v>55</v>
      </c>
      <c r="E104" s="8">
        <v>6605047</v>
      </c>
      <c r="F104" s="5" t="s">
        <v>26</v>
      </c>
      <c r="G104" s="9" t="s">
        <v>367</v>
      </c>
      <c r="H104" s="5" t="s">
        <v>371</v>
      </c>
      <c r="I104" s="5" t="s">
        <v>143</v>
      </c>
      <c r="J104" s="5" t="s">
        <v>59</v>
      </c>
      <c r="K104" s="5"/>
      <c r="L104" s="14">
        <v>61.85</v>
      </c>
      <c r="M104" s="14">
        <f t="shared" si="8"/>
        <v>37.11</v>
      </c>
      <c r="N104" s="5">
        <v>2</v>
      </c>
      <c r="O104" s="14">
        <v>84.17</v>
      </c>
      <c r="P104" s="16"/>
      <c r="Q104" s="21"/>
      <c r="R104" s="14">
        <f t="shared" si="9"/>
        <v>33.668</v>
      </c>
      <c r="S104" s="14">
        <f t="shared" si="10"/>
        <v>70.778</v>
      </c>
      <c r="T104" s="5">
        <f>RANK(S104,$S$103:$S$105)</f>
        <v>2</v>
      </c>
      <c r="U104" s="5" t="str">
        <f t="shared" si="13"/>
        <v>否</v>
      </c>
      <c r="V104" s="5"/>
    </row>
    <row r="105" spans="1:22">
      <c r="A105" s="5">
        <f t="shared" si="14"/>
        <v>103</v>
      </c>
      <c r="B105" s="5" t="s">
        <v>372</v>
      </c>
      <c r="C105" s="8" t="s">
        <v>38</v>
      </c>
      <c r="D105" s="5" t="s">
        <v>55</v>
      </c>
      <c r="E105" s="8">
        <v>6605047</v>
      </c>
      <c r="F105" s="5" t="s">
        <v>26</v>
      </c>
      <c r="G105" s="9" t="s">
        <v>367</v>
      </c>
      <c r="H105" s="5" t="s">
        <v>373</v>
      </c>
      <c r="I105" s="5" t="s">
        <v>275</v>
      </c>
      <c r="J105" s="5" t="s">
        <v>114</v>
      </c>
      <c r="K105" s="5"/>
      <c r="L105" s="14">
        <v>61.7</v>
      </c>
      <c r="M105" s="14">
        <f t="shared" si="8"/>
        <v>37.02</v>
      </c>
      <c r="N105" s="5">
        <v>3</v>
      </c>
      <c r="O105" s="14">
        <v>81.86</v>
      </c>
      <c r="P105" s="16"/>
      <c r="Q105" s="21"/>
      <c r="R105" s="14">
        <f t="shared" si="9"/>
        <v>32.744</v>
      </c>
      <c r="S105" s="14">
        <f t="shared" si="10"/>
        <v>69.764</v>
      </c>
      <c r="T105" s="5">
        <f>RANK(S105,$S$103:$S$105)</f>
        <v>3</v>
      </c>
      <c r="U105" s="5" t="str">
        <f t="shared" si="13"/>
        <v>否</v>
      </c>
      <c r="V105" s="5"/>
    </row>
    <row r="106" ht="98" spans="1:22">
      <c r="A106" s="5">
        <f t="shared" si="14"/>
        <v>104</v>
      </c>
      <c r="B106" s="5" t="s">
        <v>374</v>
      </c>
      <c r="C106" s="8" t="s">
        <v>38</v>
      </c>
      <c r="D106" s="5" t="s">
        <v>55</v>
      </c>
      <c r="E106" s="8">
        <v>6605051</v>
      </c>
      <c r="F106" s="5" t="s">
        <v>26</v>
      </c>
      <c r="G106" s="9" t="s">
        <v>375</v>
      </c>
      <c r="H106" s="5" t="s">
        <v>376</v>
      </c>
      <c r="I106" s="5" t="s">
        <v>44</v>
      </c>
      <c r="J106" s="5" t="s">
        <v>35</v>
      </c>
      <c r="K106" s="5"/>
      <c r="L106" s="14">
        <v>55.15</v>
      </c>
      <c r="M106" s="14">
        <f t="shared" si="8"/>
        <v>33.09</v>
      </c>
      <c r="N106" s="5">
        <v>1</v>
      </c>
      <c r="O106" s="14">
        <v>88.02</v>
      </c>
      <c r="P106" s="16"/>
      <c r="Q106" s="21"/>
      <c r="R106" s="14">
        <f t="shared" si="9"/>
        <v>35.208</v>
      </c>
      <c r="S106" s="14">
        <f t="shared" si="10"/>
        <v>68.298</v>
      </c>
      <c r="T106" s="5">
        <v>1</v>
      </c>
      <c r="U106" s="5" t="str">
        <f>IF(AND(O106&gt;=P103,O106&gt;=60),"是","否")</f>
        <v>是</v>
      </c>
      <c r="V106" s="22" t="s">
        <v>325</v>
      </c>
    </row>
    <row r="107" spans="1:22">
      <c r="A107" s="5">
        <f t="shared" si="14"/>
        <v>105</v>
      </c>
      <c r="B107" s="5" t="s">
        <v>377</v>
      </c>
      <c r="C107" s="8" t="s">
        <v>38</v>
      </c>
      <c r="D107" s="5">
        <v>1</v>
      </c>
      <c r="E107" s="8" t="s">
        <v>378</v>
      </c>
      <c r="F107" s="5" t="s">
        <v>26</v>
      </c>
      <c r="G107" s="9" t="s">
        <v>375</v>
      </c>
      <c r="H107" s="5" t="s">
        <v>379</v>
      </c>
      <c r="I107" s="5" t="s">
        <v>380</v>
      </c>
      <c r="J107" s="5" t="s">
        <v>151</v>
      </c>
      <c r="K107" s="24"/>
      <c r="L107" s="14">
        <v>50.3</v>
      </c>
      <c r="M107" s="14">
        <f t="shared" si="8"/>
        <v>30.18</v>
      </c>
      <c r="N107" s="5">
        <v>1</v>
      </c>
      <c r="O107" s="14"/>
      <c r="P107" s="16"/>
      <c r="Q107" s="21"/>
      <c r="R107" s="14">
        <f t="shared" si="9"/>
        <v>0</v>
      </c>
      <c r="S107" s="14">
        <f t="shared" si="10"/>
        <v>30.18</v>
      </c>
      <c r="T107" s="5">
        <v>1</v>
      </c>
      <c r="U107" s="5" t="str">
        <f>IF(AND(O107&gt;=P103,O107&gt;=60),"是","否")</f>
        <v>否</v>
      </c>
      <c r="V107" s="22" t="s">
        <v>50</v>
      </c>
    </row>
    <row r="108" spans="1:22">
      <c r="A108" s="5">
        <f t="shared" si="14"/>
        <v>106</v>
      </c>
      <c r="B108" s="5" t="s">
        <v>381</v>
      </c>
      <c r="C108" s="8" t="s">
        <v>38</v>
      </c>
      <c r="D108" s="5" t="s">
        <v>55</v>
      </c>
      <c r="E108" s="8">
        <v>6605053</v>
      </c>
      <c r="F108" s="5" t="s">
        <v>26</v>
      </c>
      <c r="G108" s="9" t="s">
        <v>382</v>
      </c>
      <c r="H108" s="5" t="s">
        <v>383</v>
      </c>
      <c r="I108" s="5" t="s">
        <v>172</v>
      </c>
      <c r="J108" s="5" t="s">
        <v>122</v>
      </c>
      <c r="K108" s="5"/>
      <c r="L108" s="14">
        <v>63.55</v>
      </c>
      <c r="M108" s="14">
        <f t="shared" si="8"/>
        <v>38.13</v>
      </c>
      <c r="N108" s="5">
        <v>1</v>
      </c>
      <c r="O108" s="14">
        <v>80.9</v>
      </c>
      <c r="P108" s="16"/>
      <c r="Q108" s="21"/>
      <c r="R108" s="14">
        <f t="shared" si="9"/>
        <v>32.36</v>
      </c>
      <c r="S108" s="14">
        <f t="shared" si="10"/>
        <v>70.49</v>
      </c>
      <c r="T108" s="5">
        <f>RANK(S108,$S$108:$S$110)</f>
        <v>2</v>
      </c>
      <c r="U108" s="5" t="str">
        <f t="shared" si="13"/>
        <v>否</v>
      </c>
      <c r="V108" s="5"/>
    </row>
    <row r="109" spans="1:22">
      <c r="A109" s="5">
        <f t="shared" si="14"/>
        <v>107</v>
      </c>
      <c r="B109" s="5" t="s">
        <v>384</v>
      </c>
      <c r="C109" s="8" t="s">
        <v>38</v>
      </c>
      <c r="D109" s="5" t="s">
        <v>55</v>
      </c>
      <c r="E109" s="8">
        <v>6605053</v>
      </c>
      <c r="F109" s="5" t="s">
        <v>26</v>
      </c>
      <c r="G109" s="9" t="s">
        <v>382</v>
      </c>
      <c r="H109" s="5" t="s">
        <v>385</v>
      </c>
      <c r="I109" s="5" t="s">
        <v>386</v>
      </c>
      <c r="J109" s="5" t="s">
        <v>96</v>
      </c>
      <c r="K109" s="5"/>
      <c r="L109" s="14">
        <v>62.35</v>
      </c>
      <c r="M109" s="14">
        <f t="shared" si="8"/>
        <v>37.41</v>
      </c>
      <c r="N109" s="5">
        <v>2</v>
      </c>
      <c r="O109" s="14">
        <v>81.27</v>
      </c>
      <c r="P109" s="16"/>
      <c r="Q109" s="21"/>
      <c r="R109" s="14">
        <f t="shared" si="9"/>
        <v>32.508</v>
      </c>
      <c r="S109" s="14">
        <f t="shared" si="10"/>
        <v>69.918</v>
      </c>
      <c r="T109" s="5">
        <f>RANK(S109,$S$108:$S$110)</f>
        <v>3</v>
      </c>
      <c r="U109" s="5" t="str">
        <f t="shared" si="13"/>
        <v>否</v>
      </c>
      <c r="V109" s="5"/>
    </row>
    <row r="110" spans="1:22">
      <c r="A110" s="5">
        <f t="shared" si="14"/>
        <v>108</v>
      </c>
      <c r="B110" s="5" t="s">
        <v>387</v>
      </c>
      <c r="C110" s="8" t="s">
        <v>38</v>
      </c>
      <c r="D110" s="5" t="s">
        <v>55</v>
      </c>
      <c r="E110" s="8">
        <v>6605053</v>
      </c>
      <c r="F110" s="5" t="s">
        <v>26</v>
      </c>
      <c r="G110" s="9" t="s">
        <v>382</v>
      </c>
      <c r="H110" s="5" t="s">
        <v>388</v>
      </c>
      <c r="I110" s="5" t="s">
        <v>155</v>
      </c>
      <c r="J110" s="5" t="s">
        <v>87</v>
      </c>
      <c r="K110" s="5"/>
      <c r="L110" s="14">
        <v>60.8</v>
      </c>
      <c r="M110" s="14">
        <f t="shared" si="8"/>
        <v>36.48</v>
      </c>
      <c r="N110" s="5">
        <v>3</v>
      </c>
      <c r="O110" s="14">
        <v>86.88</v>
      </c>
      <c r="P110" s="16"/>
      <c r="Q110" s="21"/>
      <c r="R110" s="14">
        <f t="shared" si="9"/>
        <v>34.752</v>
      </c>
      <c r="S110" s="14">
        <f t="shared" si="10"/>
        <v>71.232</v>
      </c>
      <c r="T110" s="5">
        <f>RANK(S110,$S$108:$S$110)</f>
        <v>1</v>
      </c>
      <c r="U110" s="5" t="str">
        <f t="shared" si="13"/>
        <v>是</v>
      </c>
      <c r="V110" s="5"/>
    </row>
    <row r="111" spans="1:22">
      <c r="A111" s="5">
        <f t="shared" si="14"/>
        <v>109</v>
      </c>
      <c r="B111" s="5" t="s">
        <v>389</v>
      </c>
      <c r="C111" s="8" t="s">
        <v>38</v>
      </c>
      <c r="D111" s="5" t="s">
        <v>55</v>
      </c>
      <c r="E111" s="8">
        <v>6605054</v>
      </c>
      <c r="F111" s="5" t="s">
        <v>26</v>
      </c>
      <c r="G111" s="9" t="s">
        <v>390</v>
      </c>
      <c r="H111" s="5" t="s">
        <v>391</v>
      </c>
      <c r="I111" s="5" t="s">
        <v>392</v>
      </c>
      <c r="J111" s="5" t="s">
        <v>59</v>
      </c>
      <c r="K111" s="5"/>
      <c r="L111" s="14">
        <v>59.35</v>
      </c>
      <c r="M111" s="14">
        <f t="shared" si="8"/>
        <v>35.61</v>
      </c>
      <c r="N111" s="5">
        <v>1</v>
      </c>
      <c r="O111" s="14">
        <v>85.96</v>
      </c>
      <c r="P111" s="16"/>
      <c r="Q111" s="21"/>
      <c r="R111" s="14">
        <f t="shared" si="9"/>
        <v>34.384</v>
      </c>
      <c r="S111" s="14">
        <f t="shared" si="10"/>
        <v>69.994</v>
      </c>
      <c r="T111" s="5">
        <f>RANK(S111,$S$111:$S$113)</f>
        <v>1</v>
      </c>
      <c r="U111" s="5" t="str">
        <f t="shared" si="13"/>
        <v>是</v>
      </c>
      <c r="V111" s="5"/>
    </row>
    <row r="112" spans="1:22">
      <c r="A112" s="5">
        <f t="shared" si="14"/>
        <v>110</v>
      </c>
      <c r="B112" s="5" t="s">
        <v>393</v>
      </c>
      <c r="C112" s="8" t="s">
        <v>38</v>
      </c>
      <c r="D112" s="5" t="s">
        <v>55</v>
      </c>
      <c r="E112" s="8">
        <v>6605054</v>
      </c>
      <c r="F112" s="5" t="s">
        <v>26</v>
      </c>
      <c r="G112" s="9" t="s">
        <v>390</v>
      </c>
      <c r="H112" s="5" t="s">
        <v>394</v>
      </c>
      <c r="I112" s="5" t="s">
        <v>268</v>
      </c>
      <c r="J112" s="5" t="s">
        <v>243</v>
      </c>
      <c r="K112" s="5"/>
      <c r="L112" s="14">
        <v>58.4</v>
      </c>
      <c r="M112" s="14">
        <f t="shared" si="8"/>
        <v>35.04</v>
      </c>
      <c r="N112" s="5">
        <v>2</v>
      </c>
      <c r="O112" s="14">
        <v>81.07</v>
      </c>
      <c r="P112" s="16"/>
      <c r="Q112" s="21"/>
      <c r="R112" s="14">
        <f t="shared" si="9"/>
        <v>32.428</v>
      </c>
      <c r="S112" s="14">
        <f t="shared" si="10"/>
        <v>67.468</v>
      </c>
      <c r="T112" s="5">
        <f>RANK(S112,$S$111:$S$113)</f>
        <v>3</v>
      </c>
      <c r="U112" s="5" t="str">
        <f t="shared" si="13"/>
        <v>否</v>
      </c>
      <c r="V112" s="5"/>
    </row>
    <row r="113" spans="1:22">
      <c r="A113" s="5">
        <f t="shared" si="14"/>
        <v>111</v>
      </c>
      <c r="B113" s="5" t="s">
        <v>395</v>
      </c>
      <c r="C113" s="8" t="s">
        <v>24</v>
      </c>
      <c r="D113" s="5" t="s">
        <v>55</v>
      </c>
      <c r="E113" s="8">
        <v>6605054</v>
      </c>
      <c r="F113" s="5" t="s">
        <v>26</v>
      </c>
      <c r="G113" s="9" t="s">
        <v>390</v>
      </c>
      <c r="H113" s="5" t="s">
        <v>396</v>
      </c>
      <c r="I113" s="5" t="s">
        <v>247</v>
      </c>
      <c r="J113" s="5" t="s">
        <v>96</v>
      </c>
      <c r="K113" s="5"/>
      <c r="L113" s="14">
        <v>57.85</v>
      </c>
      <c r="M113" s="14">
        <f t="shared" si="8"/>
        <v>34.71</v>
      </c>
      <c r="N113" s="5">
        <v>3</v>
      </c>
      <c r="O113" s="14">
        <v>83.13</v>
      </c>
      <c r="P113" s="16"/>
      <c r="Q113" s="21"/>
      <c r="R113" s="14">
        <f t="shared" si="9"/>
        <v>33.252</v>
      </c>
      <c r="S113" s="14">
        <f t="shared" si="10"/>
        <v>67.962</v>
      </c>
      <c r="T113" s="5">
        <f>RANK(S113,$S$111:$S$113)</f>
        <v>2</v>
      </c>
      <c r="U113" s="5" t="str">
        <f t="shared" si="13"/>
        <v>否</v>
      </c>
      <c r="V113" s="5"/>
    </row>
    <row r="114" spans="1:22">
      <c r="A114" s="5">
        <f t="shared" si="14"/>
        <v>112</v>
      </c>
      <c r="B114" s="5" t="s">
        <v>397</v>
      </c>
      <c r="C114" s="8" t="s">
        <v>24</v>
      </c>
      <c r="D114" s="5" t="s">
        <v>55</v>
      </c>
      <c r="E114" s="8">
        <v>6605057</v>
      </c>
      <c r="F114" s="5" t="s">
        <v>26</v>
      </c>
      <c r="G114" s="9" t="s">
        <v>398</v>
      </c>
      <c r="H114" s="5" t="s">
        <v>399</v>
      </c>
      <c r="I114" s="5" t="s">
        <v>95</v>
      </c>
      <c r="J114" s="5" t="s">
        <v>400</v>
      </c>
      <c r="K114" s="5"/>
      <c r="L114" s="14">
        <v>63.45</v>
      </c>
      <c r="M114" s="14">
        <f t="shared" si="8"/>
        <v>38.07</v>
      </c>
      <c r="N114" s="5">
        <v>1</v>
      </c>
      <c r="O114" s="14">
        <v>84.61</v>
      </c>
      <c r="P114" s="16"/>
      <c r="Q114" s="21"/>
      <c r="R114" s="14">
        <f t="shared" si="9"/>
        <v>33.844</v>
      </c>
      <c r="S114" s="14">
        <f t="shared" si="10"/>
        <v>71.914</v>
      </c>
      <c r="T114" s="5">
        <f>RANK(S114,$S$114:$S$116)</f>
        <v>2</v>
      </c>
      <c r="U114" s="5" t="str">
        <f t="shared" si="13"/>
        <v>否</v>
      </c>
      <c r="V114" s="5"/>
    </row>
    <row r="115" spans="1:22">
      <c r="A115" s="5">
        <f t="shared" si="14"/>
        <v>113</v>
      </c>
      <c r="B115" s="5" t="s">
        <v>401</v>
      </c>
      <c r="C115" s="8" t="s">
        <v>24</v>
      </c>
      <c r="D115" s="5" t="s">
        <v>55</v>
      </c>
      <c r="E115" s="8">
        <v>6605057</v>
      </c>
      <c r="F115" s="5" t="s">
        <v>26</v>
      </c>
      <c r="G115" s="9" t="s">
        <v>398</v>
      </c>
      <c r="H115" s="5" t="s">
        <v>402</v>
      </c>
      <c r="I115" s="5" t="s">
        <v>148</v>
      </c>
      <c r="J115" s="5" t="s">
        <v>30</v>
      </c>
      <c r="K115" s="5"/>
      <c r="L115" s="14">
        <v>62.75</v>
      </c>
      <c r="M115" s="14">
        <f t="shared" si="8"/>
        <v>37.65</v>
      </c>
      <c r="N115" s="5">
        <v>2</v>
      </c>
      <c r="O115" s="14">
        <v>86.55</v>
      </c>
      <c r="P115" s="16"/>
      <c r="Q115" s="21"/>
      <c r="R115" s="14">
        <f t="shared" si="9"/>
        <v>34.62</v>
      </c>
      <c r="S115" s="14">
        <f t="shared" si="10"/>
        <v>72.27</v>
      </c>
      <c r="T115" s="5">
        <f>RANK(S115,$S$114:$S$116)</f>
        <v>1</v>
      </c>
      <c r="U115" s="5" t="str">
        <f t="shared" si="13"/>
        <v>是</v>
      </c>
      <c r="V115" s="5"/>
    </row>
    <row r="116" spans="1:22">
      <c r="A116" s="5">
        <f t="shared" si="14"/>
        <v>114</v>
      </c>
      <c r="B116" s="5" t="s">
        <v>403</v>
      </c>
      <c r="C116" s="8" t="s">
        <v>24</v>
      </c>
      <c r="D116" s="5" t="s">
        <v>55</v>
      </c>
      <c r="E116" s="8">
        <v>6605057</v>
      </c>
      <c r="F116" s="5" t="s">
        <v>26</v>
      </c>
      <c r="G116" s="9" t="s">
        <v>398</v>
      </c>
      <c r="H116" s="5" t="s">
        <v>404</v>
      </c>
      <c r="I116" s="5" t="s">
        <v>405</v>
      </c>
      <c r="J116" s="5" t="s">
        <v>243</v>
      </c>
      <c r="K116" s="5"/>
      <c r="L116" s="14">
        <v>59.4</v>
      </c>
      <c r="M116" s="14">
        <f t="shared" si="8"/>
        <v>35.64</v>
      </c>
      <c r="N116" s="5">
        <v>3</v>
      </c>
      <c r="O116" s="14">
        <v>84.24</v>
      </c>
      <c r="P116" s="16"/>
      <c r="Q116" s="21"/>
      <c r="R116" s="14">
        <f t="shared" si="9"/>
        <v>33.696</v>
      </c>
      <c r="S116" s="14">
        <f t="shared" si="10"/>
        <v>69.336</v>
      </c>
      <c r="T116" s="5">
        <f>RANK(S116,$S$114:$S$116)</f>
        <v>3</v>
      </c>
      <c r="U116" s="5" t="str">
        <f t="shared" si="13"/>
        <v>否</v>
      </c>
      <c r="V116" s="5"/>
    </row>
    <row r="117" ht="98" spans="1:22">
      <c r="A117" s="5">
        <f t="shared" si="14"/>
        <v>115</v>
      </c>
      <c r="B117" s="5" t="s">
        <v>406</v>
      </c>
      <c r="C117" s="8" t="s">
        <v>38</v>
      </c>
      <c r="D117" s="5">
        <v>1</v>
      </c>
      <c r="E117" s="8" t="s">
        <v>407</v>
      </c>
      <c r="F117" s="5" t="s">
        <v>26</v>
      </c>
      <c r="G117" s="9" t="s">
        <v>408</v>
      </c>
      <c r="H117" s="5" t="s">
        <v>409</v>
      </c>
      <c r="I117" s="5" t="s">
        <v>83</v>
      </c>
      <c r="J117" s="5" t="s">
        <v>87</v>
      </c>
      <c r="K117" s="24"/>
      <c r="L117" s="14">
        <v>55.6</v>
      </c>
      <c r="M117" s="14">
        <f t="shared" si="8"/>
        <v>33.36</v>
      </c>
      <c r="N117" s="5">
        <v>1</v>
      </c>
      <c r="O117" s="14">
        <v>88.8</v>
      </c>
      <c r="P117" s="16"/>
      <c r="Q117" s="21"/>
      <c r="R117" s="14">
        <f t="shared" si="9"/>
        <v>35.52</v>
      </c>
      <c r="S117" s="14">
        <f t="shared" si="10"/>
        <v>68.88</v>
      </c>
      <c r="T117" s="5">
        <v>1</v>
      </c>
      <c r="U117" s="5" t="str">
        <f>IF(AND(O117&gt;=P103,O117&gt;=60),"是","否")</f>
        <v>是</v>
      </c>
      <c r="V117" s="22" t="s">
        <v>325</v>
      </c>
    </row>
    <row r="118" ht="28" spans="1:22">
      <c r="A118" s="5">
        <f t="shared" si="14"/>
        <v>116</v>
      </c>
      <c r="B118" s="5" t="s">
        <v>410</v>
      </c>
      <c r="C118" s="8" t="s">
        <v>24</v>
      </c>
      <c r="D118" s="5" t="s">
        <v>55</v>
      </c>
      <c r="E118" s="8">
        <v>6605062</v>
      </c>
      <c r="F118" s="5" t="s">
        <v>26</v>
      </c>
      <c r="G118" s="9" t="s">
        <v>411</v>
      </c>
      <c r="H118" s="5" t="s">
        <v>412</v>
      </c>
      <c r="I118" s="5" t="s">
        <v>41</v>
      </c>
      <c r="J118" s="5" t="s">
        <v>59</v>
      </c>
      <c r="K118" s="5"/>
      <c r="L118" s="14">
        <v>61.25</v>
      </c>
      <c r="M118" s="14">
        <f t="shared" si="8"/>
        <v>36.75</v>
      </c>
      <c r="N118" s="5">
        <v>1</v>
      </c>
      <c r="O118" s="14">
        <v>82.48</v>
      </c>
      <c r="P118" s="16"/>
      <c r="Q118" s="21"/>
      <c r="R118" s="14">
        <f t="shared" si="9"/>
        <v>32.992</v>
      </c>
      <c r="S118" s="14">
        <f t="shared" si="10"/>
        <v>69.742</v>
      </c>
      <c r="T118" s="5">
        <f>RANK(S118,$S$118:$S$120)</f>
        <v>2</v>
      </c>
      <c r="U118" s="5" t="str">
        <f t="shared" si="13"/>
        <v>否</v>
      </c>
      <c r="V118" s="5"/>
    </row>
    <row r="119" ht="28" spans="1:22">
      <c r="A119" s="5">
        <f t="shared" si="14"/>
        <v>117</v>
      </c>
      <c r="B119" s="5" t="s">
        <v>413</v>
      </c>
      <c r="C119" s="8" t="s">
        <v>38</v>
      </c>
      <c r="D119" s="5" t="s">
        <v>55</v>
      </c>
      <c r="E119" s="8">
        <v>6605062</v>
      </c>
      <c r="F119" s="5" t="s">
        <v>26</v>
      </c>
      <c r="G119" s="9" t="s">
        <v>411</v>
      </c>
      <c r="H119" s="5" t="s">
        <v>414</v>
      </c>
      <c r="I119" s="5" t="s">
        <v>250</v>
      </c>
      <c r="J119" s="5" t="s">
        <v>243</v>
      </c>
      <c r="K119" s="5"/>
      <c r="L119" s="14">
        <v>60.1</v>
      </c>
      <c r="M119" s="14">
        <f t="shared" si="8"/>
        <v>36.06</v>
      </c>
      <c r="N119" s="5">
        <v>2</v>
      </c>
      <c r="O119" s="14">
        <v>84.59</v>
      </c>
      <c r="P119" s="16"/>
      <c r="Q119" s="21"/>
      <c r="R119" s="14">
        <f t="shared" si="9"/>
        <v>33.836</v>
      </c>
      <c r="S119" s="14">
        <f t="shared" si="10"/>
        <v>69.896</v>
      </c>
      <c r="T119" s="5">
        <f>RANK(S119,$S$118:$S$120)</f>
        <v>1</v>
      </c>
      <c r="U119" s="5" t="str">
        <f t="shared" ref="U119:U150" si="15">IF(AND(T119=1,O119&gt;=60),"是","否")</f>
        <v>是</v>
      </c>
      <c r="V119" s="5"/>
    </row>
    <row r="120" ht="28" spans="1:22">
      <c r="A120" s="5">
        <f t="shared" si="14"/>
        <v>118</v>
      </c>
      <c r="B120" s="5" t="s">
        <v>415</v>
      </c>
      <c r="C120" s="8" t="s">
        <v>24</v>
      </c>
      <c r="D120" s="5" t="s">
        <v>55</v>
      </c>
      <c r="E120" s="8">
        <v>6605062</v>
      </c>
      <c r="F120" s="5" t="s">
        <v>26</v>
      </c>
      <c r="G120" s="9" t="s">
        <v>411</v>
      </c>
      <c r="H120" s="5" t="s">
        <v>416</v>
      </c>
      <c r="I120" s="5" t="s">
        <v>307</v>
      </c>
      <c r="J120" s="5" t="s">
        <v>92</v>
      </c>
      <c r="K120" s="5"/>
      <c r="L120" s="14">
        <v>58.25</v>
      </c>
      <c r="M120" s="14">
        <f t="shared" si="8"/>
        <v>34.95</v>
      </c>
      <c r="N120" s="5">
        <v>3</v>
      </c>
      <c r="O120" s="14">
        <v>82.52</v>
      </c>
      <c r="P120" s="16"/>
      <c r="Q120" s="21"/>
      <c r="R120" s="14">
        <f t="shared" si="9"/>
        <v>33.008</v>
      </c>
      <c r="S120" s="14">
        <f t="shared" si="10"/>
        <v>67.958</v>
      </c>
      <c r="T120" s="5">
        <f>RANK(S120,$S$118:$S$120)</f>
        <v>3</v>
      </c>
      <c r="U120" s="5" t="str">
        <f t="shared" si="15"/>
        <v>否</v>
      </c>
      <c r="V120" s="5"/>
    </row>
    <row r="121" spans="1:22">
      <c r="A121" s="5">
        <f t="shared" si="14"/>
        <v>119</v>
      </c>
      <c r="B121" s="5" t="s">
        <v>417</v>
      </c>
      <c r="C121" s="8" t="s">
        <v>38</v>
      </c>
      <c r="D121" s="5" t="s">
        <v>55</v>
      </c>
      <c r="E121" s="8">
        <v>6605064</v>
      </c>
      <c r="F121" s="5" t="s">
        <v>26</v>
      </c>
      <c r="G121" s="9" t="s">
        <v>418</v>
      </c>
      <c r="H121" s="5" t="s">
        <v>419</v>
      </c>
      <c r="I121" s="5" t="s">
        <v>420</v>
      </c>
      <c r="J121" s="5" t="s">
        <v>161</v>
      </c>
      <c r="K121" s="5"/>
      <c r="L121" s="14">
        <v>56</v>
      </c>
      <c r="M121" s="14">
        <f t="shared" si="8"/>
        <v>33.6</v>
      </c>
      <c r="N121" s="5">
        <v>1</v>
      </c>
      <c r="O121" s="14">
        <v>91.09</v>
      </c>
      <c r="P121" s="16"/>
      <c r="Q121" s="21"/>
      <c r="R121" s="14">
        <f t="shared" si="9"/>
        <v>36.436</v>
      </c>
      <c r="S121" s="14">
        <f t="shared" si="10"/>
        <v>70.036</v>
      </c>
      <c r="T121" s="5">
        <f>RANK(S121,$S$121:$S$122)</f>
        <v>1</v>
      </c>
      <c r="U121" s="5" t="str">
        <f t="shared" si="15"/>
        <v>是</v>
      </c>
      <c r="V121" s="5"/>
    </row>
    <row r="122" spans="1:22">
      <c r="A122" s="5">
        <f t="shared" si="14"/>
        <v>120</v>
      </c>
      <c r="B122" s="5" t="s">
        <v>421</v>
      </c>
      <c r="C122" s="8" t="s">
        <v>38</v>
      </c>
      <c r="D122" s="5" t="s">
        <v>55</v>
      </c>
      <c r="E122" s="8">
        <v>6605064</v>
      </c>
      <c r="F122" s="5" t="s">
        <v>26</v>
      </c>
      <c r="G122" s="9" t="s">
        <v>418</v>
      </c>
      <c r="H122" s="5" t="s">
        <v>422</v>
      </c>
      <c r="I122" s="5" t="s">
        <v>423</v>
      </c>
      <c r="J122" s="5" t="s">
        <v>96</v>
      </c>
      <c r="K122" s="5"/>
      <c r="L122" s="14">
        <v>52.15</v>
      </c>
      <c r="M122" s="14">
        <f t="shared" si="8"/>
        <v>31.29</v>
      </c>
      <c r="N122" s="5">
        <v>2</v>
      </c>
      <c r="O122" s="14">
        <v>81.77</v>
      </c>
      <c r="P122" s="16"/>
      <c r="Q122" s="21"/>
      <c r="R122" s="14">
        <f t="shared" si="9"/>
        <v>32.708</v>
      </c>
      <c r="S122" s="14">
        <f t="shared" si="10"/>
        <v>63.998</v>
      </c>
      <c r="T122" s="5">
        <f>RANK(S122,$S$121:$S$122)</f>
        <v>2</v>
      </c>
      <c r="U122" s="5" t="str">
        <f t="shared" si="15"/>
        <v>否</v>
      </c>
      <c r="V122" s="5"/>
    </row>
    <row r="123" ht="98" spans="1:22">
      <c r="A123" s="5">
        <f t="shared" si="14"/>
        <v>121</v>
      </c>
      <c r="B123" s="5" t="s">
        <v>424</v>
      </c>
      <c r="C123" s="8" t="s">
        <v>38</v>
      </c>
      <c r="D123" s="5" t="s">
        <v>55</v>
      </c>
      <c r="E123" s="8">
        <v>6605065</v>
      </c>
      <c r="F123" s="5" t="s">
        <v>26</v>
      </c>
      <c r="G123" s="9" t="s">
        <v>418</v>
      </c>
      <c r="H123" s="5" t="s">
        <v>425</v>
      </c>
      <c r="I123" s="5" t="s">
        <v>426</v>
      </c>
      <c r="J123" s="5" t="s">
        <v>254</v>
      </c>
      <c r="K123" s="5"/>
      <c r="L123" s="14">
        <v>61.65</v>
      </c>
      <c r="M123" s="14">
        <f t="shared" si="8"/>
        <v>36.99</v>
      </c>
      <c r="N123" s="5">
        <v>1</v>
      </c>
      <c r="O123" s="14">
        <v>83.84</v>
      </c>
      <c r="P123" s="16"/>
      <c r="Q123" s="21"/>
      <c r="R123" s="14">
        <f t="shared" si="9"/>
        <v>33.536</v>
      </c>
      <c r="S123" s="14">
        <f t="shared" si="10"/>
        <v>70.526</v>
      </c>
      <c r="T123" s="5">
        <v>1</v>
      </c>
      <c r="U123" s="5" t="str">
        <f>IF(AND(O123&gt;=P103,O123&gt;=60),"是","否")</f>
        <v>否</v>
      </c>
      <c r="V123" s="22" t="s">
        <v>348</v>
      </c>
    </row>
    <row r="124" spans="1:22">
      <c r="A124" s="5">
        <f t="shared" si="14"/>
        <v>122</v>
      </c>
      <c r="B124" s="5" t="s">
        <v>427</v>
      </c>
      <c r="C124" s="8" t="s">
        <v>24</v>
      </c>
      <c r="D124" s="5" t="s">
        <v>55</v>
      </c>
      <c r="E124" s="8">
        <v>6605067</v>
      </c>
      <c r="F124" s="5" t="s">
        <v>26</v>
      </c>
      <c r="G124" s="9" t="s">
        <v>428</v>
      </c>
      <c r="H124" s="5" t="s">
        <v>429</v>
      </c>
      <c r="I124" s="5" t="s">
        <v>430</v>
      </c>
      <c r="J124" s="5" t="s">
        <v>29</v>
      </c>
      <c r="K124" s="5"/>
      <c r="L124" s="14">
        <v>60.6</v>
      </c>
      <c r="M124" s="14">
        <f t="shared" si="8"/>
        <v>36.36</v>
      </c>
      <c r="N124" s="5">
        <v>1</v>
      </c>
      <c r="O124" s="14">
        <v>78.12</v>
      </c>
      <c r="P124" s="16"/>
      <c r="Q124" s="21"/>
      <c r="R124" s="14">
        <f t="shared" si="9"/>
        <v>31.248</v>
      </c>
      <c r="S124" s="14">
        <f t="shared" si="10"/>
        <v>67.608</v>
      </c>
      <c r="T124" s="5">
        <f>RANK(S124,$S$124:$S$126)</f>
        <v>1</v>
      </c>
      <c r="U124" s="5" t="str">
        <f t="shared" si="15"/>
        <v>是</v>
      </c>
      <c r="V124" s="5"/>
    </row>
    <row r="125" spans="1:22">
      <c r="A125" s="5">
        <f t="shared" si="14"/>
        <v>123</v>
      </c>
      <c r="B125" s="5" t="s">
        <v>431</v>
      </c>
      <c r="C125" s="8" t="s">
        <v>24</v>
      </c>
      <c r="D125" s="5" t="s">
        <v>55</v>
      </c>
      <c r="E125" s="8">
        <v>6605067</v>
      </c>
      <c r="F125" s="5" t="s">
        <v>26</v>
      </c>
      <c r="G125" s="9" t="s">
        <v>428</v>
      </c>
      <c r="H125" s="5" t="s">
        <v>432</v>
      </c>
      <c r="I125" s="5" t="s">
        <v>83</v>
      </c>
      <c r="J125" s="5" t="s">
        <v>71</v>
      </c>
      <c r="K125" s="5"/>
      <c r="L125" s="14">
        <v>57.85</v>
      </c>
      <c r="M125" s="14">
        <f t="shared" si="8"/>
        <v>34.71</v>
      </c>
      <c r="N125" s="5">
        <v>2</v>
      </c>
      <c r="O125" s="14">
        <v>77.23</v>
      </c>
      <c r="P125" s="16"/>
      <c r="Q125" s="21"/>
      <c r="R125" s="14">
        <f t="shared" si="9"/>
        <v>30.892</v>
      </c>
      <c r="S125" s="14">
        <f t="shared" si="10"/>
        <v>65.602</v>
      </c>
      <c r="T125" s="5">
        <f>RANK(S125,$S$124:$S$126)</f>
        <v>2</v>
      </c>
      <c r="U125" s="5" t="str">
        <f t="shared" si="15"/>
        <v>否</v>
      </c>
      <c r="V125" s="5"/>
    </row>
    <row r="126" spans="1:22">
      <c r="A126" s="5">
        <f t="shared" si="14"/>
        <v>124</v>
      </c>
      <c r="B126" s="5" t="s">
        <v>433</v>
      </c>
      <c r="C126" s="8" t="s">
        <v>24</v>
      </c>
      <c r="D126" s="5" t="s">
        <v>55</v>
      </c>
      <c r="E126" s="8">
        <v>6605067</v>
      </c>
      <c r="F126" s="5" t="s">
        <v>26</v>
      </c>
      <c r="G126" s="9" t="s">
        <v>428</v>
      </c>
      <c r="H126" s="5" t="s">
        <v>434</v>
      </c>
      <c r="I126" s="5" t="s">
        <v>99</v>
      </c>
      <c r="J126" s="5" t="s">
        <v>312</v>
      </c>
      <c r="K126" s="5"/>
      <c r="L126" s="14">
        <v>56.5</v>
      </c>
      <c r="M126" s="14">
        <f t="shared" si="8"/>
        <v>33.9</v>
      </c>
      <c r="N126" s="5">
        <v>3</v>
      </c>
      <c r="O126" s="14">
        <v>76.6</v>
      </c>
      <c r="P126" s="16"/>
      <c r="Q126" s="21"/>
      <c r="R126" s="14">
        <f t="shared" si="9"/>
        <v>30.64</v>
      </c>
      <c r="S126" s="14">
        <f t="shared" si="10"/>
        <v>64.54</v>
      </c>
      <c r="T126" s="5">
        <f>RANK(S126,$S$124:$S$126)</f>
        <v>3</v>
      </c>
      <c r="U126" s="5" t="str">
        <f t="shared" si="15"/>
        <v>否</v>
      </c>
      <c r="V126" s="5"/>
    </row>
    <row r="127" spans="1:22">
      <c r="A127" s="5">
        <f t="shared" si="14"/>
        <v>125</v>
      </c>
      <c r="B127" s="5" t="s">
        <v>435</v>
      </c>
      <c r="C127" s="8" t="s">
        <v>38</v>
      </c>
      <c r="D127" s="5" t="s">
        <v>55</v>
      </c>
      <c r="E127" s="8">
        <v>6605068</v>
      </c>
      <c r="F127" s="5" t="s">
        <v>26</v>
      </c>
      <c r="G127" s="9" t="s">
        <v>436</v>
      </c>
      <c r="H127" s="5" t="s">
        <v>437</v>
      </c>
      <c r="I127" s="5" t="s">
        <v>392</v>
      </c>
      <c r="J127" s="5" t="s">
        <v>438</v>
      </c>
      <c r="K127" s="5"/>
      <c r="L127" s="14">
        <v>66.1</v>
      </c>
      <c r="M127" s="14">
        <f t="shared" si="8"/>
        <v>39.66</v>
      </c>
      <c r="N127" s="5">
        <v>1</v>
      </c>
      <c r="O127" s="14">
        <v>91.65</v>
      </c>
      <c r="P127" s="16"/>
      <c r="Q127" s="21"/>
      <c r="R127" s="14">
        <f t="shared" si="9"/>
        <v>36.66</v>
      </c>
      <c r="S127" s="14">
        <f t="shared" si="10"/>
        <v>76.32</v>
      </c>
      <c r="T127" s="5">
        <f>RANK(S127,$S$127:$S$129)</f>
        <v>1</v>
      </c>
      <c r="U127" s="5" t="str">
        <f t="shared" si="15"/>
        <v>是</v>
      </c>
      <c r="V127" s="5"/>
    </row>
    <row r="128" spans="1:22">
      <c r="A128" s="5">
        <f t="shared" si="14"/>
        <v>126</v>
      </c>
      <c r="B128" s="5" t="s">
        <v>439</v>
      </c>
      <c r="C128" s="8" t="s">
        <v>24</v>
      </c>
      <c r="D128" s="5" t="s">
        <v>55</v>
      </c>
      <c r="E128" s="8">
        <v>6605068</v>
      </c>
      <c r="F128" s="5" t="s">
        <v>26</v>
      </c>
      <c r="G128" s="9" t="s">
        <v>436</v>
      </c>
      <c r="H128" s="5" t="s">
        <v>440</v>
      </c>
      <c r="I128" s="5" t="s">
        <v>151</v>
      </c>
      <c r="J128" s="5" t="s">
        <v>66</v>
      </c>
      <c r="K128" s="5"/>
      <c r="L128" s="14">
        <v>64.25</v>
      </c>
      <c r="M128" s="14">
        <f t="shared" si="8"/>
        <v>38.55</v>
      </c>
      <c r="N128" s="5">
        <v>2</v>
      </c>
      <c r="O128" s="14">
        <v>86.33</v>
      </c>
      <c r="P128" s="16"/>
      <c r="Q128" s="21"/>
      <c r="R128" s="14">
        <f t="shared" si="9"/>
        <v>34.532</v>
      </c>
      <c r="S128" s="14">
        <f t="shared" si="10"/>
        <v>73.082</v>
      </c>
      <c r="T128" s="5">
        <f>RANK(S128,$S$127:$S$129)</f>
        <v>2</v>
      </c>
      <c r="U128" s="5" t="str">
        <f t="shared" si="15"/>
        <v>否</v>
      </c>
      <c r="V128" s="5"/>
    </row>
    <row r="129" spans="1:22">
      <c r="A129" s="5">
        <f t="shared" si="14"/>
        <v>127</v>
      </c>
      <c r="B129" s="5" t="s">
        <v>441</v>
      </c>
      <c r="C129" s="8" t="s">
        <v>24</v>
      </c>
      <c r="D129" s="5" t="s">
        <v>55</v>
      </c>
      <c r="E129" s="8">
        <v>6605068</v>
      </c>
      <c r="F129" s="5" t="s">
        <v>26</v>
      </c>
      <c r="G129" s="9" t="s">
        <v>436</v>
      </c>
      <c r="H129" s="5" t="s">
        <v>442</v>
      </c>
      <c r="I129" s="5" t="s">
        <v>40</v>
      </c>
      <c r="J129" s="5" t="s">
        <v>84</v>
      </c>
      <c r="K129" s="5"/>
      <c r="L129" s="14">
        <v>63.7</v>
      </c>
      <c r="M129" s="14">
        <f t="shared" si="8"/>
        <v>38.22</v>
      </c>
      <c r="N129" s="5">
        <v>3</v>
      </c>
      <c r="O129" s="14">
        <v>84.36</v>
      </c>
      <c r="P129" s="16"/>
      <c r="Q129" s="21"/>
      <c r="R129" s="14">
        <f t="shared" si="9"/>
        <v>33.744</v>
      </c>
      <c r="S129" s="14">
        <f t="shared" si="10"/>
        <v>71.964</v>
      </c>
      <c r="T129" s="5">
        <f>RANK(S129,$S$127:$S$129)</f>
        <v>3</v>
      </c>
      <c r="U129" s="5" t="str">
        <f t="shared" si="15"/>
        <v>否</v>
      </c>
      <c r="V129" s="5"/>
    </row>
    <row r="130" spans="1:22">
      <c r="A130" s="5">
        <f t="shared" si="14"/>
        <v>128</v>
      </c>
      <c r="B130" s="5" t="s">
        <v>443</v>
      </c>
      <c r="C130" s="8" t="s">
        <v>24</v>
      </c>
      <c r="D130" s="5" t="s">
        <v>55</v>
      </c>
      <c r="E130" s="8">
        <v>6605069</v>
      </c>
      <c r="F130" s="5" t="s">
        <v>26</v>
      </c>
      <c r="G130" s="9" t="s">
        <v>436</v>
      </c>
      <c r="H130" s="5" t="s">
        <v>444</v>
      </c>
      <c r="I130" s="5" t="s">
        <v>48</v>
      </c>
      <c r="J130" s="5" t="s">
        <v>340</v>
      </c>
      <c r="K130" s="5"/>
      <c r="L130" s="14">
        <v>64.85</v>
      </c>
      <c r="M130" s="14">
        <f t="shared" si="8"/>
        <v>38.91</v>
      </c>
      <c r="N130" s="5">
        <v>1</v>
      </c>
      <c r="O130" s="14">
        <v>82.92</v>
      </c>
      <c r="P130" s="16"/>
      <c r="Q130" s="21"/>
      <c r="R130" s="14">
        <f t="shared" si="9"/>
        <v>33.168</v>
      </c>
      <c r="S130" s="14">
        <f t="shared" si="10"/>
        <v>72.078</v>
      </c>
      <c r="T130" s="5">
        <f>RANK(S130,$S$130:$S$132)</f>
        <v>2</v>
      </c>
      <c r="U130" s="5" t="str">
        <f t="shared" si="15"/>
        <v>否</v>
      </c>
      <c r="V130" s="5"/>
    </row>
    <row r="131" spans="1:22">
      <c r="A131" s="5">
        <f t="shared" si="14"/>
        <v>129</v>
      </c>
      <c r="B131" s="5" t="s">
        <v>445</v>
      </c>
      <c r="C131" s="8" t="s">
        <v>24</v>
      </c>
      <c r="D131" s="5" t="s">
        <v>55</v>
      </c>
      <c r="E131" s="8">
        <v>6605069</v>
      </c>
      <c r="F131" s="5" t="s">
        <v>26</v>
      </c>
      <c r="G131" s="9" t="s">
        <v>436</v>
      </c>
      <c r="H131" s="5" t="s">
        <v>446</v>
      </c>
      <c r="I131" s="5" t="s">
        <v>426</v>
      </c>
      <c r="J131" s="5" t="s">
        <v>321</v>
      </c>
      <c r="K131" s="5"/>
      <c r="L131" s="14">
        <v>64.15</v>
      </c>
      <c r="M131" s="14">
        <f t="shared" si="8"/>
        <v>38.49</v>
      </c>
      <c r="N131" s="5">
        <v>2</v>
      </c>
      <c r="O131" s="14">
        <v>87.89</v>
      </c>
      <c r="P131" s="16"/>
      <c r="Q131" s="21"/>
      <c r="R131" s="14">
        <f t="shared" si="9"/>
        <v>35.156</v>
      </c>
      <c r="S131" s="14">
        <f t="shared" si="10"/>
        <v>73.646</v>
      </c>
      <c r="T131" s="5">
        <f>RANK(S131,$S$130:$S$132)</f>
        <v>1</v>
      </c>
      <c r="U131" s="5" t="str">
        <f t="shared" si="15"/>
        <v>是</v>
      </c>
      <c r="V131" s="5"/>
    </row>
    <row r="132" spans="1:22">
      <c r="A132" s="5">
        <f t="shared" si="14"/>
        <v>130</v>
      </c>
      <c r="B132" s="5" t="s">
        <v>447</v>
      </c>
      <c r="C132" s="8" t="s">
        <v>24</v>
      </c>
      <c r="D132" s="5" t="s">
        <v>55</v>
      </c>
      <c r="E132" s="8">
        <v>6605069</v>
      </c>
      <c r="F132" s="5" t="s">
        <v>26</v>
      </c>
      <c r="G132" s="9" t="s">
        <v>436</v>
      </c>
      <c r="H132" s="5" t="s">
        <v>448</v>
      </c>
      <c r="I132" s="5" t="s">
        <v>449</v>
      </c>
      <c r="J132" s="5" t="s">
        <v>156</v>
      </c>
      <c r="K132" s="5"/>
      <c r="L132" s="14">
        <v>63</v>
      </c>
      <c r="M132" s="14">
        <f t="shared" ref="M132:M195" si="16">L132*0.6</f>
        <v>37.8</v>
      </c>
      <c r="N132" s="5">
        <v>3</v>
      </c>
      <c r="O132" s="14">
        <v>78.37</v>
      </c>
      <c r="P132" s="16"/>
      <c r="Q132" s="21"/>
      <c r="R132" s="14">
        <f t="shared" ref="R132:R195" si="17">O132*0.4</f>
        <v>31.348</v>
      </c>
      <c r="S132" s="14">
        <f t="shared" ref="S132:S195" si="18">R132+M132</f>
        <v>69.148</v>
      </c>
      <c r="T132" s="5">
        <f>RANK(S132,$S$130:$S$132)</f>
        <v>3</v>
      </c>
      <c r="U132" s="5" t="str">
        <f t="shared" si="15"/>
        <v>否</v>
      </c>
      <c r="V132" s="5"/>
    </row>
    <row r="133" spans="1:22">
      <c r="A133" s="5">
        <f t="shared" si="14"/>
        <v>131</v>
      </c>
      <c r="B133" s="5" t="s">
        <v>450</v>
      </c>
      <c r="C133" s="8" t="s">
        <v>24</v>
      </c>
      <c r="D133" s="5" t="s">
        <v>55</v>
      </c>
      <c r="E133" s="8">
        <v>6605070</v>
      </c>
      <c r="F133" s="5" t="s">
        <v>26</v>
      </c>
      <c r="G133" s="9" t="s">
        <v>436</v>
      </c>
      <c r="H133" s="5" t="s">
        <v>451</v>
      </c>
      <c r="I133" s="5" t="s">
        <v>452</v>
      </c>
      <c r="J133" s="5" t="s">
        <v>110</v>
      </c>
      <c r="K133" s="5"/>
      <c r="L133" s="14">
        <v>60.05</v>
      </c>
      <c r="M133" s="14">
        <f t="shared" si="16"/>
        <v>36.03</v>
      </c>
      <c r="N133" s="5">
        <v>1</v>
      </c>
      <c r="O133" s="14">
        <v>86.57</v>
      </c>
      <c r="P133" s="16"/>
      <c r="Q133" s="21"/>
      <c r="R133" s="14">
        <f t="shared" si="17"/>
        <v>34.628</v>
      </c>
      <c r="S133" s="14">
        <f t="shared" si="18"/>
        <v>70.658</v>
      </c>
      <c r="T133" s="5">
        <f>RANK(S133,$S$133:$S$135)</f>
        <v>1</v>
      </c>
      <c r="U133" s="5" t="str">
        <f t="shared" si="15"/>
        <v>是</v>
      </c>
      <c r="V133" s="5"/>
    </row>
    <row r="134" spans="1:22">
      <c r="A134" s="5">
        <f t="shared" si="14"/>
        <v>132</v>
      </c>
      <c r="B134" s="5" t="s">
        <v>453</v>
      </c>
      <c r="C134" s="8" t="s">
        <v>24</v>
      </c>
      <c r="D134" s="5" t="s">
        <v>55</v>
      </c>
      <c r="E134" s="8">
        <v>6605070</v>
      </c>
      <c r="F134" s="5" t="s">
        <v>26</v>
      </c>
      <c r="G134" s="9" t="s">
        <v>436</v>
      </c>
      <c r="H134" s="5" t="s">
        <v>454</v>
      </c>
      <c r="I134" s="5" t="s">
        <v>48</v>
      </c>
      <c r="J134" s="5" t="s">
        <v>75</v>
      </c>
      <c r="K134" s="5"/>
      <c r="L134" s="14">
        <v>59.1</v>
      </c>
      <c r="M134" s="14">
        <f t="shared" si="16"/>
        <v>35.46</v>
      </c>
      <c r="N134" s="5">
        <v>2</v>
      </c>
      <c r="O134" s="14">
        <v>85.6</v>
      </c>
      <c r="P134" s="16"/>
      <c r="Q134" s="21"/>
      <c r="R134" s="14">
        <f t="shared" si="17"/>
        <v>34.24</v>
      </c>
      <c r="S134" s="14">
        <f t="shared" si="18"/>
        <v>69.7</v>
      </c>
      <c r="T134" s="5">
        <f>RANK(S134,$S$133:$S$135)</f>
        <v>2</v>
      </c>
      <c r="U134" s="5" t="str">
        <f t="shared" si="15"/>
        <v>否</v>
      </c>
      <c r="V134" s="5"/>
    </row>
    <row r="135" spans="1:22">
      <c r="A135" s="5">
        <f t="shared" si="14"/>
        <v>133</v>
      </c>
      <c r="B135" s="5" t="s">
        <v>455</v>
      </c>
      <c r="C135" s="8" t="s">
        <v>24</v>
      </c>
      <c r="D135" s="5" t="s">
        <v>55</v>
      </c>
      <c r="E135" s="8">
        <v>6605070</v>
      </c>
      <c r="F135" s="5" t="s">
        <v>26</v>
      </c>
      <c r="G135" s="9" t="s">
        <v>436</v>
      </c>
      <c r="H135" s="5" t="s">
        <v>456</v>
      </c>
      <c r="I135" s="5" t="s">
        <v>234</v>
      </c>
      <c r="J135" s="5" t="s">
        <v>254</v>
      </c>
      <c r="K135" s="5"/>
      <c r="L135" s="14">
        <v>58.45</v>
      </c>
      <c r="M135" s="14">
        <f t="shared" si="16"/>
        <v>35.07</v>
      </c>
      <c r="N135" s="5">
        <v>3</v>
      </c>
      <c r="O135" s="14">
        <v>84.56</v>
      </c>
      <c r="P135" s="17"/>
      <c r="Q135" s="23"/>
      <c r="R135" s="14">
        <f t="shared" si="17"/>
        <v>33.824</v>
      </c>
      <c r="S135" s="14">
        <f t="shared" si="18"/>
        <v>68.894</v>
      </c>
      <c r="T135" s="5">
        <f>RANK(S135,$S$133:$S$135)</f>
        <v>3</v>
      </c>
      <c r="U135" s="5" t="str">
        <f t="shared" si="15"/>
        <v>否</v>
      </c>
      <c r="V135" s="5"/>
    </row>
    <row r="136" ht="28" spans="1:22">
      <c r="A136" s="5">
        <f t="shared" ref="A136:A169" si="19">ROW(B136)-2</f>
        <v>134</v>
      </c>
      <c r="B136" s="5" t="s">
        <v>457</v>
      </c>
      <c r="C136" s="8" t="s">
        <v>38</v>
      </c>
      <c r="D136" s="5" t="s">
        <v>55</v>
      </c>
      <c r="E136" s="8">
        <v>6605046</v>
      </c>
      <c r="F136" s="5" t="s">
        <v>26</v>
      </c>
      <c r="G136" s="9" t="s">
        <v>458</v>
      </c>
      <c r="H136" s="5" t="s">
        <v>459</v>
      </c>
      <c r="I136" s="5" t="s">
        <v>160</v>
      </c>
      <c r="J136" s="5" t="s">
        <v>460</v>
      </c>
      <c r="K136" s="5"/>
      <c r="L136" s="14">
        <v>66.95</v>
      </c>
      <c r="M136" s="14">
        <f t="shared" si="16"/>
        <v>40.17</v>
      </c>
      <c r="N136" s="5">
        <v>1</v>
      </c>
      <c r="O136" s="14">
        <v>91.57</v>
      </c>
      <c r="P136" s="15">
        <f>AVERAGE(O136:O169)</f>
        <v>83.9973529411765</v>
      </c>
      <c r="Q136" s="20" t="s">
        <v>461</v>
      </c>
      <c r="R136" s="14">
        <f t="shared" si="17"/>
        <v>36.628</v>
      </c>
      <c r="S136" s="14">
        <f t="shared" si="18"/>
        <v>76.798</v>
      </c>
      <c r="T136" s="5">
        <f>RANK(S136,$S$136:$S$138)</f>
        <v>1</v>
      </c>
      <c r="U136" s="5" t="str">
        <f t="shared" si="15"/>
        <v>是</v>
      </c>
      <c r="V136" s="5"/>
    </row>
    <row r="137" ht="28" spans="1:22">
      <c r="A137" s="5">
        <f t="shared" si="19"/>
        <v>135</v>
      </c>
      <c r="B137" s="5" t="s">
        <v>462</v>
      </c>
      <c r="C137" s="8" t="s">
        <v>24</v>
      </c>
      <c r="D137" s="5" t="s">
        <v>55</v>
      </c>
      <c r="E137" s="8">
        <v>6605046</v>
      </c>
      <c r="F137" s="5" t="s">
        <v>26</v>
      </c>
      <c r="G137" s="9" t="s">
        <v>458</v>
      </c>
      <c r="H137" s="5" t="s">
        <v>463</v>
      </c>
      <c r="I137" s="5" t="s">
        <v>464</v>
      </c>
      <c r="J137" s="5" t="s">
        <v>465</v>
      </c>
      <c r="K137" s="5"/>
      <c r="L137" s="14">
        <v>58.85</v>
      </c>
      <c r="M137" s="14">
        <f t="shared" si="16"/>
        <v>35.31</v>
      </c>
      <c r="N137" s="5">
        <v>2</v>
      </c>
      <c r="O137" s="14">
        <v>85.32</v>
      </c>
      <c r="P137" s="16"/>
      <c r="Q137" s="21"/>
      <c r="R137" s="14">
        <f t="shared" si="17"/>
        <v>34.128</v>
      </c>
      <c r="S137" s="14">
        <f t="shared" si="18"/>
        <v>69.438</v>
      </c>
      <c r="T137" s="5">
        <f>RANK(S137,$S$136:$S$138)</f>
        <v>2</v>
      </c>
      <c r="U137" s="5" t="str">
        <f t="shared" si="15"/>
        <v>否</v>
      </c>
      <c r="V137" s="5"/>
    </row>
    <row r="138" ht="28" spans="1:22">
      <c r="A138" s="5">
        <f t="shared" si="19"/>
        <v>136</v>
      </c>
      <c r="B138" s="5" t="s">
        <v>466</v>
      </c>
      <c r="C138" s="8" t="s">
        <v>24</v>
      </c>
      <c r="D138" s="5" t="s">
        <v>55</v>
      </c>
      <c r="E138" s="8">
        <v>6605046</v>
      </c>
      <c r="F138" s="5" t="s">
        <v>26</v>
      </c>
      <c r="G138" s="9" t="s">
        <v>458</v>
      </c>
      <c r="H138" s="5" t="s">
        <v>467</v>
      </c>
      <c r="I138" s="5" t="s">
        <v>91</v>
      </c>
      <c r="J138" s="5" t="s">
        <v>243</v>
      </c>
      <c r="K138" s="5"/>
      <c r="L138" s="14">
        <v>55.4</v>
      </c>
      <c r="M138" s="14">
        <f t="shared" si="16"/>
        <v>33.24</v>
      </c>
      <c r="N138" s="5">
        <v>3</v>
      </c>
      <c r="O138" s="14">
        <v>84.78</v>
      </c>
      <c r="P138" s="16"/>
      <c r="Q138" s="21"/>
      <c r="R138" s="14">
        <f t="shared" si="17"/>
        <v>33.912</v>
      </c>
      <c r="S138" s="14">
        <f t="shared" si="18"/>
        <v>67.152</v>
      </c>
      <c r="T138" s="5">
        <f>RANK(S138,$S$136:$S$138)</f>
        <v>3</v>
      </c>
      <c r="U138" s="5" t="str">
        <f t="shared" si="15"/>
        <v>否</v>
      </c>
      <c r="V138" s="5"/>
    </row>
    <row r="139" spans="1:22">
      <c r="A139" s="5">
        <f t="shared" si="19"/>
        <v>137</v>
      </c>
      <c r="B139" s="5" t="s">
        <v>468</v>
      </c>
      <c r="C139" s="8" t="s">
        <v>38</v>
      </c>
      <c r="D139" s="5" t="s">
        <v>25</v>
      </c>
      <c r="E139" s="8">
        <v>6605048</v>
      </c>
      <c r="F139" s="5" t="s">
        <v>26</v>
      </c>
      <c r="G139" s="9" t="s">
        <v>469</v>
      </c>
      <c r="H139" s="5" t="s">
        <v>470</v>
      </c>
      <c r="I139" s="5" t="s">
        <v>356</v>
      </c>
      <c r="J139" s="5" t="s">
        <v>92</v>
      </c>
      <c r="K139" s="5"/>
      <c r="L139" s="14">
        <v>63.85</v>
      </c>
      <c r="M139" s="14">
        <f t="shared" si="16"/>
        <v>38.31</v>
      </c>
      <c r="N139" s="5">
        <v>1</v>
      </c>
      <c r="O139" s="14">
        <v>88.87</v>
      </c>
      <c r="P139" s="16"/>
      <c r="Q139" s="21"/>
      <c r="R139" s="14">
        <f t="shared" si="17"/>
        <v>35.548</v>
      </c>
      <c r="S139" s="14">
        <f t="shared" si="18"/>
        <v>73.858</v>
      </c>
      <c r="T139" s="5">
        <f t="shared" ref="T139:T144" si="20">RANK(S139,$S$139:$S$144)</f>
        <v>1</v>
      </c>
      <c r="U139" s="5" t="str">
        <f t="shared" si="15"/>
        <v>是</v>
      </c>
      <c r="V139" s="5"/>
    </row>
    <row r="140" spans="1:22">
      <c r="A140" s="5">
        <f t="shared" si="19"/>
        <v>138</v>
      </c>
      <c r="B140" s="5" t="s">
        <v>471</v>
      </c>
      <c r="C140" s="8" t="s">
        <v>38</v>
      </c>
      <c r="D140" s="5" t="s">
        <v>25</v>
      </c>
      <c r="E140" s="8">
        <v>6605048</v>
      </c>
      <c r="F140" s="5" t="s">
        <v>26</v>
      </c>
      <c r="G140" s="9" t="s">
        <v>469</v>
      </c>
      <c r="H140" s="5" t="s">
        <v>472</v>
      </c>
      <c r="I140" s="5" t="s">
        <v>250</v>
      </c>
      <c r="J140" s="5" t="s">
        <v>62</v>
      </c>
      <c r="K140" s="5"/>
      <c r="L140" s="14">
        <v>59.1</v>
      </c>
      <c r="M140" s="14">
        <f t="shared" si="16"/>
        <v>35.46</v>
      </c>
      <c r="N140" s="5">
        <v>2</v>
      </c>
      <c r="O140" s="14">
        <v>81.99</v>
      </c>
      <c r="P140" s="16"/>
      <c r="Q140" s="21"/>
      <c r="R140" s="14">
        <f t="shared" si="17"/>
        <v>32.796</v>
      </c>
      <c r="S140" s="14">
        <f t="shared" si="18"/>
        <v>68.256</v>
      </c>
      <c r="T140" s="5">
        <f t="shared" si="20"/>
        <v>4</v>
      </c>
      <c r="U140" s="5" t="str">
        <f t="shared" si="15"/>
        <v>否</v>
      </c>
      <c r="V140" s="5"/>
    </row>
    <row r="141" spans="1:22">
      <c r="A141" s="5">
        <f t="shared" si="19"/>
        <v>139</v>
      </c>
      <c r="B141" s="5" t="s">
        <v>473</v>
      </c>
      <c r="C141" s="8" t="s">
        <v>38</v>
      </c>
      <c r="D141" s="5" t="s">
        <v>25</v>
      </c>
      <c r="E141" s="8">
        <v>6605048</v>
      </c>
      <c r="F141" s="5" t="s">
        <v>26</v>
      </c>
      <c r="G141" s="9" t="s">
        <v>469</v>
      </c>
      <c r="H141" s="5" t="s">
        <v>474</v>
      </c>
      <c r="I141" s="5" t="s">
        <v>161</v>
      </c>
      <c r="J141" s="5" t="s">
        <v>475</v>
      </c>
      <c r="K141" s="5"/>
      <c r="L141" s="14">
        <v>57.25</v>
      </c>
      <c r="M141" s="14">
        <f t="shared" si="16"/>
        <v>34.35</v>
      </c>
      <c r="N141" s="5">
        <v>3</v>
      </c>
      <c r="O141" s="14">
        <v>89.25</v>
      </c>
      <c r="P141" s="16"/>
      <c r="Q141" s="21"/>
      <c r="R141" s="14">
        <f t="shared" si="17"/>
        <v>35.7</v>
      </c>
      <c r="S141" s="14">
        <f t="shared" si="18"/>
        <v>70.05</v>
      </c>
      <c r="T141" s="5">
        <f t="shared" si="20"/>
        <v>2</v>
      </c>
      <c r="U141" s="5" t="s">
        <v>36</v>
      </c>
      <c r="V141" s="5"/>
    </row>
    <row r="142" spans="1:22">
      <c r="A142" s="5">
        <f t="shared" si="19"/>
        <v>140</v>
      </c>
      <c r="B142" s="5" t="s">
        <v>476</v>
      </c>
      <c r="C142" s="8" t="s">
        <v>24</v>
      </c>
      <c r="D142" s="5" t="s">
        <v>25</v>
      </c>
      <c r="E142" s="8">
        <v>6605048</v>
      </c>
      <c r="F142" s="5" t="s">
        <v>26</v>
      </c>
      <c r="G142" s="9" t="s">
        <v>469</v>
      </c>
      <c r="H142" s="5" t="s">
        <v>477</v>
      </c>
      <c r="I142" s="5" t="s">
        <v>208</v>
      </c>
      <c r="J142" s="5" t="s">
        <v>114</v>
      </c>
      <c r="K142" s="5"/>
      <c r="L142" s="14">
        <v>56.8</v>
      </c>
      <c r="M142" s="14">
        <f t="shared" si="16"/>
        <v>34.08</v>
      </c>
      <c r="N142" s="5">
        <v>4</v>
      </c>
      <c r="O142" s="14">
        <v>82.14</v>
      </c>
      <c r="P142" s="16"/>
      <c r="Q142" s="21"/>
      <c r="R142" s="14">
        <f t="shared" si="17"/>
        <v>32.856</v>
      </c>
      <c r="S142" s="14">
        <f t="shared" si="18"/>
        <v>66.936</v>
      </c>
      <c r="T142" s="5">
        <f t="shared" si="20"/>
        <v>5</v>
      </c>
      <c r="U142" s="5" t="str">
        <f t="shared" si="15"/>
        <v>否</v>
      </c>
      <c r="V142" s="5"/>
    </row>
    <row r="143" spans="1:22">
      <c r="A143" s="5">
        <f t="shared" si="19"/>
        <v>141</v>
      </c>
      <c r="B143" s="5" t="s">
        <v>478</v>
      </c>
      <c r="C143" s="8" t="s">
        <v>24</v>
      </c>
      <c r="D143" s="5" t="s">
        <v>25</v>
      </c>
      <c r="E143" s="8">
        <v>6605048</v>
      </c>
      <c r="F143" s="5" t="s">
        <v>26</v>
      </c>
      <c r="G143" s="9" t="s">
        <v>469</v>
      </c>
      <c r="H143" s="5" t="s">
        <v>479</v>
      </c>
      <c r="I143" s="5" t="s">
        <v>268</v>
      </c>
      <c r="J143" s="5" t="s">
        <v>480</v>
      </c>
      <c r="K143" s="5"/>
      <c r="L143" s="14">
        <v>55.15</v>
      </c>
      <c r="M143" s="14">
        <f t="shared" si="16"/>
        <v>33.09</v>
      </c>
      <c r="N143" s="5">
        <v>5</v>
      </c>
      <c r="O143" s="14">
        <v>89.73</v>
      </c>
      <c r="P143" s="16"/>
      <c r="Q143" s="21"/>
      <c r="R143" s="14">
        <f t="shared" si="17"/>
        <v>35.892</v>
      </c>
      <c r="S143" s="14">
        <f t="shared" si="18"/>
        <v>68.982</v>
      </c>
      <c r="T143" s="5">
        <f t="shared" si="20"/>
        <v>3</v>
      </c>
      <c r="U143" s="5" t="str">
        <f t="shared" si="15"/>
        <v>否</v>
      </c>
      <c r="V143" s="5"/>
    </row>
    <row r="144" spans="1:22">
      <c r="A144" s="5">
        <f t="shared" si="19"/>
        <v>142</v>
      </c>
      <c r="B144" s="5" t="s">
        <v>481</v>
      </c>
      <c r="C144" s="8" t="s">
        <v>24</v>
      </c>
      <c r="D144" s="5" t="s">
        <v>25</v>
      </c>
      <c r="E144" s="8">
        <v>6605048</v>
      </c>
      <c r="F144" s="5" t="s">
        <v>26</v>
      </c>
      <c r="G144" s="9" t="s">
        <v>469</v>
      </c>
      <c r="H144" s="5" t="s">
        <v>482</v>
      </c>
      <c r="I144" s="5" t="s">
        <v>423</v>
      </c>
      <c r="J144" s="5" t="s">
        <v>110</v>
      </c>
      <c r="K144" s="5"/>
      <c r="L144" s="14">
        <v>54.15</v>
      </c>
      <c r="M144" s="14">
        <f t="shared" si="16"/>
        <v>32.49</v>
      </c>
      <c r="N144" s="5">
        <v>6</v>
      </c>
      <c r="O144" s="14">
        <v>80.2</v>
      </c>
      <c r="P144" s="16"/>
      <c r="Q144" s="21"/>
      <c r="R144" s="14">
        <f t="shared" si="17"/>
        <v>32.08</v>
      </c>
      <c r="S144" s="14">
        <f t="shared" si="18"/>
        <v>64.57</v>
      </c>
      <c r="T144" s="5">
        <f t="shared" si="20"/>
        <v>6</v>
      </c>
      <c r="U144" s="5" t="str">
        <f t="shared" si="15"/>
        <v>否</v>
      </c>
      <c r="V144" s="5"/>
    </row>
    <row r="145" spans="1:22">
      <c r="A145" s="5">
        <f t="shared" si="19"/>
        <v>143</v>
      </c>
      <c r="B145" s="5" t="s">
        <v>483</v>
      </c>
      <c r="C145" s="8" t="s">
        <v>38</v>
      </c>
      <c r="D145" s="5" t="s">
        <v>55</v>
      </c>
      <c r="E145" s="8">
        <v>6605049</v>
      </c>
      <c r="F145" s="5" t="s">
        <v>26</v>
      </c>
      <c r="G145" s="9" t="s">
        <v>469</v>
      </c>
      <c r="H145" s="5" t="s">
        <v>484</v>
      </c>
      <c r="I145" s="5" t="s">
        <v>485</v>
      </c>
      <c r="J145" s="5" t="s">
        <v>312</v>
      </c>
      <c r="K145" s="5"/>
      <c r="L145" s="14">
        <v>66.4</v>
      </c>
      <c r="M145" s="14">
        <f t="shared" si="16"/>
        <v>39.84</v>
      </c>
      <c r="N145" s="5">
        <v>1</v>
      </c>
      <c r="O145" s="14">
        <v>88.7</v>
      </c>
      <c r="P145" s="16"/>
      <c r="Q145" s="21"/>
      <c r="R145" s="14">
        <f t="shared" si="17"/>
        <v>35.48</v>
      </c>
      <c r="S145" s="14">
        <f t="shared" si="18"/>
        <v>75.32</v>
      </c>
      <c r="T145" s="5">
        <f>RANK(S145,$S$145:$S$147)</f>
        <v>1</v>
      </c>
      <c r="U145" s="5" t="str">
        <f t="shared" si="15"/>
        <v>是</v>
      </c>
      <c r="V145" s="5"/>
    </row>
    <row r="146" spans="1:22">
      <c r="A146" s="5">
        <f t="shared" si="19"/>
        <v>144</v>
      </c>
      <c r="B146" s="5" t="s">
        <v>486</v>
      </c>
      <c r="C146" s="8" t="s">
        <v>24</v>
      </c>
      <c r="D146" s="5" t="s">
        <v>55</v>
      </c>
      <c r="E146" s="8">
        <v>6605049</v>
      </c>
      <c r="F146" s="5" t="s">
        <v>26</v>
      </c>
      <c r="G146" s="9" t="s">
        <v>469</v>
      </c>
      <c r="H146" s="5" t="s">
        <v>487</v>
      </c>
      <c r="I146" s="5" t="s">
        <v>488</v>
      </c>
      <c r="J146" s="5" t="s">
        <v>156</v>
      </c>
      <c r="K146" s="5"/>
      <c r="L146" s="14">
        <v>61.9</v>
      </c>
      <c r="M146" s="14">
        <f t="shared" si="16"/>
        <v>37.14</v>
      </c>
      <c r="N146" s="5">
        <v>2</v>
      </c>
      <c r="O146" s="14">
        <v>84.22</v>
      </c>
      <c r="P146" s="16"/>
      <c r="Q146" s="21"/>
      <c r="R146" s="14">
        <f t="shared" si="17"/>
        <v>33.688</v>
      </c>
      <c r="S146" s="14">
        <f t="shared" si="18"/>
        <v>70.828</v>
      </c>
      <c r="T146" s="5">
        <f>RANK(S146,$S$145:$S$147)</f>
        <v>3</v>
      </c>
      <c r="U146" s="5" t="str">
        <f t="shared" si="15"/>
        <v>否</v>
      </c>
      <c r="V146" s="5"/>
    </row>
    <row r="147" spans="1:22">
      <c r="A147" s="5">
        <f t="shared" si="19"/>
        <v>145</v>
      </c>
      <c r="B147" s="5" t="s">
        <v>489</v>
      </c>
      <c r="C147" s="8" t="s">
        <v>38</v>
      </c>
      <c r="D147" s="5" t="s">
        <v>55</v>
      </c>
      <c r="E147" s="8">
        <v>6605049</v>
      </c>
      <c r="F147" s="5" t="s">
        <v>26</v>
      </c>
      <c r="G147" s="9" t="s">
        <v>469</v>
      </c>
      <c r="H147" s="5" t="s">
        <v>490</v>
      </c>
      <c r="I147" s="5" t="s">
        <v>87</v>
      </c>
      <c r="J147" s="5" t="s">
        <v>59</v>
      </c>
      <c r="K147" s="5"/>
      <c r="L147" s="14">
        <v>61.75</v>
      </c>
      <c r="M147" s="14">
        <f t="shared" si="16"/>
        <v>37.05</v>
      </c>
      <c r="N147" s="5">
        <v>3</v>
      </c>
      <c r="O147" s="14">
        <v>88.94</v>
      </c>
      <c r="P147" s="16"/>
      <c r="Q147" s="21"/>
      <c r="R147" s="14">
        <f t="shared" si="17"/>
        <v>35.576</v>
      </c>
      <c r="S147" s="14">
        <f t="shared" si="18"/>
        <v>72.626</v>
      </c>
      <c r="T147" s="5">
        <f>RANK(S147,$S$145:$S$147)</f>
        <v>2</v>
      </c>
      <c r="U147" s="5" t="str">
        <f t="shared" si="15"/>
        <v>否</v>
      </c>
      <c r="V147" s="5"/>
    </row>
    <row r="148" spans="1:22">
      <c r="A148" s="5">
        <f t="shared" si="19"/>
        <v>146</v>
      </c>
      <c r="B148" s="5" t="s">
        <v>491</v>
      </c>
      <c r="C148" s="8" t="s">
        <v>38</v>
      </c>
      <c r="D148" s="5" t="s">
        <v>55</v>
      </c>
      <c r="E148" s="8">
        <v>6605050</v>
      </c>
      <c r="F148" s="5" t="s">
        <v>26</v>
      </c>
      <c r="G148" s="9" t="s">
        <v>375</v>
      </c>
      <c r="H148" s="5" t="s">
        <v>492</v>
      </c>
      <c r="I148" s="5" t="s">
        <v>49</v>
      </c>
      <c r="J148" s="5" t="s">
        <v>196</v>
      </c>
      <c r="K148" s="5"/>
      <c r="L148" s="14">
        <v>65</v>
      </c>
      <c r="M148" s="14">
        <f t="shared" si="16"/>
        <v>39</v>
      </c>
      <c r="N148" s="5">
        <v>1</v>
      </c>
      <c r="O148" s="14">
        <v>86.89</v>
      </c>
      <c r="P148" s="16"/>
      <c r="Q148" s="21"/>
      <c r="R148" s="14">
        <f t="shared" si="17"/>
        <v>34.756</v>
      </c>
      <c r="S148" s="14">
        <f t="shared" si="18"/>
        <v>73.756</v>
      </c>
      <c r="T148" s="5">
        <f>RANK(S148,$S$148:$S$150)</f>
        <v>1</v>
      </c>
      <c r="U148" s="5" t="str">
        <f t="shared" si="15"/>
        <v>是</v>
      </c>
      <c r="V148" s="5"/>
    </row>
    <row r="149" spans="1:22">
      <c r="A149" s="5">
        <f t="shared" si="19"/>
        <v>147</v>
      </c>
      <c r="B149" s="5" t="s">
        <v>493</v>
      </c>
      <c r="C149" s="8" t="s">
        <v>38</v>
      </c>
      <c r="D149" s="5" t="s">
        <v>55</v>
      </c>
      <c r="E149" s="8">
        <v>6605050</v>
      </c>
      <c r="F149" s="5" t="s">
        <v>26</v>
      </c>
      <c r="G149" s="9" t="s">
        <v>375</v>
      </c>
      <c r="H149" s="5" t="s">
        <v>494</v>
      </c>
      <c r="I149" s="5" t="s">
        <v>284</v>
      </c>
      <c r="J149" s="5" t="s">
        <v>71</v>
      </c>
      <c r="K149" s="5"/>
      <c r="L149" s="14">
        <v>60.65</v>
      </c>
      <c r="M149" s="14">
        <f t="shared" si="16"/>
        <v>36.39</v>
      </c>
      <c r="N149" s="5">
        <v>2</v>
      </c>
      <c r="O149" s="14">
        <v>84.3</v>
      </c>
      <c r="P149" s="16"/>
      <c r="Q149" s="21"/>
      <c r="R149" s="14">
        <f t="shared" si="17"/>
        <v>33.72</v>
      </c>
      <c r="S149" s="14">
        <f t="shared" si="18"/>
        <v>70.11</v>
      </c>
      <c r="T149" s="5">
        <f>RANK(S149,$S$148:$S$150)</f>
        <v>2</v>
      </c>
      <c r="U149" s="5" t="str">
        <f t="shared" si="15"/>
        <v>否</v>
      </c>
      <c r="V149" s="5"/>
    </row>
    <row r="150" spans="1:22">
      <c r="A150" s="5">
        <f t="shared" si="19"/>
        <v>148</v>
      </c>
      <c r="B150" s="5" t="s">
        <v>495</v>
      </c>
      <c r="C150" s="8" t="s">
        <v>38</v>
      </c>
      <c r="D150" s="5" t="s">
        <v>55</v>
      </c>
      <c r="E150" s="8">
        <v>6605050</v>
      </c>
      <c r="F150" s="5" t="s">
        <v>26</v>
      </c>
      <c r="G150" s="9" t="s">
        <v>375</v>
      </c>
      <c r="H150" s="5" t="s">
        <v>496</v>
      </c>
      <c r="I150" s="5" t="s">
        <v>199</v>
      </c>
      <c r="J150" s="5" t="s">
        <v>254</v>
      </c>
      <c r="K150" s="5"/>
      <c r="L150" s="14">
        <v>56.55</v>
      </c>
      <c r="M150" s="14">
        <f t="shared" si="16"/>
        <v>33.93</v>
      </c>
      <c r="N150" s="5">
        <v>3</v>
      </c>
      <c r="O150" s="14">
        <v>87.31</v>
      </c>
      <c r="P150" s="16"/>
      <c r="Q150" s="21"/>
      <c r="R150" s="14">
        <f t="shared" si="17"/>
        <v>34.924</v>
      </c>
      <c r="S150" s="14">
        <f t="shared" si="18"/>
        <v>68.854</v>
      </c>
      <c r="T150" s="5">
        <f>RANK(S150,$S$148:$S$150)</f>
        <v>3</v>
      </c>
      <c r="U150" s="5" t="str">
        <f t="shared" si="15"/>
        <v>否</v>
      </c>
      <c r="V150" s="5"/>
    </row>
    <row r="151" ht="28" spans="1:22">
      <c r="A151" s="5">
        <f t="shared" si="19"/>
        <v>149</v>
      </c>
      <c r="B151" s="5" t="s">
        <v>497</v>
      </c>
      <c r="C151" s="8" t="s">
        <v>38</v>
      </c>
      <c r="D151" s="5" t="s">
        <v>55</v>
      </c>
      <c r="E151" s="8">
        <v>6605055</v>
      </c>
      <c r="F151" s="5" t="s">
        <v>26</v>
      </c>
      <c r="G151" s="9" t="s">
        <v>498</v>
      </c>
      <c r="H151" s="5" t="s">
        <v>499</v>
      </c>
      <c r="I151" s="5" t="s">
        <v>208</v>
      </c>
      <c r="J151" s="5" t="s">
        <v>500</v>
      </c>
      <c r="K151" s="5"/>
      <c r="L151" s="14">
        <v>50.05</v>
      </c>
      <c r="M151" s="14">
        <f t="shared" si="16"/>
        <v>30.03</v>
      </c>
      <c r="N151" s="5">
        <v>1</v>
      </c>
      <c r="O151" s="14">
        <v>80.8</v>
      </c>
      <c r="P151" s="16"/>
      <c r="Q151" s="21"/>
      <c r="R151" s="14">
        <f t="shared" si="17"/>
        <v>32.32</v>
      </c>
      <c r="S151" s="14">
        <f t="shared" si="18"/>
        <v>62.35</v>
      </c>
      <c r="T151" s="5">
        <f>RANK(S151,$S$151:$S$152)</f>
        <v>1</v>
      </c>
      <c r="U151" s="5" t="str">
        <f t="shared" ref="U151:U182" si="21">IF(AND(T151=1,O151&gt;=60),"是","否")</f>
        <v>是</v>
      </c>
      <c r="V151" s="5"/>
    </row>
    <row r="152" ht="28" spans="1:22">
      <c r="A152" s="5">
        <f t="shared" si="19"/>
        <v>150</v>
      </c>
      <c r="B152" s="5" t="s">
        <v>501</v>
      </c>
      <c r="C152" s="8" t="s">
        <v>24</v>
      </c>
      <c r="D152" s="5" t="s">
        <v>55</v>
      </c>
      <c r="E152" s="8">
        <v>6605055</v>
      </c>
      <c r="F152" s="5" t="s">
        <v>26</v>
      </c>
      <c r="G152" s="9" t="s">
        <v>498</v>
      </c>
      <c r="H152" s="5" t="s">
        <v>502</v>
      </c>
      <c r="I152" s="5" t="s">
        <v>503</v>
      </c>
      <c r="J152" s="5" t="s">
        <v>480</v>
      </c>
      <c r="K152" s="5"/>
      <c r="L152" s="14">
        <v>47.65</v>
      </c>
      <c r="M152" s="14">
        <f t="shared" si="16"/>
        <v>28.59</v>
      </c>
      <c r="N152" s="5">
        <v>2</v>
      </c>
      <c r="O152" s="14">
        <v>80.04</v>
      </c>
      <c r="P152" s="16"/>
      <c r="Q152" s="21"/>
      <c r="R152" s="14">
        <f t="shared" si="17"/>
        <v>32.016</v>
      </c>
      <c r="S152" s="14">
        <f t="shared" si="18"/>
        <v>60.606</v>
      </c>
      <c r="T152" s="5">
        <f>RANK(S152,$S$151:$S$152)</f>
        <v>2</v>
      </c>
      <c r="U152" s="5" t="str">
        <f t="shared" si="21"/>
        <v>否</v>
      </c>
      <c r="V152" s="5"/>
    </row>
    <row r="153" spans="1:22">
      <c r="A153" s="5">
        <f t="shared" si="19"/>
        <v>151</v>
      </c>
      <c r="B153" s="5" t="s">
        <v>504</v>
      </c>
      <c r="C153" s="8" t="s">
        <v>24</v>
      </c>
      <c r="D153" s="5" t="s">
        <v>55</v>
      </c>
      <c r="E153" s="8">
        <v>6605056</v>
      </c>
      <c r="F153" s="5" t="s">
        <v>26</v>
      </c>
      <c r="G153" s="9" t="s">
        <v>498</v>
      </c>
      <c r="H153" s="5" t="s">
        <v>505</v>
      </c>
      <c r="I153" s="5" t="s">
        <v>506</v>
      </c>
      <c r="J153" s="5" t="s">
        <v>104</v>
      </c>
      <c r="K153" s="5"/>
      <c r="L153" s="14">
        <v>55.4</v>
      </c>
      <c r="M153" s="14">
        <f t="shared" si="16"/>
        <v>33.24</v>
      </c>
      <c r="N153" s="5">
        <v>1</v>
      </c>
      <c r="O153" s="14">
        <v>83.68</v>
      </c>
      <c r="P153" s="16"/>
      <c r="Q153" s="21"/>
      <c r="R153" s="14">
        <f t="shared" si="17"/>
        <v>33.472</v>
      </c>
      <c r="S153" s="14">
        <f t="shared" si="18"/>
        <v>66.712</v>
      </c>
      <c r="T153" s="5">
        <f>RANK(S153,$S$153:$S$154)</f>
        <v>1</v>
      </c>
      <c r="U153" s="5" t="str">
        <f t="shared" si="21"/>
        <v>是</v>
      </c>
      <c r="V153" s="5"/>
    </row>
    <row r="154" ht="28" spans="1:22">
      <c r="A154" s="5">
        <f t="shared" si="19"/>
        <v>152</v>
      </c>
      <c r="B154" s="5" t="s">
        <v>507</v>
      </c>
      <c r="C154" s="8" t="s">
        <v>24</v>
      </c>
      <c r="D154" s="5" t="s">
        <v>55</v>
      </c>
      <c r="E154" s="8">
        <v>6605056</v>
      </c>
      <c r="F154" s="5" t="s">
        <v>26</v>
      </c>
      <c r="G154" s="9" t="s">
        <v>498</v>
      </c>
      <c r="H154" s="5" t="s">
        <v>508</v>
      </c>
      <c r="I154" s="5" t="s">
        <v>78</v>
      </c>
      <c r="J154" s="5" t="s">
        <v>41</v>
      </c>
      <c r="K154" s="5"/>
      <c r="L154" s="14">
        <v>51.5</v>
      </c>
      <c r="M154" s="14">
        <f t="shared" si="16"/>
        <v>30.9</v>
      </c>
      <c r="N154" s="5">
        <v>2</v>
      </c>
      <c r="O154" s="14">
        <v>84.92</v>
      </c>
      <c r="P154" s="16"/>
      <c r="Q154" s="21"/>
      <c r="R154" s="14">
        <f t="shared" si="17"/>
        <v>33.968</v>
      </c>
      <c r="S154" s="14">
        <f t="shared" si="18"/>
        <v>64.868</v>
      </c>
      <c r="T154" s="5">
        <f>RANK(S154,$S$153:$S$154)</f>
        <v>2</v>
      </c>
      <c r="U154" s="5" t="str">
        <f t="shared" si="21"/>
        <v>否</v>
      </c>
      <c r="V154" s="5"/>
    </row>
    <row r="155" ht="28" spans="1:22">
      <c r="A155" s="5">
        <f t="shared" si="19"/>
        <v>153</v>
      </c>
      <c r="B155" s="5" t="s">
        <v>509</v>
      </c>
      <c r="C155" s="8" t="s">
        <v>38</v>
      </c>
      <c r="D155" s="5" t="s">
        <v>510</v>
      </c>
      <c r="E155" s="8">
        <v>6605058</v>
      </c>
      <c r="F155" s="5" t="s">
        <v>26</v>
      </c>
      <c r="G155" s="9" t="s">
        <v>411</v>
      </c>
      <c r="H155" s="5" t="s">
        <v>511</v>
      </c>
      <c r="I155" s="5" t="s">
        <v>488</v>
      </c>
      <c r="J155" s="5" t="s">
        <v>312</v>
      </c>
      <c r="K155" s="5"/>
      <c r="L155" s="14">
        <v>58.4</v>
      </c>
      <c r="M155" s="14">
        <f t="shared" si="16"/>
        <v>35.04</v>
      </c>
      <c r="N155" s="5">
        <v>1</v>
      </c>
      <c r="O155" s="14">
        <v>81.77</v>
      </c>
      <c r="P155" s="16"/>
      <c r="Q155" s="21"/>
      <c r="R155" s="14">
        <f t="shared" si="17"/>
        <v>32.708</v>
      </c>
      <c r="S155" s="14">
        <f t="shared" si="18"/>
        <v>67.748</v>
      </c>
      <c r="T155" s="5">
        <f>RANK(S155,$S$155:$S$163)</f>
        <v>2</v>
      </c>
      <c r="U155" s="5" t="s">
        <v>36</v>
      </c>
      <c r="V155" s="5"/>
    </row>
    <row r="156" ht="28" spans="1:22">
      <c r="A156" s="5">
        <f t="shared" si="19"/>
        <v>154</v>
      </c>
      <c r="B156" s="5" t="s">
        <v>512</v>
      </c>
      <c r="C156" s="8" t="s">
        <v>24</v>
      </c>
      <c r="D156" s="5" t="s">
        <v>510</v>
      </c>
      <c r="E156" s="8">
        <v>6605058</v>
      </c>
      <c r="F156" s="5" t="s">
        <v>26</v>
      </c>
      <c r="G156" s="9" t="s">
        <v>411</v>
      </c>
      <c r="H156" s="5" t="s">
        <v>513</v>
      </c>
      <c r="I156" s="5" t="s">
        <v>195</v>
      </c>
      <c r="J156" s="5" t="s">
        <v>75</v>
      </c>
      <c r="K156" s="5"/>
      <c r="L156" s="14">
        <v>58.2</v>
      </c>
      <c r="M156" s="14">
        <f t="shared" si="16"/>
        <v>34.92</v>
      </c>
      <c r="N156" s="5">
        <v>2</v>
      </c>
      <c r="O156" s="14">
        <v>71.53</v>
      </c>
      <c r="P156" s="16"/>
      <c r="Q156" s="21"/>
      <c r="R156" s="14">
        <f t="shared" si="17"/>
        <v>28.612</v>
      </c>
      <c r="S156" s="14">
        <f t="shared" si="18"/>
        <v>63.532</v>
      </c>
      <c r="T156" s="5">
        <f t="shared" ref="T156:T163" si="22">RANK(S156,$S$155:$S$163)</f>
        <v>8</v>
      </c>
      <c r="U156" s="5" t="str">
        <f t="shared" si="21"/>
        <v>否</v>
      </c>
      <c r="V156" s="5"/>
    </row>
    <row r="157" ht="28" spans="1:22">
      <c r="A157" s="5">
        <f t="shared" si="19"/>
        <v>155</v>
      </c>
      <c r="B157" s="5" t="s">
        <v>514</v>
      </c>
      <c r="C157" s="8" t="s">
        <v>38</v>
      </c>
      <c r="D157" s="5" t="s">
        <v>510</v>
      </c>
      <c r="E157" s="8">
        <v>6605058</v>
      </c>
      <c r="F157" s="5" t="s">
        <v>26</v>
      </c>
      <c r="G157" s="9" t="s">
        <v>411</v>
      </c>
      <c r="H157" s="5" t="s">
        <v>515</v>
      </c>
      <c r="I157" s="5" t="s">
        <v>144</v>
      </c>
      <c r="J157" s="5" t="s">
        <v>49</v>
      </c>
      <c r="K157" s="5"/>
      <c r="L157" s="14">
        <v>57.5</v>
      </c>
      <c r="M157" s="14">
        <f t="shared" si="16"/>
        <v>34.5</v>
      </c>
      <c r="N157" s="5">
        <v>3</v>
      </c>
      <c r="O157" s="14">
        <v>89.9</v>
      </c>
      <c r="P157" s="16"/>
      <c r="Q157" s="21"/>
      <c r="R157" s="14">
        <f t="shared" si="17"/>
        <v>35.96</v>
      </c>
      <c r="S157" s="14">
        <f t="shared" si="18"/>
        <v>70.46</v>
      </c>
      <c r="T157" s="5">
        <f t="shared" si="22"/>
        <v>1</v>
      </c>
      <c r="U157" s="5" t="str">
        <f t="shared" si="21"/>
        <v>是</v>
      </c>
      <c r="V157" s="5"/>
    </row>
    <row r="158" ht="28" spans="1:22">
      <c r="A158" s="5">
        <f t="shared" si="19"/>
        <v>156</v>
      </c>
      <c r="B158" s="5" t="s">
        <v>516</v>
      </c>
      <c r="C158" s="8" t="s">
        <v>24</v>
      </c>
      <c r="D158" s="5" t="s">
        <v>510</v>
      </c>
      <c r="E158" s="8">
        <v>6605058</v>
      </c>
      <c r="F158" s="5" t="s">
        <v>26</v>
      </c>
      <c r="G158" s="9" t="s">
        <v>411</v>
      </c>
      <c r="H158" s="5" t="s">
        <v>517</v>
      </c>
      <c r="I158" s="5" t="s">
        <v>518</v>
      </c>
      <c r="J158" s="5" t="s">
        <v>92</v>
      </c>
      <c r="K158" s="5"/>
      <c r="L158" s="14">
        <v>56.95</v>
      </c>
      <c r="M158" s="14">
        <f t="shared" si="16"/>
        <v>34.17</v>
      </c>
      <c r="N158" s="5">
        <v>4</v>
      </c>
      <c r="O158" s="14">
        <v>82.04</v>
      </c>
      <c r="P158" s="16"/>
      <c r="Q158" s="21"/>
      <c r="R158" s="14">
        <f t="shared" si="17"/>
        <v>32.816</v>
      </c>
      <c r="S158" s="14">
        <f t="shared" si="18"/>
        <v>66.986</v>
      </c>
      <c r="T158" s="5">
        <f t="shared" si="22"/>
        <v>4</v>
      </c>
      <c r="U158" s="5" t="str">
        <f t="shared" si="21"/>
        <v>否</v>
      </c>
      <c r="V158" s="5"/>
    </row>
    <row r="159" ht="28" spans="1:22">
      <c r="A159" s="5">
        <f t="shared" si="19"/>
        <v>157</v>
      </c>
      <c r="B159" s="5" t="s">
        <v>519</v>
      </c>
      <c r="C159" s="8" t="s">
        <v>24</v>
      </c>
      <c r="D159" s="5" t="s">
        <v>510</v>
      </c>
      <c r="E159" s="8">
        <v>6605058</v>
      </c>
      <c r="F159" s="5" t="s">
        <v>26</v>
      </c>
      <c r="G159" s="9" t="s">
        <v>411</v>
      </c>
      <c r="H159" s="5" t="s">
        <v>520</v>
      </c>
      <c r="I159" s="5" t="s">
        <v>128</v>
      </c>
      <c r="J159" s="5" t="s">
        <v>114</v>
      </c>
      <c r="K159" s="5"/>
      <c r="L159" s="14">
        <v>55.7</v>
      </c>
      <c r="M159" s="14">
        <f t="shared" si="16"/>
        <v>33.42</v>
      </c>
      <c r="N159" s="5">
        <v>5</v>
      </c>
      <c r="O159" s="14">
        <v>81.75</v>
      </c>
      <c r="P159" s="16"/>
      <c r="Q159" s="21"/>
      <c r="R159" s="14">
        <f t="shared" si="17"/>
        <v>32.7</v>
      </c>
      <c r="S159" s="14">
        <f t="shared" si="18"/>
        <v>66.12</v>
      </c>
      <c r="T159" s="5">
        <f t="shared" si="22"/>
        <v>6</v>
      </c>
      <c r="U159" s="5" t="str">
        <f t="shared" si="21"/>
        <v>否</v>
      </c>
      <c r="V159" s="5"/>
    </row>
    <row r="160" ht="28" spans="1:22">
      <c r="A160" s="5">
        <f t="shared" si="19"/>
        <v>158</v>
      </c>
      <c r="B160" s="5" t="s">
        <v>521</v>
      </c>
      <c r="C160" s="8" t="s">
        <v>24</v>
      </c>
      <c r="D160" s="5" t="s">
        <v>510</v>
      </c>
      <c r="E160" s="8">
        <v>6605058</v>
      </c>
      <c r="F160" s="5" t="s">
        <v>26</v>
      </c>
      <c r="G160" s="9" t="s">
        <v>411</v>
      </c>
      <c r="H160" s="5" t="s">
        <v>522</v>
      </c>
      <c r="I160" s="5" t="s">
        <v>195</v>
      </c>
      <c r="J160" s="5" t="s">
        <v>110</v>
      </c>
      <c r="K160" s="5"/>
      <c r="L160" s="14">
        <v>54.95</v>
      </c>
      <c r="M160" s="14">
        <f t="shared" si="16"/>
        <v>32.97</v>
      </c>
      <c r="N160" s="5">
        <v>6</v>
      </c>
      <c r="O160" s="14">
        <v>82.32</v>
      </c>
      <c r="P160" s="16"/>
      <c r="Q160" s="21"/>
      <c r="R160" s="14">
        <f t="shared" si="17"/>
        <v>32.928</v>
      </c>
      <c r="S160" s="14">
        <f t="shared" si="18"/>
        <v>65.898</v>
      </c>
      <c r="T160" s="5">
        <f t="shared" si="22"/>
        <v>7</v>
      </c>
      <c r="U160" s="5" t="str">
        <f t="shared" si="21"/>
        <v>否</v>
      </c>
      <c r="V160" s="5"/>
    </row>
    <row r="161" ht="28" spans="1:22">
      <c r="A161" s="5">
        <f t="shared" si="19"/>
        <v>159</v>
      </c>
      <c r="B161" s="5" t="s">
        <v>523</v>
      </c>
      <c r="C161" s="8" t="s">
        <v>24</v>
      </c>
      <c r="D161" s="5" t="s">
        <v>510</v>
      </c>
      <c r="E161" s="8">
        <v>6605058</v>
      </c>
      <c r="F161" s="5" t="s">
        <v>26</v>
      </c>
      <c r="G161" s="9" t="s">
        <v>411</v>
      </c>
      <c r="H161" s="5" t="s">
        <v>524</v>
      </c>
      <c r="I161" s="5" t="s">
        <v>464</v>
      </c>
      <c r="J161" s="5" t="s">
        <v>92</v>
      </c>
      <c r="K161" s="5"/>
      <c r="L161" s="14">
        <v>54.85</v>
      </c>
      <c r="M161" s="14">
        <f t="shared" si="16"/>
        <v>32.91</v>
      </c>
      <c r="N161" s="5">
        <v>7</v>
      </c>
      <c r="O161" s="14">
        <v>86.08</v>
      </c>
      <c r="P161" s="16"/>
      <c r="Q161" s="21"/>
      <c r="R161" s="14">
        <f t="shared" si="17"/>
        <v>34.432</v>
      </c>
      <c r="S161" s="14">
        <f t="shared" si="18"/>
        <v>67.342</v>
      </c>
      <c r="T161" s="5">
        <f t="shared" si="22"/>
        <v>3</v>
      </c>
      <c r="U161" s="5" t="s">
        <v>36</v>
      </c>
      <c r="V161" s="5"/>
    </row>
    <row r="162" ht="28" spans="1:22">
      <c r="A162" s="5">
        <f t="shared" si="19"/>
        <v>160</v>
      </c>
      <c r="B162" s="5" t="s">
        <v>525</v>
      </c>
      <c r="C162" s="8" t="s">
        <v>38</v>
      </c>
      <c r="D162" s="5" t="s">
        <v>510</v>
      </c>
      <c r="E162" s="8">
        <v>6605058</v>
      </c>
      <c r="F162" s="5" t="s">
        <v>26</v>
      </c>
      <c r="G162" s="9" t="s">
        <v>411</v>
      </c>
      <c r="H162" s="5" t="s">
        <v>526</v>
      </c>
      <c r="I162" s="5" t="s">
        <v>452</v>
      </c>
      <c r="J162" s="5" t="s">
        <v>527</v>
      </c>
      <c r="K162" s="5"/>
      <c r="L162" s="14">
        <v>53.8</v>
      </c>
      <c r="M162" s="14">
        <f t="shared" si="16"/>
        <v>32.28</v>
      </c>
      <c r="N162" s="5">
        <v>8</v>
      </c>
      <c r="O162" s="14">
        <v>86.33</v>
      </c>
      <c r="P162" s="16"/>
      <c r="Q162" s="21"/>
      <c r="R162" s="14">
        <f t="shared" si="17"/>
        <v>34.532</v>
      </c>
      <c r="S162" s="14">
        <f t="shared" si="18"/>
        <v>66.812</v>
      </c>
      <c r="T162" s="5">
        <f t="shared" si="22"/>
        <v>5</v>
      </c>
      <c r="U162" s="5" t="str">
        <f t="shared" si="21"/>
        <v>否</v>
      </c>
      <c r="V162" s="5"/>
    </row>
    <row r="163" ht="28" spans="1:22">
      <c r="A163" s="5">
        <f t="shared" si="19"/>
        <v>161</v>
      </c>
      <c r="B163" s="5" t="s">
        <v>528</v>
      </c>
      <c r="C163" s="8" t="s">
        <v>24</v>
      </c>
      <c r="D163" s="5" t="s">
        <v>510</v>
      </c>
      <c r="E163" s="8">
        <v>6605058</v>
      </c>
      <c r="F163" s="5" t="s">
        <v>26</v>
      </c>
      <c r="G163" s="9" t="s">
        <v>411</v>
      </c>
      <c r="H163" s="5" t="s">
        <v>529</v>
      </c>
      <c r="I163" s="5" t="s">
        <v>530</v>
      </c>
      <c r="J163" s="5" t="s">
        <v>45</v>
      </c>
      <c r="K163" s="5"/>
      <c r="L163" s="14">
        <v>51.95</v>
      </c>
      <c r="M163" s="14">
        <f t="shared" si="16"/>
        <v>31.17</v>
      </c>
      <c r="N163" s="5">
        <v>9</v>
      </c>
      <c r="O163" s="14">
        <v>73.84</v>
      </c>
      <c r="P163" s="16"/>
      <c r="Q163" s="21"/>
      <c r="R163" s="14">
        <f t="shared" si="17"/>
        <v>29.536</v>
      </c>
      <c r="S163" s="14">
        <f t="shared" si="18"/>
        <v>60.706</v>
      </c>
      <c r="T163" s="5">
        <f t="shared" si="22"/>
        <v>9</v>
      </c>
      <c r="U163" s="5" t="str">
        <f t="shared" si="21"/>
        <v>否</v>
      </c>
      <c r="V163" s="5"/>
    </row>
    <row r="164" ht="28" spans="1:22">
      <c r="A164" s="5">
        <f t="shared" si="19"/>
        <v>162</v>
      </c>
      <c r="B164" s="5" t="s">
        <v>531</v>
      </c>
      <c r="C164" s="8" t="s">
        <v>38</v>
      </c>
      <c r="D164" s="5" t="s">
        <v>55</v>
      </c>
      <c r="E164" s="8">
        <v>6605059</v>
      </c>
      <c r="F164" s="5" t="s">
        <v>26</v>
      </c>
      <c r="G164" s="9" t="s">
        <v>411</v>
      </c>
      <c r="H164" s="5" t="s">
        <v>532</v>
      </c>
      <c r="I164" s="5" t="s">
        <v>405</v>
      </c>
      <c r="J164" s="5" t="s">
        <v>59</v>
      </c>
      <c r="K164" s="5"/>
      <c r="L164" s="14">
        <v>59.65</v>
      </c>
      <c r="M164" s="14">
        <f t="shared" si="16"/>
        <v>35.79</v>
      </c>
      <c r="N164" s="5">
        <v>1</v>
      </c>
      <c r="O164" s="14">
        <v>88.78</v>
      </c>
      <c r="P164" s="16"/>
      <c r="Q164" s="21"/>
      <c r="R164" s="14">
        <f t="shared" si="17"/>
        <v>35.512</v>
      </c>
      <c r="S164" s="14">
        <f t="shared" si="18"/>
        <v>71.302</v>
      </c>
      <c r="T164" s="5">
        <f>RANK(S164,$S$164:$S$166)</f>
        <v>1</v>
      </c>
      <c r="U164" s="5" t="str">
        <f t="shared" si="21"/>
        <v>是</v>
      </c>
      <c r="V164" s="5"/>
    </row>
    <row r="165" ht="28" spans="1:22">
      <c r="A165" s="5">
        <f t="shared" si="19"/>
        <v>163</v>
      </c>
      <c r="B165" s="5" t="s">
        <v>533</v>
      </c>
      <c r="C165" s="8" t="s">
        <v>38</v>
      </c>
      <c r="D165" s="5" t="s">
        <v>55</v>
      </c>
      <c r="E165" s="8">
        <v>6605059</v>
      </c>
      <c r="F165" s="5" t="s">
        <v>26</v>
      </c>
      <c r="G165" s="9" t="s">
        <v>411</v>
      </c>
      <c r="H165" s="5" t="s">
        <v>534</v>
      </c>
      <c r="I165" s="5" t="s">
        <v>307</v>
      </c>
      <c r="J165" s="5" t="s">
        <v>161</v>
      </c>
      <c r="K165" s="5"/>
      <c r="L165" s="14">
        <v>57</v>
      </c>
      <c r="M165" s="14">
        <f t="shared" si="16"/>
        <v>34.2</v>
      </c>
      <c r="N165" s="5">
        <v>2</v>
      </c>
      <c r="O165" s="14">
        <v>87.12</v>
      </c>
      <c r="P165" s="16"/>
      <c r="Q165" s="21"/>
      <c r="R165" s="14">
        <f t="shared" si="17"/>
        <v>34.848</v>
      </c>
      <c r="S165" s="14">
        <f t="shared" si="18"/>
        <v>69.048</v>
      </c>
      <c r="T165" s="5">
        <f>RANK(S165,$S$164:$S$166)</f>
        <v>2</v>
      </c>
      <c r="U165" s="5" t="str">
        <f t="shared" si="21"/>
        <v>否</v>
      </c>
      <c r="V165" s="5"/>
    </row>
    <row r="166" ht="28" spans="1:22">
      <c r="A166" s="5">
        <f t="shared" si="19"/>
        <v>164</v>
      </c>
      <c r="B166" s="5" t="s">
        <v>535</v>
      </c>
      <c r="C166" s="8" t="s">
        <v>38</v>
      </c>
      <c r="D166" s="5" t="s">
        <v>55</v>
      </c>
      <c r="E166" s="8">
        <v>6605059</v>
      </c>
      <c r="F166" s="5" t="s">
        <v>26</v>
      </c>
      <c r="G166" s="9" t="s">
        <v>411</v>
      </c>
      <c r="H166" s="5" t="s">
        <v>536</v>
      </c>
      <c r="I166" s="5" t="s">
        <v>318</v>
      </c>
      <c r="J166" s="5" t="s">
        <v>151</v>
      </c>
      <c r="K166" s="5"/>
      <c r="L166" s="14">
        <v>56.2</v>
      </c>
      <c r="M166" s="14">
        <f t="shared" si="16"/>
        <v>33.72</v>
      </c>
      <c r="N166" s="5">
        <v>3</v>
      </c>
      <c r="O166" s="14">
        <v>76.34</v>
      </c>
      <c r="P166" s="16"/>
      <c r="Q166" s="21"/>
      <c r="R166" s="14">
        <f t="shared" si="17"/>
        <v>30.536</v>
      </c>
      <c r="S166" s="14">
        <f t="shared" si="18"/>
        <v>64.256</v>
      </c>
      <c r="T166" s="5">
        <f>RANK(S166,$S$164:$S$166)</f>
        <v>3</v>
      </c>
      <c r="U166" s="5" t="str">
        <f t="shared" si="21"/>
        <v>否</v>
      </c>
      <c r="V166" s="5"/>
    </row>
    <row r="167" ht="28" spans="1:22">
      <c r="A167" s="5">
        <f t="shared" si="19"/>
        <v>165</v>
      </c>
      <c r="B167" s="5" t="s">
        <v>537</v>
      </c>
      <c r="C167" s="8" t="s">
        <v>38</v>
      </c>
      <c r="D167" s="5" t="s">
        <v>55</v>
      </c>
      <c r="E167" s="8">
        <v>6605061</v>
      </c>
      <c r="F167" s="5" t="s">
        <v>26</v>
      </c>
      <c r="G167" s="9" t="s">
        <v>411</v>
      </c>
      <c r="H167" s="5" t="s">
        <v>538</v>
      </c>
      <c r="I167" s="5" t="s">
        <v>58</v>
      </c>
      <c r="J167" s="5" t="s">
        <v>254</v>
      </c>
      <c r="K167" s="5"/>
      <c r="L167" s="14">
        <v>62.95</v>
      </c>
      <c r="M167" s="14">
        <f t="shared" si="16"/>
        <v>37.77</v>
      </c>
      <c r="N167" s="5">
        <v>1</v>
      </c>
      <c r="O167" s="14">
        <v>72.02</v>
      </c>
      <c r="P167" s="16"/>
      <c r="Q167" s="21"/>
      <c r="R167" s="14">
        <f t="shared" si="17"/>
        <v>28.808</v>
      </c>
      <c r="S167" s="14">
        <f t="shared" si="18"/>
        <v>66.578</v>
      </c>
      <c r="T167" s="5">
        <f>RANK(S167,$S$167:$S$169)</f>
        <v>3</v>
      </c>
      <c r="U167" s="5" t="str">
        <f t="shared" si="21"/>
        <v>否</v>
      </c>
      <c r="V167" s="5"/>
    </row>
    <row r="168" ht="28" spans="1:22">
      <c r="A168" s="5">
        <f t="shared" si="19"/>
        <v>166</v>
      </c>
      <c r="B168" s="5" t="s">
        <v>539</v>
      </c>
      <c r="C168" s="8" t="s">
        <v>24</v>
      </c>
      <c r="D168" s="5" t="s">
        <v>55</v>
      </c>
      <c r="E168" s="8">
        <v>6605061</v>
      </c>
      <c r="F168" s="5" t="s">
        <v>26</v>
      </c>
      <c r="G168" s="9" t="s">
        <v>411</v>
      </c>
      <c r="H168" s="5" t="s">
        <v>540</v>
      </c>
      <c r="I168" s="5" t="s">
        <v>405</v>
      </c>
      <c r="J168" s="5" t="s">
        <v>285</v>
      </c>
      <c r="K168" s="5"/>
      <c r="L168" s="14">
        <v>62.9</v>
      </c>
      <c r="M168" s="14">
        <f t="shared" si="16"/>
        <v>37.74</v>
      </c>
      <c r="N168" s="5">
        <v>2</v>
      </c>
      <c r="O168" s="14">
        <v>89.88</v>
      </c>
      <c r="P168" s="16"/>
      <c r="Q168" s="21"/>
      <c r="R168" s="14">
        <f t="shared" si="17"/>
        <v>35.952</v>
      </c>
      <c r="S168" s="14">
        <f t="shared" si="18"/>
        <v>73.692</v>
      </c>
      <c r="T168" s="5">
        <f>RANK(S168,$S$167:$S$169)</f>
        <v>1</v>
      </c>
      <c r="U168" s="5" t="str">
        <f t="shared" si="21"/>
        <v>是</v>
      </c>
      <c r="V168" s="5"/>
    </row>
    <row r="169" ht="28" spans="1:22">
      <c r="A169" s="5">
        <f t="shared" si="19"/>
        <v>167</v>
      </c>
      <c r="B169" s="5" t="s">
        <v>541</v>
      </c>
      <c r="C169" s="8" t="s">
        <v>24</v>
      </c>
      <c r="D169" s="5" t="s">
        <v>55</v>
      </c>
      <c r="E169" s="8">
        <v>6605061</v>
      </c>
      <c r="F169" s="5" t="s">
        <v>26</v>
      </c>
      <c r="G169" s="9" t="s">
        <v>411</v>
      </c>
      <c r="H169" s="5" t="s">
        <v>542</v>
      </c>
      <c r="I169" s="5" t="s">
        <v>250</v>
      </c>
      <c r="J169" s="5" t="s">
        <v>321</v>
      </c>
      <c r="K169" s="5"/>
      <c r="L169" s="14">
        <v>61.35</v>
      </c>
      <c r="M169" s="14">
        <f t="shared" si="16"/>
        <v>36.81</v>
      </c>
      <c r="N169" s="5">
        <v>3</v>
      </c>
      <c r="O169" s="14">
        <v>82.56</v>
      </c>
      <c r="P169" s="17"/>
      <c r="Q169" s="23"/>
      <c r="R169" s="14">
        <f t="shared" si="17"/>
        <v>33.024</v>
      </c>
      <c r="S169" s="14">
        <f t="shared" si="18"/>
        <v>69.834</v>
      </c>
      <c r="T169" s="5">
        <f>RANK(S169,$S$167:$S$169)</f>
        <v>2</v>
      </c>
      <c r="U169" s="5" t="str">
        <f t="shared" si="21"/>
        <v>否</v>
      </c>
      <c r="V169" s="5"/>
    </row>
    <row r="170" spans="1:22">
      <c r="A170" s="5">
        <f t="shared" ref="A170:A203" si="23">ROW(B170)-2</f>
        <v>168</v>
      </c>
      <c r="B170" s="5" t="s">
        <v>543</v>
      </c>
      <c r="C170" s="8" t="s">
        <v>38</v>
      </c>
      <c r="D170" s="5" t="s">
        <v>55</v>
      </c>
      <c r="E170" s="8">
        <v>6605034</v>
      </c>
      <c r="F170" s="5" t="s">
        <v>26</v>
      </c>
      <c r="G170" s="9" t="s">
        <v>544</v>
      </c>
      <c r="H170" s="5" t="s">
        <v>545</v>
      </c>
      <c r="I170" s="5" t="s">
        <v>182</v>
      </c>
      <c r="J170" s="5" t="s">
        <v>114</v>
      </c>
      <c r="K170" s="5"/>
      <c r="L170" s="14">
        <v>59.8</v>
      </c>
      <c r="M170" s="14">
        <f t="shared" si="16"/>
        <v>35.88</v>
      </c>
      <c r="N170" s="5">
        <v>1</v>
      </c>
      <c r="O170" s="14">
        <v>82.47</v>
      </c>
      <c r="P170" s="15">
        <f>AVERAGE(O170:O203)</f>
        <v>85.0639393939394</v>
      </c>
      <c r="Q170" s="20" t="s">
        <v>546</v>
      </c>
      <c r="R170" s="14">
        <f t="shared" si="17"/>
        <v>32.988</v>
      </c>
      <c r="S170" s="14">
        <f t="shared" si="18"/>
        <v>68.868</v>
      </c>
      <c r="T170" s="5">
        <f>RANK(S170,$S$170:$S$172)</f>
        <v>2</v>
      </c>
      <c r="U170" s="5" t="str">
        <f t="shared" si="21"/>
        <v>否</v>
      </c>
      <c r="V170" s="5"/>
    </row>
    <row r="171" ht="28" spans="1:22">
      <c r="A171" s="5">
        <f t="shared" si="23"/>
        <v>169</v>
      </c>
      <c r="B171" s="5" t="s">
        <v>547</v>
      </c>
      <c r="C171" s="8" t="s">
        <v>24</v>
      </c>
      <c r="D171" s="5" t="s">
        <v>55</v>
      </c>
      <c r="E171" s="8">
        <v>6605034</v>
      </c>
      <c r="F171" s="5" t="s">
        <v>26</v>
      </c>
      <c r="G171" s="9" t="s">
        <v>544</v>
      </c>
      <c r="H171" s="5" t="s">
        <v>548</v>
      </c>
      <c r="I171" s="5" t="s">
        <v>176</v>
      </c>
      <c r="J171" s="5" t="s">
        <v>41</v>
      </c>
      <c r="K171" s="5"/>
      <c r="L171" s="14">
        <v>58.9</v>
      </c>
      <c r="M171" s="14">
        <f t="shared" si="16"/>
        <v>35.34</v>
      </c>
      <c r="N171" s="5">
        <v>2</v>
      </c>
      <c r="O171" s="14">
        <v>84.16</v>
      </c>
      <c r="P171" s="16"/>
      <c r="Q171" s="21"/>
      <c r="R171" s="14">
        <f t="shared" si="17"/>
        <v>33.664</v>
      </c>
      <c r="S171" s="14">
        <f t="shared" si="18"/>
        <v>69.004</v>
      </c>
      <c r="T171" s="5">
        <f>RANK(S171,$S$170:$S$172)</f>
        <v>1</v>
      </c>
      <c r="U171" s="5" t="str">
        <f t="shared" si="21"/>
        <v>是</v>
      </c>
      <c r="V171" s="5"/>
    </row>
    <row r="172" spans="1:22">
      <c r="A172" s="5">
        <f t="shared" si="23"/>
        <v>170</v>
      </c>
      <c r="B172" s="5" t="s">
        <v>549</v>
      </c>
      <c r="C172" s="8" t="s">
        <v>38</v>
      </c>
      <c r="D172" s="5" t="s">
        <v>55</v>
      </c>
      <c r="E172" s="8">
        <v>6605034</v>
      </c>
      <c r="F172" s="5" t="s">
        <v>26</v>
      </c>
      <c r="G172" s="9" t="s">
        <v>544</v>
      </c>
      <c r="H172" s="5" t="s">
        <v>550</v>
      </c>
      <c r="I172" s="5" t="s">
        <v>143</v>
      </c>
      <c r="J172" s="5" t="s">
        <v>148</v>
      </c>
      <c r="K172" s="5"/>
      <c r="L172" s="14">
        <v>58.1</v>
      </c>
      <c r="M172" s="14">
        <f t="shared" si="16"/>
        <v>34.86</v>
      </c>
      <c r="N172" s="5">
        <v>3</v>
      </c>
      <c r="O172" s="14">
        <v>80.79</v>
      </c>
      <c r="P172" s="16"/>
      <c r="Q172" s="21"/>
      <c r="R172" s="14">
        <f t="shared" si="17"/>
        <v>32.316</v>
      </c>
      <c r="S172" s="14">
        <f t="shared" si="18"/>
        <v>67.176</v>
      </c>
      <c r="T172" s="5">
        <f>RANK(S172,$S$170:$S$172)</f>
        <v>3</v>
      </c>
      <c r="U172" s="5" t="str">
        <f t="shared" si="21"/>
        <v>否</v>
      </c>
      <c r="V172" s="5"/>
    </row>
    <row r="173" spans="1:22">
      <c r="A173" s="5">
        <f t="shared" si="23"/>
        <v>171</v>
      </c>
      <c r="B173" s="5" t="s">
        <v>551</v>
      </c>
      <c r="C173" s="8" t="s">
        <v>38</v>
      </c>
      <c r="D173" s="5" t="s">
        <v>55</v>
      </c>
      <c r="E173" s="8">
        <v>6605036</v>
      </c>
      <c r="F173" s="5" t="s">
        <v>26</v>
      </c>
      <c r="G173" s="9" t="s">
        <v>552</v>
      </c>
      <c r="H173" s="5" t="s">
        <v>553</v>
      </c>
      <c r="I173" s="5" t="s">
        <v>34</v>
      </c>
      <c r="J173" s="5" t="s">
        <v>41</v>
      </c>
      <c r="K173" s="5" t="s">
        <v>304</v>
      </c>
      <c r="L173" s="14">
        <v>63.58</v>
      </c>
      <c r="M173" s="14">
        <f t="shared" si="16"/>
        <v>38.148</v>
      </c>
      <c r="N173" s="5">
        <v>1</v>
      </c>
      <c r="O173" s="14">
        <v>84.86</v>
      </c>
      <c r="P173" s="16"/>
      <c r="Q173" s="21"/>
      <c r="R173" s="14">
        <f t="shared" si="17"/>
        <v>33.944</v>
      </c>
      <c r="S173" s="14">
        <f t="shared" si="18"/>
        <v>72.092</v>
      </c>
      <c r="T173" s="5">
        <f>RANK(S173,$S$173:$S$175)</f>
        <v>1</v>
      </c>
      <c r="U173" s="5" t="str">
        <f t="shared" si="21"/>
        <v>是</v>
      </c>
      <c r="V173" s="5"/>
    </row>
    <row r="174" spans="1:22">
      <c r="A174" s="5">
        <f t="shared" si="23"/>
        <v>172</v>
      </c>
      <c r="B174" s="5" t="s">
        <v>554</v>
      </c>
      <c r="C174" s="8" t="s">
        <v>38</v>
      </c>
      <c r="D174" s="5" t="s">
        <v>55</v>
      </c>
      <c r="E174" s="8">
        <v>6605036</v>
      </c>
      <c r="F174" s="5" t="s">
        <v>26</v>
      </c>
      <c r="G174" s="9" t="s">
        <v>552</v>
      </c>
      <c r="H174" s="5" t="s">
        <v>555</v>
      </c>
      <c r="I174" s="5" t="s">
        <v>223</v>
      </c>
      <c r="J174" s="5" t="s">
        <v>87</v>
      </c>
      <c r="K174" s="5" t="s">
        <v>144</v>
      </c>
      <c r="L174" s="14">
        <v>55.72</v>
      </c>
      <c r="M174" s="14">
        <f t="shared" si="16"/>
        <v>33.432</v>
      </c>
      <c r="N174" s="5">
        <v>2</v>
      </c>
      <c r="O174" s="14">
        <v>82.91</v>
      </c>
      <c r="P174" s="16"/>
      <c r="Q174" s="21"/>
      <c r="R174" s="14">
        <f t="shared" si="17"/>
        <v>33.164</v>
      </c>
      <c r="S174" s="14">
        <f t="shared" si="18"/>
        <v>66.596</v>
      </c>
      <c r="T174" s="5">
        <f>RANK(S174,$S$173:$S$175)</f>
        <v>3</v>
      </c>
      <c r="U174" s="5" t="str">
        <f t="shared" si="21"/>
        <v>否</v>
      </c>
      <c r="V174" s="5"/>
    </row>
    <row r="175" spans="1:22">
      <c r="A175" s="5">
        <f t="shared" si="23"/>
        <v>173</v>
      </c>
      <c r="B175" s="5" t="s">
        <v>556</v>
      </c>
      <c r="C175" s="8" t="s">
        <v>38</v>
      </c>
      <c r="D175" s="5" t="s">
        <v>55</v>
      </c>
      <c r="E175" s="8">
        <v>6605036</v>
      </c>
      <c r="F175" s="5" t="s">
        <v>26</v>
      </c>
      <c r="G175" s="9" t="s">
        <v>552</v>
      </c>
      <c r="H175" s="5" t="s">
        <v>557</v>
      </c>
      <c r="I175" s="5" t="s">
        <v>271</v>
      </c>
      <c r="J175" s="5" t="s">
        <v>161</v>
      </c>
      <c r="K175" s="5" t="s">
        <v>99</v>
      </c>
      <c r="L175" s="14">
        <v>51.22</v>
      </c>
      <c r="M175" s="14">
        <f t="shared" si="16"/>
        <v>30.732</v>
      </c>
      <c r="N175" s="5">
        <v>3</v>
      </c>
      <c r="O175" s="14">
        <v>89.68</v>
      </c>
      <c r="P175" s="16"/>
      <c r="Q175" s="21"/>
      <c r="R175" s="14">
        <f t="shared" si="17"/>
        <v>35.872</v>
      </c>
      <c r="S175" s="14">
        <f t="shared" si="18"/>
        <v>66.604</v>
      </c>
      <c r="T175" s="5">
        <f>RANK(S175,$S$173:$S$175)</f>
        <v>2</v>
      </c>
      <c r="U175" s="5" t="str">
        <f t="shared" si="21"/>
        <v>否</v>
      </c>
      <c r="V175" s="5"/>
    </row>
    <row r="176" spans="1:22">
      <c r="A176" s="5">
        <f t="shared" si="23"/>
        <v>174</v>
      </c>
      <c r="B176" s="5" t="s">
        <v>558</v>
      </c>
      <c r="C176" s="8" t="s">
        <v>38</v>
      </c>
      <c r="D176" s="5" t="s">
        <v>55</v>
      </c>
      <c r="E176" s="8">
        <v>6605037</v>
      </c>
      <c r="F176" s="5" t="s">
        <v>26</v>
      </c>
      <c r="G176" s="9" t="s">
        <v>552</v>
      </c>
      <c r="H176" s="5" t="s">
        <v>559</v>
      </c>
      <c r="I176" s="5" t="s">
        <v>359</v>
      </c>
      <c r="J176" s="5" t="s">
        <v>304</v>
      </c>
      <c r="K176" s="5"/>
      <c r="L176" s="14">
        <v>64.1</v>
      </c>
      <c r="M176" s="14">
        <f t="shared" si="16"/>
        <v>38.46</v>
      </c>
      <c r="N176" s="5">
        <v>1</v>
      </c>
      <c r="O176" s="14">
        <v>88.53</v>
      </c>
      <c r="P176" s="16"/>
      <c r="Q176" s="21"/>
      <c r="R176" s="14">
        <f t="shared" si="17"/>
        <v>35.412</v>
      </c>
      <c r="S176" s="14">
        <f t="shared" si="18"/>
        <v>73.872</v>
      </c>
      <c r="T176" s="5">
        <f>RANK(S176,$S$176:$S$178)</f>
        <v>1</v>
      </c>
      <c r="U176" s="5" t="str">
        <f t="shared" si="21"/>
        <v>是</v>
      </c>
      <c r="V176" s="5"/>
    </row>
    <row r="177" spans="1:22">
      <c r="A177" s="5">
        <f t="shared" si="23"/>
        <v>175</v>
      </c>
      <c r="B177" s="5" t="s">
        <v>560</v>
      </c>
      <c r="C177" s="8" t="s">
        <v>38</v>
      </c>
      <c r="D177" s="5" t="s">
        <v>55</v>
      </c>
      <c r="E177" s="8">
        <v>6605037</v>
      </c>
      <c r="F177" s="5" t="s">
        <v>26</v>
      </c>
      <c r="G177" s="9" t="s">
        <v>552</v>
      </c>
      <c r="H177" s="5" t="s">
        <v>561</v>
      </c>
      <c r="I177" s="5" t="s">
        <v>172</v>
      </c>
      <c r="J177" s="5" t="s">
        <v>312</v>
      </c>
      <c r="K177" s="5"/>
      <c r="L177" s="14">
        <v>62.3</v>
      </c>
      <c r="M177" s="14">
        <f t="shared" si="16"/>
        <v>37.38</v>
      </c>
      <c r="N177" s="5">
        <v>2</v>
      </c>
      <c r="O177" s="14">
        <v>85.46</v>
      </c>
      <c r="P177" s="16"/>
      <c r="Q177" s="21"/>
      <c r="R177" s="14">
        <f t="shared" si="17"/>
        <v>34.184</v>
      </c>
      <c r="S177" s="14">
        <f t="shared" si="18"/>
        <v>71.564</v>
      </c>
      <c r="T177" s="5">
        <f>RANK(S177,$S$176:$S$178)</f>
        <v>3</v>
      </c>
      <c r="U177" s="5" t="str">
        <f t="shared" si="21"/>
        <v>否</v>
      </c>
      <c r="V177" s="5"/>
    </row>
    <row r="178" spans="1:22">
      <c r="A178" s="5">
        <f t="shared" si="23"/>
        <v>176</v>
      </c>
      <c r="B178" s="5" t="s">
        <v>562</v>
      </c>
      <c r="C178" s="8" t="s">
        <v>38</v>
      </c>
      <c r="D178" s="5" t="s">
        <v>55</v>
      </c>
      <c r="E178" s="8">
        <v>6605037</v>
      </c>
      <c r="F178" s="5" t="s">
        <v>26</v>
      </c>
      <c r="G178" s="9" t="s">
        <v>552</v>
      </c>
      <c r="H178" s="5" t="s">
        <v>563</v>
      </c>
      <c r="I178" s="5" t="s">
        <v>49</v>
      </c>
      <c r="J178" s="5" t="s">
        <v>110</v>
      </c>
      <c r="K178" s="5"/>
      <c r="L178" s="14">
        <v>61.25</v>
      </c>
      <c r="M178" s="14">
        <f t="shared" si="16"/>
        <v>36.75</v>
      </c>
      <c r="N178" s="5">
        <v>3</v>
      </c>
      <c r="O178" s="14">
        <v>87.31</v>
      </c>
      <c r="P178" s="16"/>
      <c r="Q178" s="21"/>
      <c r="R178" s="14">
        <f t="shared" si="17"/>
        <v>34.924</v>
      </c>
      <c r="S178" s="14">
        <f t="shared" si="18"/>
        <v>71.674</v>
      </c>
      <c r="T178" s="5">
        <f>RANK(S178,$S$176:$S$178)</f>
        <v>2</v>
      </c>
      <c r="U178" s="5" t="str">
        <f t="shared" si="21"/>
        <v>否</v>
      </c>
      <c r="V178" s="5"/>
    </row>
    <row r="179" spans="1:22">
      <c r="A179" s="5">
        <f t="shared" si="23"/>
        <v>177</v>
      </c>
      <c r="B179" s="5" t="s">
        <v>564</v>
      </c>
      <c r="C179" s="8" t="s">
        <v>38</v>
      </c>
      <c r="D179" s="5" t="s">
        <v>55</v>
      </c>
      <c r="E179" s="8">
        <v>6605040</v>
      </c>
      <c r="F179" s="5" t="s">
        <v>26</v>
      </c>
      <c r="G179" s="9" t="s">
        <v>565</v>
      </c>
      <c r="H179" s="5" t="s">
        <v>566</v>
      </c>
      <c r="I179" s="5" t="s">
        <v>449</v>
      </c>
      <c r="J179" s="5" t="s">
        <v>29</v>
      </c>
      <c r="K179" s="5"/>
      <c r="L179" s="14">
        <v>57.5</v>
      </c>
      <c r="M179" s="14">
        <f t="shared" si="16"/>
        <v>34.5</v>
      </c>
      <c r="N179" s="5">
        <v>1</v>
      </c>
      <c r="O179" s="14">
        <v>81.98</v>
      </c>
      <c r="P179" s="16"/>
      <c r="Q179" s="21"/>
      <c r="R179" s="14">
        <f t="shared" si="17"/>
        <v>32.792</v>
      </c>
      <c r="S179" s="14">
        <f t="shared" si="18"/>
        <v>67.292</v>
      </c>
      <c r="T179" s="5">
        <f>RANK(S179,$S$179:$S$180)</f>
        <v>1</v>
      </c>
      <c r="U179" s="5" t="str">
        <f t="shared" si="21"/>
        <v>是</v>
      </c>
      <c r="V179" s="5"/>
    </row>
    <row r="180" ht="28" spans="1:22">
      <c r="A180" s="5">
        <f t="shared" si="23"/>
        <v>178</v>
      </c>
      <c r="B180" s="5" t="s">
        <v>567</v>
      </c>
      <c r="C180" s="8" t="s">
        <v>38</v>
      </c>
      <c r="D180" s="5" t="s">
        <v>55</v>
      </c>
      <c r="E180" s="8">
        <v>6605040</v>
      </c>
      <c r="F180" s="5" t="s">
        <v>26</v>
      </c>
      <c r="G180" s="9" t="s">
        <v>565</v>
      </c>
      <c r="H180" s="5" t="s">
        <v>568</v>
      </c>
      <c r="I180" s="5" t="s">
        <v>99</v>
      </c>
      <c r="J180" s="5" t="s">
        <v>186</v>
      </c>
      <c r="K180" s="5"/>
      <c r="L180" s="14">
        <v>51.75</v>
      </c>
      <c r="M180" s="14">
        <f t="shared" si="16"/>
        <v>31.05</v>
      </c>
      <c r="N180" s="5">
        <v>2</v>
      </c>
      <c r="O180" s="14">
        <v>85.22</v>
      </c>
      <c r="P180" s="16"/>
      <c r="Q180" s="21"/>
      <c r="R180" s="14">
        <f t="shared" si="17"/>
        <v>34.088</v>
      </c>
      <c r="S180" s="14">
        <f t="shared" si="18"/>
        <v>65.138</v>
      </c>
      <c r="T180" s="5">
        <f>RANK(S180,$S$179:$S$180)</f>
        <v>2</v>
      </c>
      <c r="U180" s="5" t="str">
        <f t="shared" si="21"/>
        <v>否</v>
      </c>
      <c r="V180" s="5"/>
    </row>
    <row r="181" spans="1:22">
      <c r="A181" s="5">
        <f t="shared" si="23"/>
        <v>179</v>
      </c>
      <c r="B181" s="5" t="s">
        <v>569</v>
      </c>
      <c r="C181" s="8" t="s">
        <v>24</v>
      </c>
      <c r="D181" s="5" t="s">
        <v>25</v>
      </c>
      <c r="E181" s="8">
        <v>6605041</v>
      </c>
      <c r="F181" s="5" t="s">
        <v>26</v>
      </c>
      <c r="G181" s="9" t="s">
        <v>570</v>
      </c>
      <c r="H181" s="5" t="s">
        <v>571</v>
      </c>
      <c r="I181" s="5" t="s">
        <v>572</v>
      </c>
      <c r="J181" s="5" t="s">
        <v>231</v>
      </c>
      <c r="K181" s="5"/>
      <c r="L181" s="14">
        <v>69.45</v>
      </c>
      <c r="M181" s="14">
        <f t="shared" si="16"/>
        <v>41.67</v>
      </c>
      <c r="N181" s="5">
        <v>1</v>
      </c>
      <c r="O181" s="14">
        <v>86.3</v>
      </c>
      <c r="P181" s="16"/>
      <c r="Q181" s="21"/>
      <c r="R181" s="14">
        <f t="shared" si="17"/>
        <v>34.52</v>
      </c>
      <c r="S181" s="14">
        <f t="shared" si="18"/>
        <v>76.19</v>
      </c>
      <c r="T181" s="5">
        <f t="shared" ref="T181:T186" si="24">RANK(S181,$S$181:$S$186)</f>
        <v>1</v>
      </c>
      <c r="U181" s="5" t="str">
        <f t="shared" si="21"/>
        <v>是</v>
      </c>
      <c r="V181" s="5"/>
    </row>
    <row r="182" spans="1:22">
      <c r="A182" s="5">
        <f t="shared" si="23"/>
        <v>180</v>
      </c>
      <c r="B182" s="5" t="s">
        <v>573</v>
      </c>
      <c r="C182" s="8" t="s">
        <v>24</v>
      </c>
      <c r="D182" s="5" t="s">
        <v>25</v>
      </c>
      <c r="E182" s="8">
        <v>6605041</v>
      </c>
      <c r="F182" s="5" t="s">
        <v>26</v>
      </c>
      <c r="G182" s="9" t="s">
        <v>570</v>
      </c>
      <c r="H182" s="5" t="s">
        <v>574</v>
      </c>
      <c r="I182" s="5" t="s">
        <v>250</v>
      </c>
      <c r="J182" s="5" t="s">
        <v>84</v>
      </c>
      <c r="K182" s="5"/>
      <c r="L182" s="14">
        <v>64.6</v>
      </c>
      <c r="M182" s="14">
        <f t="shared" si="16"/>
        <v>38.76</v>
      </c>
      <c r="N182" s="5">
        <v>2</v>
      </c>
      <c r="O182" s="14">
        <v>83.63</v>
      </c>
      <c r="P182" s="16"/>
      <c r="Q182" s="21"/>
      <c r="R182" s="14">
        <f t="shared" si="17"/>
        <v>33.452</v>
      </c>
      <c r="S182" s="14">
        <f t="shared" si="18"/>
        <v>72.212</v>
      </c>
      <c r="T182" s="5">
        <f t="shared" si="24"/>
        <v>3</v>
      </c>
      <c r="U182" s="5" t="str">
        <f t="shared" si="21"/>
        <v>否</v>
      </c>
      <c r="V182" s="5"/>
    </row>
    <row r="183" spans="1:22">
      <c r="A183" s="5">
        <f t="shared" si="23"/>
        <v>181</v>
      </c>
      <c r="B183" s="5" t="s">
        <v>575</v>
      </c>
      <c r="C183" s="8" t="s">
        <v>24</v>
      </c>
      <c r="D183" s="5" t="s">
        <v>25</v>
      </c>
      <c r="E183" s="8">
        <v>6605041</v>
      </c>
      <c r="F183" s="5" t="s">
        <v>26</v>
      </c>
      <c r="G183" s="9" t="s">
        <v>570</v>
      </c>
      <c r="H183" s="5" t="s">
        <v>576</v>
      </c>
      <c r="I183" s="5" t="s">
        <v>160</v>
      </c>
      <c r="J183" s="5" t="s">
        <v>304</v>
      </c>
      <c r="K183" s="5"/>
      <c r="L183" s="14">
        <v>63.2</v>
      </c>
      <c r="M183" s="14">
        <f t="shared" si="16"/>
        <v>37.92</v>
      </c>
      <c r="N183" s="5">
        <v>3</v>
      </c>
      <c r="O183" s="14">
        <v>88.64</v>
      </c>
      <c r="P183" s="16"/>
      <c r="Q183" s="21"/>
      <c r="R183" s="14">
        <f t="shared" si="17"/>
        <v>35.456</v>
      </c>
      <c r="S183" s="14">
        <f t="shared" si="18"/>
        <v>73.376</v>
      </c>
      <c r="T183" s="5">
        <f t="shared" si="24"/>
        <v>2</v>
      </c>
      <c r="U183" s="5" t="s">
        <v>36</v>
      </c>
      <c r="V183" s="5"/>
    </row>
    <row r="184" spans="1:22">
      <c r="A184" s="5">
        <f t="shared" si="23"/>
        <v>182</v>
      </c>
      <c r="B184" s="5" t="s">
        <v>577</v>
      </c>
      <c r="C184" s="8" t="s">
        <v>24</v>
      </c>
      <c r="D184" s="5" t="s">
        <v>25</v>
      </c>
      <c r="E184" s="8">
        <v>6605041</v>
      </c>
      <c r="F184" s="5" t="s">
        <v>26</v>
      </c>
      <c r="G184" s="9" t="s">
        <v>570</v>
      </c>
      <c r="H184" s="5" t="s">
        <v>578</v>
      </c>
      <c r="I184" s="5" t="s">
        <v>227</v>
      </c>
      <c r="J184" s="5" t="s">
        <v>122</v>
      </c>
      <c r="K184" s="5"/>
      <c r="L184" s="14">
        <v>63.15</v>
      </c>
      <c r="M184" s="14">
        <f t="shared" si="16"/>
        <v>37.89</v>
      </c>
      <c r="N184" s="5">
        <v>4</v>
      </c>
      <c r="O184" s="14">
        <v>84.41</v>
      </c>
      <c r="P184" s="16"/>
      <c r="Q184" s="21"/>
      <c r="R184" s="14">
        <f t="shared" si="17"/>
        <v>33.764</v>
      </c>
      <c r="S184" s="14">
        <f t="shared" si="18"/>
        <v>71.654</v>
      </c>
      <c r="T184" s="5">
        <f t="shared" si="24"/>
        <v>5</v>
      </c>
      <c r="U184" s="5" t="str">
        <f t="shared" ref="U183:U214" si="25">IF(AND(T184=1,O184&gt;=60),"是","否")</f>
        <v>否</v>
      </c>
      <c r="V184" s="5"/>
    </row>
    <row r="185" spans="1:22">
      <c r="A185" s="5">
        <f t="shared" si="23"/>
        <v>183</v>
      </c>
      <c r="B185" s="5" t="s">
        <v>579</v>
      </c>
      <c r="C185" s="8" t="s">
        <v>24</v>
      </c>
      <c r="D185" s="5" t="s">
        <v>25</v>
      </c>
      <c r="E185" s="8">
        <v>6605041</v>
      </c>
      <c r="F185" s="5" t="s">
        <v>26</v>
      </c>
      <c r="G185" s="9" t="s">
        <v>570</v>
      </c>
      <c r="H185" s="5" t="s">
        <v>580</v>
      </c>
      <c r="I185" s="5" t="s">
        <v>41</v>
      </c>
      <c r="J185" s="5" t="s">
        <v>122</v>
      </c>
      <c r="K185" s="5"/>
      <c r="L185" s="14">
        <v>62.75</v>
      </c>
      <c r="M185" s="14">
        <f t="shared" si="16"/>
        <v>37.65</v>
      </c>
      <c r="N185" s="5">
        <v>5</v>
      </c>
      <c r="O185" s="14">
        <v>86.12</v>
      </c>
      <c r="P185" s="16"/>
      <c r="Q185" s="21"/>
      <c r="R185" s="14">
        <f t="shared" si="17"/>
        <v>34.448</v>
      </c>
      <c r="S185" s="14">
        <f t="shared" si="18"/>
        <v>72.098</v>
      </c>
      <c r="T185" s="5">
        <f t="shared" si="24"/>
        <v>4</v>
      </c>
      <c r="U185" s="5" t="str">
        <f t="shared" si="25"/>
        <v>否</v>
      </c>
      <c r="V185" s="5"/>
    </row>
    <row r="186" spans="1:22">
      <c r="A186" s="5">
        <f t="shared" si="23"/>
        <v>184</v>
      </c>
      <c r="B186" s="5" t="s">
        <v>581</v>
      </c>
      <c r="C186" s="8" t="s">
        <v>38</v>
      </c>
      <c r="D186" s="5" t="s">
        <v>25</v>
      </c>
      <c r="E186" s="8">
        <v>6605041</v>
      </c>
      <c r="F186" s="5" t="s">
        <v>26</v>
      </c>
      <c r="G186" s="9" t="s">
        <v>570</v>
      </c>
      <c r="H186" s="5" t="s">
        <v>582</v>
      </c>
      <c r="I186" s="5" t="s">
        <v>452</v>
      </c>
      <c r="J186" s="5" t="s">
        <v>114</v>
      </c>
      <c r="K186" s="5"/>
      <c r="L186" s="14">
        <v>61.8</v>
      </c>
      <c r="M186" s="14">
        <f t="shared" si="16"/>
        <v>37.08</v>
      </c>
      <c r="N186" s="5">
        <v>6</v>
      </c>
      <c r="O186" s="14">
        <v>82.56</v>
      </c>
      <c r="P186" s="16"/>
      <c r="Q186" s="21"/>
      <c r="R186" s="14">
        <f t="shared" si="17"/>
        <v>33.024</v>
      </c>
      <c r="S186" s="14">
        <f t="shared" si="18"/>
        <v>70.104</v>
      </c>
      <c r="T186" s="5">
        <f t="shared" si="24"/>
        <v>6</v>
      </c>
      <c r="U186" s="5" t="str">
        <f t="shared" si="25"/>
        <v>否</v>
      </c>
      <c r="V186" s="5"/>
    </row>
    <row r="187" spans="1:22">
      <c r="A187" s="5">
        <f t="shared" si="23"/>
        <v>185</v>
      </c>
      <c r="B187" s="5" t="s">
        <v>583</v>
      </c>
      <c r="C187" s="8" t="s">
        <v>24</v>
      </c>
      <c r="D187" s="5" t="s">
        <v>55</v>
      </c>
      <c r="E187" s="8">
        <v>6605042</v>
      </c>
      <c r="F187" s="5" t="s">
        <v>26</v>
      </c>
      <c r="G187" s="9" t="s">
        <v>584</v>
      </c>
      <c r="H187" s="5" t="s">
        <v>585</v>
      </c>
      <c r="I187" s="5" t="s">
        <v>227</v>
      </c>
      <c r="J187" s="5" t="s">
        <v>586</v>
      </c>
      <c r="K187" s="5"/>
      <c r="L187" s="14">
        <v>67.65</v>
      </c>
      <c r="M187" s="14">
        <f t="shared" si="16"/>
        <v>40.59</v>
      </c>
      <c r="N187" s="5">
        <v>1</v>
      </c>
      <c r="O187" s="14">
        <v>86.15</v>
      </c>
      <c r="P187" s="16"/>
      <c r="Q187" s="21"/>
      <c r="R187" s="14">
        <f t="shared" si="17"/>
        <v>34.46</v>
      </c>
      <c r="S187" s="14">
        <f t="shared" si="18"/>
        <v>75.05</v>
      </c>
      <c r="T187" s="5">
        <f>RANK(S187,$S$187:$S$189)</f>
        <v>1</v>
      </c>
      <c r="U187" s="5" t="str">
        <f t="shared" si="25"/>
        <v>是</v>
      </c>
      <c r="V187" s="5"/>
    </row>
    <row r="188" spans="1:22">
      <c r="A188" s="5">
        <f t="shared" si="23"/>
        <v>186</v>
      </c>
      <c r="B188" s="5" t="s">
        <v>587</v>
      </c>
      <c r="C188" s="8" t="s">
        <v>24</v>
      </c>
      <c r="D188" s="5" t="s">
        <v>55</v>
      </c>
      <c r="E188" s="8">
        <v>6605042</v>
      </c>
      <c r="F188" s="5" t="s">
        <v>26</v>
      </c>
      <c r="G188" s="9" t="s">
        <v>584</v>
      </c>
      <c r="H188" s="5" t="s">
        <v>588</v>
      </c>
      <c r="I188" s="5" t="s">
        <v>420</v>
      </c>
      <c r="J188" s="5" t="s">
        <v>589</v>
      </c>
      <c r="K188" s="5"/>
      <c r="L188" s="14">
        <v>65.25</v>
      </c>
      <c r="M188" s="14">
        <f t="shared" si="16"/>
        <v>39.15</v>
      </c>
      <c r="N188" s="5">
        <v>2</v>
      </c>
      <c r="O188" s="14">
        <v>86.18</v>
      </c>
      <c r="P188" s="16"/>
      <c r="Q188" s="21"/>
      <c r="R188" s="14">
        <f t="shared" si="17"/>
        <v>34.472</v>
      </c>
      <c r="S188" s="14">
        <f t="shared" si="18"/>
        <v>73.622</v>
      </c>
      <c r="T188" s="5">
        <f>RANK(S188,$S$187:$S$189)</f>
        <v>2</v>
      </c>
      <c r="U188" s="5" t="str">
        <f t="shared" si="25"/>
        <v>否</v>
      </c>
      <c r="V188" s="5"/>
    </row>
    <row r="189" spans="1:22">
      <c r="A189" s="5">
        <f t="shared" si="23"/>
        <v>187</v>
      </c>
      <c r="B189" s="5" t="s">
        <v>590</v>
      </c>
      <c r="C189" s="8" t="s">
        <v>24</v>
      </c>
      <c r="D189" s="5" t="s">
        <v>55</v>
      </c>
      <c r="E189" s="8">
        <v>6605042</v>
      </c>
      <c r="F189" s="5" t="s">
        <v>26</v>
      </c>
      <c r="G189" s="9" t="s">
        <v>584</v>
      </c>
      <c r="H189" s="5" t="s">
        <v>591</v>
      </c>
      <c r="I189" s="5" t="s">
        <v>330</v>
      </c>
      <c r="J189" s="5" t="s">
        <v>30</v>
      </c>
      <c r="K189" s="5"/>
      <c r="L189" s="14">
        <v>63.35</v>
      </c>
      <c r="M189" s="14">
        <f t="shared" si="16"/>
        <v>38.01</v>
      </c>
      <c r="N189" s="5">
        <v>3</v>
      </c>
      <c r="O189" s="14">
        <v>87.7</v>
      </c>
      <c r="P189" s="16"/>
      <c r="Q189" s="21"/>
      <c r="R189" s="14">
        <f t="shared" si="17"/>
        <v>35.08</v>
      </c>
      <c r="S189" s="14">
        <f t="shared" si="18"/>
        <v>73.09</v>
      </c>
      <c r="T189" s="5">
        <f>RANK(S189,$S$187:$S$189)</f>
        <v>3</v>
      </c>
      <c r="U189" s="5" t="str">
        <f t="shared" si="25"/>
        <v>否</v>
      </c>
      <c r="V189" s="5"/>
    </row>
    <row r="190" spans="1:22">
      <c r="A190" s="5">
        <f t="shared" si="23"/>
        <v>188</v>
      </c>
      <c r="B190" s="5" t="s">
        <v>592</v>
      </c>
      <c r="C190" s="8" t="s">
        <v>24</v>
      </c>
      <c r="D190" s="5" t="s">
        <v>55</v>
      </c>
      <c r="E190" s="8">
        <v>6605043</v>
      </c>
      <c r="F190" s="5" t="s">
        <v>26</v>
      </c>
      <c r="G190" s="9" t="s">
        <v>593</v>
      </c>
      <c r="H190" s="5" t="s">
        <v>594</v>
      </c>
      <c r="I190" s="5" t="s">
        <v>44</v>
      </c>
      <c r="J190" s="5" t="s">
        <v>595</v>
      </c>
      <c r="K190" s="5"/>
      <c r="L190" s="14">
        <v>63.4</v>
      </c>
      <c r="M190" s="14">
        <f t="shared" si="16"/>
        <v>38.04</v>
      </c>
      <c r="N190" s="5">
        <v>1</v>
      </c>
      <c r="O190" s="14">
        <v>87.61</v>
      </c>
      <c r="P190" s="16"/>
      <c r="Q190" s="21"/>
      <c r="R190" s="14">
        <f t="shared" si="17"/>
        <v>35.044</v>
      </c>
      <c r="S190" s="14">
        <f t="shared" si="18"/>
        <v>73.084</v>
      </c>
      <c r="T190" s="5">
        <f>RANK(S190,$S$190:$S$192)</f>
        <v>1</v>
      </c>
      <c r="U190" s="5" t="str">
        <f t="shared" si="25"/>
        <v>是</v>
      </c>
      <c r="V190" s="5"/>
    </row>
    <row r="191" spans="1:22">
      <c r="A191" s="5">
        <f t="shared" si="23"/>
        <v>189</v>
      </c>
      <c r="B191" s="5" t="s">
        <v>596</v>
      </c>
      <c r="C191" s="8" t="s">
        <v>24</v>
      </c>
      <c r="D191" s="5" t="s">
        <v>55</v>
      </c>
      <c r="E191" s="8">
        <v>6605043</v>
      </c>
      <c r="F191" s="5" t="s">
        <v>26</v>
      </c>
      <c r="G191" s="9" t="s">
        <v>593</v>
      </c>
      <c r="H191" s="5" t="s">
        <v>597</v>
      </c>
      <c r="I191" s="5" t="s">
        <v>430</v>
      </c>
      <c r="J191" s="5" t="s">
        <v>321</v>
      </c>
      <c r="K191" s="5"/>
      <c r="L191" s="14">
        <v>63.35</v>
      </c>
      <c r="M191" s="14">
        <f t="shared" si="16"/>
        <v>38.01</v>
      </c>
      <c r="N191" s="5">
        <v>2</v>
      </c>
      <c r="O191" s="14">
        <v>87.46</v>
      </c>
      <c r="P191" s="16"/>
      <c r="Q191" s="21"/>
      <c r="R191" s="14">
        <f t="shared" si="17"/>
        <v>34.984</v>
      </c>
      <c r="S191" s="14">
        <f t="shared" si="18"/>
        <v>72.994</v>
      </c>
      <c r="T191" s="5">
        <f>RANK(S191,$S$190:$S$192)</f>
        <v>2</v>
      </c>
      <c r="U191" s="5" t="str">
        <f t="shared" si="25"/>
        <v>否</v>
      </c>
      <c r="V191" s="5"/>
    </row>
    <row r="192" spans="1:22">
      <c r="A192" s="5">
        <f t="shared" si="23"/>
        <v>190</v>
      </c>
      <c r="B192" s="5" t="s">
        <v>598</v>
      </c>
      <c r="C192" s="8" t="s">
        <v>24</v>
      </c>
      <c r="D192" s="5" t="s">
        <v>55</v>
      </c>
      <c r="E192" s="8">
        <v>6605043</v>
      </c>
      <c r="F192" s="5" t="s">
        <v>26</v>
      </c>
      <c r="G192" s="9" t="s">
        <v>593</v>
      </c>
      <c r="H192" s="5" t="s">
        <v>599</v>
      </c>
      <c r="I192" s="5" t="s">
        <v>49</v>
      </c>
      <c r="J192" s="5" t="s">
        <v>59</v>
      </c>
      <c r="K192" s="5"/>
      <c r="L192" s="14">
        <v>62.25</v>
      </c>
      <c r="M192" s="14">
        <f t="shared" si="16"/>
        <v>37.35</v>
      </c>
      <c r="N192" s="5">
        <v>3</v>
      </c>
      <c r="O192" s="14">
        <v>78.38</v>
      </c>
      <c r="P192" s="16"/>
      <c r="Q192" s="21"/>
      <c r="R192" s="14">
        <f t="shared" si="17"/>
        <v>31.352</v>
      </c>
      <c r="S192" s="14">
        <f t="shared" si="18"/>
        <v>68.702</v>
      </c>
      <c r="T192" s="5">
        <f>RANK(S192,$S$190:$S$192)</f>
        <v>3</v>
      </c>
      <c r="U192" s="5" t="str">
        <f t="shared" si="25"/>
        <v>否</v>
      </c>
      <c r="V192" s="5"/>
    </row>
    <row r="193" spans="1:22">
      <c r="A193" s="5">
        <f t="shared" si="23"/>
        <v>191</v>
      </c>
      <c r="B193" s="5" t="s">
        <v>600</v>
      </c>
      <c r="C193" s="8" t="s">
        <v>24</v>
      </c>
      <c r="D193" s="5" t="s">
        <v>55</v>
      </c>
      <c r="E193" s="8">
        <v>6605044</v>
      </c>
      <c r="F193" s="5" t="s">
        <v>26</v>
      </c>
      <c r="G193" s="9" t="s">
        <v>601</v>
      </c>
      <c r="H193" s="5" t="s">
        <v>602</v>
      </c>
      <c r="I193" s="5" t="s">
        <v>230</v>
      </c>
      <c r="J193" s="5" t="s">
        <v>465</v>
      </c>
      <c r="K193" s="5"/>
      <c r="L193" s="14">
        <v>60.65</v>
      </c>
      <c r="M193" s="14">
        <f t="shared" si="16"/>
        <v>36.39</v>
      </c>
      <c r="N193" s="5">
        <v>1</v>
      </c>
      <c r="O193" s="14">
        <v>85.7</v>
      </c>
      <c r="P193" s="16"/>
      <c r="Q193" s="21"/>
      <c r="R193" s="14">
        <f t="shared" si="17"/>
        <v>34.28</v>
      </c>
      <c r="S193" s="14">
        <f t="shared" si="18"/>
        <v>70.67</v>
      </c>
      <c r="T193" s="5">
        <f>RANK(S193,$S$193:$S$195)</f>
        <v>1</v>
      </c>
      <c r="U193" s="5" t="str">
        <f t="shared" si="25"/>
        <v>是</v>
      </c>
      <c r="V193" s="5"/>
    </row>
    <row r="194" spans="1:22">
      <c r="A194" s="5">
        <f t="shared" si="23"/>
        <v>192</v>
      </c>
      <c r="B194" s="5" t="s">
        <v>603</v>
      </c>
      <c r="C194" s="8" t="s">
        <v>24</v>
      </c>
      <c r="D194" s="5" t="s">
        <v>55</v>
      </c>
      <c r="E194" s="8">
        <v>6605044</v>
      </c>
      <c r="F194" s="5" t="s">
        <v>26</v>
      </c>
      <c r="G194" s="9" t="s">
        <v>601</v>
      </c>
      <c r="H194" s="5" t="s">
        <v>604</v>
      </c>
      <c r="I194" s="5" t="s">
        <v>527</v>
      </c>
      <c r="J194" s="5" t="s">
        <v>104</v>
      </c>
      <c r="K194" s="5"/>
      <c r="L194" s="14">
        <v>59</v>
      </c>
      <c r="M194" s="14">
        <f t="shared" si="16"/>
        <v>35.4</v>
      </c>
      <c r="N194" s="5">
        <v>2</v>
      </c>
      <c r="O194" s="14">
        <v>82.5</v>
      </c>
      <c r="P194" s="16"/>
      <c r="Q194" s="21"/>
      <c r="R194" s="14">
        <f t="shared" si="17"/>
        <v>33</v>
      </c>
      <c r="S194" s="14">
        <f t="shared" si="18"/>
        <v>68.4</v>
      </c>
      <c r="T194" s="5">
        <f>RANK(S194,$S$193:$S$195)</f>
        <v>2</v>
      </c>
      <c r="U194" s="5" t="str">
        <f t="shared" si="25"/>
        <v>否</v>
      </c>
      <c r="V194" s="5"/>
    </row>
    <row r="195" spans="1:22">
      <c r="A195" s="5">
        <f t="shared" si="23"/>
        <v>193</v>
      </c>
      <c r="B195" s="5" t="s">
        <v>605</v>
      </c>
      <c r="C195" s="8" t="s">
        <v>38</v>
      </c>
      <c r="D195" s="5" t="s">
        <v>55</v>
      </c>
      <c r="E195" s="8">
        <v>6605044</v>
      </c>
      <c r="F195" s="5" t="s">
        <v>26</v>
      </c>
      <c r="G195" s="9" t="s">
        <v>601</v>
      </c>
      <c r="H195" s="5" t="s">
        <v>606</v>
      </c>
      <c r="I195" s="5" t="s">
        <v>139</v>
      </c>
      <c r="J195" s="5" t="s">
        <v>29</v>
      </c>
      <c r="K195" s="5"/>
      <c r="L195" s="14">
        <v>58.1</v>
      </c>
      <c r="M195" s="14">
        <f t="shared" si="16"/>
        <v>34.86</v>
      </c>
      <c r="N195" s="5">
        <v>3</v>
      </c>
      <c r="O195" s="14"/>
      <c r="P195" s="16"/>
      <c r="Q195" s="21"/>
      <c r="R195" s="14">
        <f t="shared" si="17"/>
        <v>0</v>
      </c>
      <c r="S195" s="14">
        <f t="shared" si="18"/>
        <v>34.86</v>
      </c>
      <c r="T195" s="5">
        <f>RANK(S195,$S$193:$S$195)</f>
        <v>3</v>
      </c>
      <c r="U195" s="5" t="str">
        <f t="shared" si="25"/>
        <v>否</v>
      </c>
      <c r="V195" s="22" t="s">
        <v>50</v>
      </c>
    </row>
    <row r="196" spans="1:22">
      <c r="A196" s="5">
        <f t="shared" si="23"/>
        <v>194</v>
      </c>
      <c r="B196" s="5" t="s">
        <v>607</v>
      </c>
      <c r="C196" s="8" t="s">
        <v>24</v>
      </c>
      <c r="D196" s="5" t="s">
        <v>55</v>
      </c>
      <c r="E196" s="8">
        <v>6605045</v>
      </c>
      <c r="F196" s="5" t="s">
        <v>26</v>
      </c>
      <c r="G196" s="9" t="s">
        <v>608</v>
      </c>
      <c r="H196" s="5" t="s">
        <v>609</v>
      </c>
      <c r="I196" s="5" t="s">
        <v>610</v>
      </c>
      <c r="J196" s="5" t="s">
        <v>148</v>
      </c>
      <c r="K196" s="5"/>
      <c r="L196" s="14">
        <v>58.8</v>
      </c>
      <c r="M196" s="14">
        <f t="shared" ref="M196:M237" si="26">L196*0.6</f>
        <v>35.28</v>
      </c>
      <c r="N196" s="5">
        <v>1</v>
      </c>
      <c r="O196" s="14">
        <v>83.3</v>
      </c>
      <c r="P196" s="16"/>
      <c r="Q196" s="21"/>
      <c r="R196" s="14">
        <f t="shared" ref="R196:R237" si="27">O196*0.4</f>
        <v>33.32</v>
      </c>
      <c r="S196" s="14">
        <f t="shared" ref="S196:S237" si="28">R196+M196</f>
        <v>68.6</v>
      </c>
      <c r="T196" s="5">
        <f>RANK(S196,$S$196:$S$198)</f>
        <v>2</v>
      </c>
      <c r="U196" s="5" t="str">
        <f t="shared" si="25"/>
        <v>否</v>
      </c>
      <c r="V196" s="5"/>
    </row>
    <row r="197" spans="1:22">
      <c r="A197" s="5">
        <f t="shared" si="23"/>
        <v>195</v>
      </c>
      <c r="B197" s="5" t="s">
        <v>611</v>
      </c>
      <c r="C197" s="8" t="s">
        <v>24</v>
      </c>
      <c r="D197" s="5" t="s">
        <v>55</v>
      </c>
      <c r="E197" s="8">
        <v>6605045</v>
      </c>
      <c r="F197" s="5" t="s">
        <v>26</v>
      </c>
      <c r="G197" s="9" t="s">
        <v>608</v>
      </c>
      <c r="H197" s="5" t="s">
        <v>612</v>
      </c>
      <c r="I197" s="5" t="s">
        <v>240</v>
      </c>
      <c r="J197" s="5" t="s">
        <v>92</v>
      </c>
      <c r="K197" s="5"/>
      <c r="L197" s="14">
        <v>57.95</v>
      </c>
      <c r="M197" s="14">
        <f t="shared" si="26"/>
        <v>34.77</v>
      </c>
      <c r="N197" s="5">
        <v>2</v>
      </c>
      <c r="O197" s="14">
        <v>83.82</v>
      </c>
      <c r="P197" s="16"/>
      <c r="Q197" s="21"/>
      <c r="R197" s="14">
        <f t="shared" si="27"/>
        <v>33.528</v>
      </c>
      <c r="S197" s="14">
        <f t="shared" si="28"/>
        <v>68.298</v>
      </c>
      <c r="T197" s="5">
        <f>RANK(S197,$S$196:$S$198)</f>
        <v>3</v>
      </c>
      <c r="U197" s="5" t="str">
        <f t="shared" si="25"/>
        <v>否</v>
      </c>
      <c r="V197" s="5"/>
    </row>
    <row r="198" spans="1:22">
      <c r="A198" s="5">
        <f t="shared" si="23"/>
        <v>196</v>
      </c>
      <c r="B198" s="5" t="s">
        <v>613</v>
      </c>
      <c r="C198" s="8" t="s">
        <v>24</v>
      </c>
      <c r="D198" s="5" t="s">
        <v>55</v>
      </c>
      <c r="E198" s="8">
        <v>6605045</v>
      </c>
      <c r="F198" s="5" t="s">
        <v>26</v>
      </c>
      <c r="G198" s="9" t="s">
        <v>608</v>
      </c>
      <c r="H198" s="5" t="s">
        <v>614</v>
      </c>
      <c r="I198" s="5" t="s">
        <v>615</v>
      </c>
      <c r="J198" s="5" t="s">
        <v>35</v>
      </c>
      <c r="K198" s="5"/>
      <c r="L198" s="14">
        <v>55.85</v>
      </c>
      <c r="M198" s="14">
        <f t="shared" si="26"/>
        <v>33.51</v>
      </c>
      <c r="N198" s="5">
        <v>3</v>
      </c>
      <c r="O198" s="14">
        <v>89.24</v>
      </c>
      <c r="P198" s="16"/>
      <c r="Q198" s="21"/>
      <c r="R198" s="14">
        <f t="shared" si="27"/>
        <v>35.696</v>
      </c>
      <c r="S198" s="14">
        <f t="shared" si="28"/>
        <v>69.206</v>
      </c>
      <c r="T198" s="5">
        <f>RANK(S198,$S$196:$S$198)</f>
        <v>1</v>
      </c>
      <c r="U198" s="5" t="str">
        <f t="shared" si="25"/>
        <v>是</v>
      </c>
      <c r="V198" s="5"/>
    </row>
    <row r="199" spans="1:22">
      <c r="A199" s="5">
        <f t="shared" si="23"/>
        <v>197</v>
      </c>
      <c r="B199" s="5" t="s">
        <v>616</v>
      </c>
      <c r="C199" s="8" t="s">
        <v>38</v>
      </c>
      <c r="D199" s="5" t="s">
        <v>55</v>
      </c>
      <c r="E199" s="8">
        <v>6605063</v>
      </c>
      <c r="F199" s="5" t="s">
        <v>26</v>
      </c>
      <c r="G199" s="9" t="s">
        <v>617</v>
      </c>
      <c r="H199" s="5" t="s">
        <v>618</v>
      </c>
      <c r="I199" s="5" t="s">
        <v>619</v>
      </c>
      <c r="J199" s="5" t="s">
        <v>96</v>
      </c>
      <c r="K199" s="5"/>
      <c r="L199" s="14">
        <v>49.35</v>
      </c>
      <c r="M199" s="14">
        <f t="shared" si="26"/>
        <v>29.61</v>
      </c>
      <c r="N199" s="5">
        <v>1</v>
      </c>
      <c r="O199" s="14">
        <v>79.32</v>
      </c>
      <c r="P199" s="16"/>
      <c r="Q199" s="21"/>
      <c r="R199" s="14">
        <f t="shared" si="27"/>
        <v>31.728</v>
      </c>
      <c r="S199" s="14">
        <f t="shared" si="28"/>
        <v>61.338</v>
      </c>
      <c r="T199" s="5">
        <f>RANK(S199,$S$199:$S$200)</f>
        <v>2</v>
      </c>
      <c r="U199" s="5" t="str">
        <f t="shared" si="25"/>
        <v>否</v>
      </c>
      <c r="V199" s="5"/>
    </row>
    <row r="200" spans="1:22">
      <c r="A200" s="5">
        <f t="shared" si="23"/>
        <v>198</v>
      </c>
      <c r="B200" s="5" t="s">
        <v>620</v>
      </c>
      <c r="C200" s="8" t="s">
        <v>38</v>
      </c>
      <c r="D200" s="5" t="s">
        <v>55</v>
      </c>
      <c r="E200" s="8">
        <v>6605063</v>
      </c>
      <c r="F200" s="5" t="s">
        <v>26</v>
      </c>
      <c r="G200" s="9" t="s">
        <v>617</v>
      </c>
      <c r="H200" s="5" t="s">
        <v>621</v>
      </c>
      <c r="I200" s="5" t="s">
        <v>530</v>
      </c>
      <c r="J200" s="5" t="s">
        <v>449</v>
      </c>
      <c r="K200" s="5"/>
      <c r="L200" s="14">
        <v>49.2</v>
      </c>
      <c r="M200" s="14">
        <f t="shared" si="26"/>
        <v>29.52</v>
      </c>
      <c r="N200" s="5">
        <v>2</v>
      </c>
      <c r="O200" s="14">
        <v>81.67</v>
      </c>
      <c r="P200" s="16"/>
      <c r="Q200" s="21"/>
      <c r="R200" s="14">
        <f t="shared" si="27"/>
        <v>32.668</v>
      </c>
      <c r="S200" s="14">
        <f t="shared" si="28"/>
        <v>62.188</v>
      </c>
      <c r="T200" s="5">
        <f>RANK(S200,$S$199:$S$200)</f>
        <v>1</v>
      </c>
      <c r="U200" s="5" t="str">
        <f t="shared" si="25"/>
        <v>是</v>
      </c>
      <c r="V200" s="5"/>
    </row>
    <row r="201" spans="1:22">
      <c r="A201" s="5">
        <f t="shared" si="23"/>
        <v>199</v>
      </c>
      <c r="B201" s="5" t="s">
        <v>622</v>
      </c>
      <c r="C201" s="8" t="s">
        <v>24</v>
      </c>
      <c r="D201" s="5" t="s">
        <v>55</v>
      </c>
      <c r="E201" s="8">
        <v>6605066</v>
      </c>
      <c r="F201" s="5" t="s">
        <v>26</v>
      </c>
      <c r="G201" s="9" t="s">
        <v>623</v>
      </c>
      <c r="H201" s="5" t="s">
        <v>624</v>
      </c>
      <c r="I201" s="5" t="s">
        <v>87</v>
      </c>
      <c r="J201" s="5" t="s">
        <v>122</v>
      </c>
      <c r="K201" s="5"/>
      <c r="L201" s="14">
        <v>63.25</v>
      </c>
      <c r="M201" s="14">
        <f t="shared" si="26"/>
        <v>37.95</v>
      </c>
      <c r="N201" s="5">
        <v>1</v>
      </c>
      <c r="O201" s="14">
        <v>88.5</v>
      </c>
      <c r="P201" s="16"/>
      <c r="Q201" s="21"/>
      <c r="R201" s="14">
        <f t="shared" si="27"/>
        <v>35.4</v>
      </c>
      <c r="S201" s="14">
        <f t="shared" si="28"/>
        <v>73.35</v>
      </c>
      <c r="T201" s="5">
        <f>RANK(S201,$S$201:$S$203)</f>
        <v>1</v>
      </c>
      <c r="U201" s="5" t="str">
        <f t="shared" si="25"/>
        <v>是</v>
      </c>
      <c r="V201" s="5"/>
    </row>
    <row r="202" spans="1:22">
      <c r="A202" s="5">
        <f t="shared" si="23"/>
        <v>200</v>
      </c>
      <c r="B202" s="5" t="s">
        <v>625</v>
      </c>
      <c r="C202" s="8" t="s">
        <v>38</v>
      </c>
      <c r="D202" s="5" t="s">
        <v>55</v>
      </c>
      <c r="E202" s="8">
        <v>6605066</v>
      </c>
      <c r="F202" s="5" t="s">
        <v>26</v>
      </c>
      <c r="G202" s="9" t="s">
        <v>623</v>
      </c>
      <c r="H202" s="5" t="s">
        <v>626</v>
      </c>
      <c r="I202" s="5" t="s">
        <v>260</v>
      </c>
      <c r="J202" s="5" t="s">
        <v>586</v>
      </c>
      <c r="K202" s="5"/>
      <c r="L202" s="14">
        <v>61.25</v>
      </c>
      <c r="M202" s="14">
        <f t="shared" si="26"/>
        <v>36.75</v>
      </c>
      <c r="N202" s="5">
        <v>2</v>
      </c>
      <c r="O202" s="14">
        <v>90.66</v>
      </c>
      <c r="P202" s="16"/>
      <c r="Q202" s="21"/>
      <c r="R202" s="14">
        <f t="shared" si="27"/>
        <v>36.264</v>
      </c>
      <c r="S202" s="14">
        <f t="shared" si="28"/>
        <v>73.014</v>
      </c>
      <c r="T202" s="5">
        <f>RANK(S202,$S$201:$S$203)</f>
        <v>2</v>
      </c>
      <c r="U202" s="5" t="str">
        <f t="shared" si="25"/>
        <v>否</v>
      </c>
      <c r="V202" s="5"/>
    </row>
    <row r="203" spans="1:22">
      <c r="A203" s="5">
        <f t="shared" si="23"/>
        <v>201</v>
      </c>
      <c r="B203" s="5" t="s">
        <v>627</v>
      </c>
      <c r="C203" s="8" t="s">
        <v>24</v>
      </c>
      <c r="D203" s="5" t="s">
        <v>55</v>
      </c>
      <c r="E203" s="8">
        <v>6605066</v>
      </c>
      <c r="F203" s="5" t="s">
        <v>26</v>
      </c>
      <c r="G203" s="9" t="s">
        <v>623</v>
      </c>
      <c r="H203" s="5" t="s">
        <v>628</v>
      </c>
      <c r="I203" s="5" t="s">
        <v>250</v>
      </c>
      <c r="J203" s="5" t="s">
        <v>62</v>
      </c>
      <c r="K203" s="5"/>
      <c r="L203" s="14">
        <v>59.1</v>
      </c>
      <c r="M203" s="14">
        <f t="shared" si="26"/>
        <v>35.46</v>
      </c>
      <c r="N203" s="5">
        <v>3</v>
      </c>
      <c r="O203" s="14">
        <v>83.89</v>
      </c>
      <c r="P203" s="17"/>
      <c r="Q203" s="23"/>
      <c r="R203" s="14">
        <f t="shared" si="27"/>
        <v>33.556</v>
      </c>
      <c r="S203" s="14">
        <f t="shared" si="28"/>
        <v>69.016</v>
      </c>
      <c r="T203" s="5">
        <f>RANK(S203,$S$201:$S$203)</f>
        <v>3</v>
      </c>
      <c r="U203" s="5" t="str">
        <f t="shared" si="25"/>
        <v>否</v>
      </c>
      <c r="V203" s="5"/>
    </row>
    <row r="204" spans="1:22">
      <c r="A204" s="5">
        <f t="shared" ref="A204:A237" si="29">ROW(B204)-2</f>
        <v>202</v>
      </c>
      <c r="B204" s="5" t="s">
        <v>629</v>
      </c>
      <c r="C204" s="8" t="s">
        <v>24</v>
      </c>
      <c r="D204" s="5" t="s">
        <v>55</v>
      </c>
      <c r="E204" s="8">
        <v>6605001</v>
      </c>
      <c r="F204" s="5" t="s">
        <v>26</v>
      </c>
      <c r="G204" s="9" t="s">
        <v>630</v>
      </c>
      <c r="H204" s="5" t="s">
        <v>631</v>
      </c>
      <c r="I204" s="5" t="s">
        <v>95</v>
      </c>
      <c r="J204" s="5" t="s">
        <v>114</v>
      </c>
      <c r="K204" s="5"/>
      <c r="L204" s="14">
        <v>58.7</v>
      </c>
      <c r="M204" s="14">
        <f t="shared" si="26"/>
        <v>35.22</v>
      </c>
      <c r="N204" s="5">
        <v>1</v>
      </c>
      <c r="O204" s="14">
        <v>88.2</v>
      </c>
      <c r="P204" s="15">
        <f>AVERAGE(O204:O237)</f>
        <v>84.63</v>
      </c>
      <c r="Q204" s="20" t="s">
        <v>632</v>
      </c>
      <c r="R204" s="14">
        <f t="shared" si="27"/>
        <v>35.28</v>
      </c>
      <c r="S204" s="14">
        <f t="shared" si="28"/>
        <v>70.5</v>
      </c>
      <c r="T204" s="5">
        <f>RANK(S204,$S$204:$S$205)</f>
        <v>1</v>
      </c>
      <c r="U204" s="5" t="str">
        <f t="shared" si="25"/>
        <v>是</v>
      </c>
      <c r="V204" s="5"/>
    </row>
    <row r="205" ht="28" spans="1:22">
      <c r="A205" s="5">
        <f t="shared" si="29"/>
        <v>203</v>
      </c>
      <c r="B205" s="5" t="s">
        <v>633</v>
      </c>
      <c r="C205" s="8" t="s">
        <v>24</v>
      </c>
      <c r="D205" s="5" t="s">
        <v>55</v>
      </c>
      <c r="E205" s="8">
        <v>6605001</v>
      </c>
      <c r="F205" s="5" t="s">
        <v>26</v>
      </c>
      <c r="G205" s="9" t="s">
        <v>630</v>
      </c>
      <c r="H205" s="5" t="s">
        <v>634</v>
      </c>
      <c r="I205" s="5" t="s">
        <v>635</v>
      </c>
      <c r="J205" s="5" t="s">
        <v>186</v>
      </c>
      <c r="K205" s="5"/>
      <c r="L205" s="14">
        <v>47.05</v>
      </c>
      <c r="M205" s="14">
        <f t="shared" si="26"/>
        <v>28.23</v>
      </c>
      <c r="N205" s="5">
        <v>2</v>
      </c>
      <c r="O205" s="14">
        <v>81.64</v>
      </c>
      <c r="P205" s="16"/>
      <c r="Q205" s="21"/>
      <c r="R205" s="14">
        <f t="shared" si="27"/>
        <v>32.656</v>
      </c>
      <c r="S205" s="14">
        <f t="shared" si="28"/>
        <v>60.886</v>
      </c>
      <c r="T205" s="5">
        <f>RANK(S205,$S$204:$S$205)</f>
        <v>2</v>
      </c>
      <c r="U205" s="5" t="str">
        <f t="shared" si="25"/>
        <v>否</v>
      </c>
      <c r="V205" s="5"/>
    </row>
    <row r="206" ht="98" spans="1:22">
      <c r="A206" s="5">
        <f t="shared" si="29"/>
        <v>204</v>
      </c>
      <c r="B206" s="5" t="s">
        <v>636</v>
      </c>
      <c r="C206" s="8" t="s">
        <v>38</v>
      </c>
      <c r="D206" s="5" t="s">
        <v>55</v>
      </c>
      <c r="E206" s="8">
        <v>6605038</v>
      </c>
      <c r="F206" s="5" t="s">
        <v>26</v>
      </c>
      <c r="G206" s="9" t="s">
        <v>552</v>
      </c>
      <c r="H206" s="5" t="s">
        <v>637</v>
      </c>
      <c r="I206" s="5" t="s">
        <v>151</v>
      </c>
      <c r="J206" s="5" t="s">
        <v>638</v>
      </c>
      <c r="K206" s="5"/>
      <c r="L206" s="14">
        <v>56.25</v>
      </c>
      <c r="M206" s="14">
        <f t="shared" si="26"/>
        <v>33.75</v>
      </c>
      <c r="N206" s="5">
        <v>1</v>
      </c>
      <c r="O206" s="14">
        <v>87</v>
      </c>
      <c r="P206" s="16"/>
      <c r="Q206" s="21"/>
      <c r="R206" s="14">
        <f t="shared" si="27"/>
        <v>34.8</v>
      </c>
      <c r="S206" s="14">
        <f t="shared" si="28"/>
        <v>68.55</v>
      </c>
      <c r="T206" s="5">
        <v>1</v>
      </c>
      <c r="U206" s="5" t="str">
        <f>IF(AND(O206&gt;=P204,O206&gt;=60),"是","否")</f>
        <v>是</v>
      </c>
      <c r="V206" s="22" t="s">
        <v>325</v>
      </c>
    </row>
    <row r="207" spans="1:22">
      <c r="A207" s="5">
        <f t="shared" si="29"/>
        <v>205</v>
      </c>
      <c r="B207" s="5" t="s">
        <v>639</v>
      </c>
      <c r="C207" s="8" t="s">
        <v>24</v>
      </c>
      <c r="D207" s="5" t="s">
        <v>55</v>
      </c>
      <c r="E207" s="8">
        <v>6605071</v>
      </c>
      <c r="F207" s="5" t="s">
        <v>26</v>
      </c>
      <c r="G207" s="9" t="s">
        <v>640</v>
      </c>
      <c r="H207" s="5" t="s">
        <v>641</v>
      </c>
      <c r="I207" s="5" t="s">
        <v>610</v>
      </c>
      <c r="J207" s="5" t="s">
        <v>71</v>
      </c>
      <c r="K207" s="5"/>
      <c r="L207" s="14">
        <v>62.05</v>
      </c>
      <c r="M207" s="14">
        <f t="shared" si="26"/>
        <v>37.23</v>
      </c>
      <c r="N207" s="5">
        <v>1</v>
      </c>
      <c r="O207" s="14">
        <v>87.46</v>
      </c>
      <c r="P207" s="16"/>
      <c r="Q207" s="21"/>
      <c r="R207" s="14">
        <f t="shared" si="27"/>
        <v>34.984</v>
      </c>
      <c r="S207" s="14">
        <f t="shared" si="28"/>
        <v>72.214</v>
      </c>
      <c r="T207" s="5">
        <f>RANK(S207,$S$207:$S$209)</f>
        <v>1</v>
      </c>
      <c r="U207" s="5" t="str">
        <f t="shared" si="25"/>
        <v>是</v>
      </c>
      <c r="V207" s="5"/>
    </row>
    <row r="208" spans="1:22">
      <c r="A208" s="5">
        <f t="shared" si="29"/>
        <v>206</v>
      </c>
      <c r="B208" s="5" t="s">
        <v>642</v>
      </c>
      <c r="C208" s="8" t="s">
        <v>38</v>
      </c>
      <c r="D208" s="5" t="s">
        <v>55</v>
      </c>
      <c r="E208" s="8">
        <v>6605071</v>
      </c>
      <c r="F208" s="5" t="s">
        <v>26</v>
      </c>
      <c r="G208" s="9" t="s">
        <v>640</v>
      </c>
      <c r="H208" s="5" t="s">
        <v>643</v>
      </c>
      <c r="I208" s="5" t="s">
        <v>250</v>
      </c>
      <c r="J208" s="5" t="s">
        <v>304</v>
      </c>
      <c r="K208" s="5"/>
      <c r="L208" s="14">
        <v>61.6</v>
      </c>
      <c r="M208" s="14">
        <f t="shared" si="26"/>
        <v>36.96</v>
      </c>
      <c r="N208" s="5">
        <v>2</v>
      </c>
      <c r="O208" s="14">
        <v>82.9</v>
      </c>
      <c r="P208" s="16"/>
      <c r="Q208" s="21"/>
      <c r="R208" s="14">
        <f t="shared" si="27"/>
        <v>33.16</v>
      </c>
      <c r="S208" s="14">
        <f t="shared" si="28"/>
        <v>70.12</v>
      </c>
      <c r="T208" s="5">
        <f>RANK(S208,$S$207:$S$209)</f>
        <v>3</v>
      </c>
      <c r="U208" s="5" t="str">
        <f t="shared" si="25"/>
        <v>否</v>
      </c>
      <c r="V208" s="5"/>
    </row>
    <row r="209" spans="1:22">
      <c r="A209" s="5">
        <f t="shared" si="29"/>
        <v>207</v>
      </c>
      <c r="B209" s="5" t="s">
        <v>644</v>
      </c>
      <c r="C209" s="8" t="s">
        <v>38</v>
      </c>
      <c r="D209" s="5" t="s">
        <v>55</v>
      </c>
      <c r="E209" s="8">
        <v>6605071</v>
      </c>
      <c r="F209" s="5" t="s">
        <v>26</v>
      </c>
      <c r="G209" s="9" t="s">
        <v>640</v>
      </c>
      <c r="H209" s="5" t="s">
        <v>645</v>
      </c>
      <c r="I209" s="5" t="s">
        <v>143</v>
      </c>
      <c r="J209" s="5" t="s">
        <v>161</v>
      </c>
      <c r="K209" s="5"/>
      <c r="L209" s="14">
        <v>61.1</v>
      </c>
      <c r="M209" s="14">
        <f t="shared" si="26"/>
        <v>36.66</v>
      </c>
      <c r="N209" s="5">
        <v>3</v>
      </c>
      <c r="O209" s="14">
        <v>85.62</v>
      </c>
      <c r="P209" s="16"/>
      <c r="Q209" s="21"/>
      <c r="R209" s="14">
        <f t="shared" si="27"/>
        <v>34.248</v>
      </c>
      <c r="S209" s="14">
        <f t="shared" si="28"/>
        <v>70.908</v>
      </c>
      <c r="T209" s="5">
        <f>RANK(S209,$S$207:$S$209)</f>
        <v>2</v>
      </c>
      <c r="U209" s="5" t="str">
        <f t="shared" si="25"/>
        <v>否</v>
      </c>
      <c r="V209" s="5"/>
    </row>
    <row r="210" spans="1:22">
      <c r="A210" s="5">
        <f t="shared" si="29"/>
        <v>208</v>
      </c>
      <c r="B210" s="5" t="s">
        <v>646</v>
      </c>
      <c r="C210" s="8" t="s">
        <v>38</v>
      </c>
      <c r="D210" s="5" t="s">
        <v>55</v>
      </c>
      <c r="E210" s="8">
        <v>6605072</v>
      </c>
      <c r="F210" s="5" t="s">
        <v>26</v>
      </c>
      <c r="G210" s="9" t="s">
        <v>647</v>
      </c>
      <c r="H210" s="5" t="s">
        <v>648</v>
      </c>
      <c r="I210" s="5" t="s">
        <v>359</v>
      </c>
      <c r="J210" s="5" t="s">
        <v>122</v>
      </c>
      <c r="K210" s="5"/>
      <c r="L210" s="14">
        <v>64.35</v>
      </c>
      <c r="M210" s="14">
        <f t="shared" si="26"/>
        <v>38.61</v>
      </c>
      <c r="N210" s="5">
        <v>1</v>
      </c>
      <c r="O210" s="14"/>
      <c r="P210" s="16"/>
      <c r="Q210" s="21"/>
      <c r="R210" s="14">
        <f t="shared" si="27"/>
        <v>0</v>
      </c>
      <c r="S210" s="14">
        <f t="shared" si="28"/>
        <v>38.61</v>
      </c>
      <c r="T210" s="5">
        <f>RANK(S210,$S$210:$S$212)</f>
        <v>2</v>
      </c>
      <c r="U210" s="5" t="str">
        <f t="shared" si="25"/>
        <v>否</v>
      </c>
      <c r="V210" s="22" t="s">
        <v>50</v>
      </c>
    </row>
    <row r="211" ht="98" spans="1:22">
      <c r="A211" s="5">
        <f t="shared" si="29"/>
        <v>209</v>
      </c>
      <c r="B211" s="5" t="s">
        <v>649</v>
      </c>
      <c r="C211" s="8" t="s">
        <v>24</v>
      </c>
      <c r="D211" s="5" t="s">
        <v>55</v>
      </c>
      <c r="E211" s="8">
        <v>6605072</v>
      </c>
      <c r="F211" s="5" t="s">
        <v>26</v>
      </c>
      <c r="G211" s="9" t="s">
        <v>647</v>
      </c>
      <c r="H211" s="5" t="s">
        <v>650</v>
      </c>
      <c r="I211" s="5" t="s">
        <v>464</v>
      </c>
      <c r="J211" s="5" t="s">
        <v>71</v>
      </c>
      <c r="K211" s="5"/>
      <c r="L211" s="14">
        <v>53.85</v>
      </c>
      <c r="M211" s="14">
        <f t="shared" si="26"/>
        <v>32.31</v>
      </c>
      <c r="N211" s="5">
        <v>2</v>
      </c>
      <c r="O211" s="14">
        <v>86.1</v>
      </c>
      <c r="P211" s="16"/>
      <c r="Q211" s="21"/>
      <c r="R211" s="14">
        <f t="shared" si="27"/>
        <v>34.44</v>
      </c>
      <c r="S211" s="14">
        <f t="shared" si="28"/>
        <v>66.75</v>
      </c>
      <c r="T211" s="5">
        <f>RANK(S211,$S$210:$S$212)</f>
        <v>1</v>
      </c>
      <c r="U211" s="5" t="str">
        <f>IF(AND(O211&gt;=P204,O211&gt;=60),"是","否")</f>
        <v>是</v>
      </c>
      <c r="V211" s="22" t="s">
        <v>325</v>
      </c>
    </row>
    <row r="212" spans="1:22">
      <c r="A212" s="5">
        <f t="shared" si="29"/>
        <v>210</v>
      </c>
      <c r="B212" s="5" t="s">
        <v>651</v>
      </c>
      <c r="C212" s="8" t="s">
        <v>38</v>
      </c>
      <c r="D212" s="5" t="s">
        <v>55</v>
      </c>
      <c r="E212" s="8">
        <v>6605072</v>
      </c>
      <c r="F212" s="5" t="s">
        <v>26</v>
      </c>
      <c r="G212" s="9" t="s">
        <v>647</v>
      </c>
      <c r="H212" s="5" t="s">
        <v>652</v>
      </c>
      <c r="I212" s="5" t="s">
        <v>653</v>
      </c>
      <c r="J212" s="5" t="s">
        <v>45</v>
      </c>
      <c r="K212" s="5"/>
      <c r="L212" s="14">
        <v>49.55</v>
      </c>
      <c r="M212" s="14">
        <f t="shared" si="26"/>
        <v>29.73</v>
      </c>
      <c r="N212" s="5">
        <v>3</v>
      </c>
      <c r="O212" s="14"/>
      <c r="P212" s="16"/>
      <c r="Q212" s="21"/>
      <c r="R212" s="14">
        <f t="shared" si="27"/>
        <v>0</v>
      </c>
      <c r="S212" s="14">
        <f t="shared" si="28"/>
        <v>29.73</v>
      </c>
      <c r="T212" s="5">
        <f>RANK(S212,$S$210:$S$212)</f>
        <v>3</v>
      </c>
      <c r="U212" s="5" t="str">
        <f t="shared" si="25"/>
        <v>否</v>
      </c>
      <c r="V212" s="22" t="s">
        <v>50</v>
      </c>
    </row>
    <row r="213" ht="28" spans="1:22">
      <c r="A213" s="5">
        <f t="shared" si="29"/>
        <v>211</v>
      </c>
      <c r="B213" s="5" t="s">
        <v>654</v>
      </c>
      <c r="C213" s="8" t="s">
        <v>24</v>
      </c>
      <c r="D213" s="5" t="s">
        <v>55</v>
      </c>
      <c r="E213" s="8">
        <v>6638008</v>
      </c>
      <c r="F213" s="5" t="s">
        <v>655</v>
      </c>
      <c r="G213" s="5" t="s">
        <v>656</v>
      </c>
      <c r="H213" s="5" t="s">
        <v>657</v>
      </c>
      <c r="I213" s="5" t="s">
        <v>199</v>
      </c>
      <c r="J213" s="5" t="s">
        <v>75</v>
      </c>
      <c r="K213" s="5"/>
      <c r="L213" s="14">
        <v>60.3</v>
      </c>
      <c r="M213" s="14">
        <f t="shared" si="26"/>
        <v>36.18</v>
      </c>
      <c r="N213" s="5">
        <v>1</v>
      </c>
      <c r="O213" s="14">
        <v>81.56</v>
      </c>
      <c r="P213" s="16"/>
      <c r="Q213" s="21"/>
      <c r="R213" s="14">
        <f t="shared" si="27"/>
        <v>32.624</v>
      </c>
      <c r="S213" s="14">
        <f t="shared" si="28"/>
        <v>68.804</v>
      </c>
      <c r="T213" s="5">
        <f>RANK(S213,$S$213:$S$215)</f>
        <v>1</v>
      </c>
      <c r="U213" s="5" t="str">
        <f t="shared" si="25"/>
        <v>是</v>
      </c>
      <c r="V213" s="5"/>
    </row>
    <row r="214" ht="28" spans="1:22">
      <c r="A214" s="5">
        <f t="shared" si="29"/>
        <v>212</v>
      </c>
      <c r="B214" s="5" t="s">
        <v>658</v>
      </c>
      <c r="C214" s="8" t="s">
        <v>24</v>
      </c>
      <c r="D214" s="5" t="s">
        <v>55</v>
      </c>
      <c r="E214" s="8">
        <v>6638008</v>
      </c>
      <c r="F214" s="5" t="s">
        <v>655</v>
      </c>
      <c r="G214" s="5" t="s">
        <v>656</v>
      </c>
      <c r="H214" s="5" t="s">
        <v>659</v>
      </c>
      <c r="I214" s="5" t="s">
        <v>199</v>
      </c>
      <c r="J214" s="5" t="s">
        <v>312</v>
      </c>
      <c r="K214" s="5"/>
      <c r="L214" s="14">
        <v>58.3</v>
      </c>
      <c r="M214" s="14">
        <f t="shared" si="26"/>
        <v>34.98</v>
      </c>
      <c r="N214" s="5">
        <v>2</v>
      </c>
      <c r="O214" s="14">
        <v>83.92</v>
      </c>
      <c r="P214" s="16"/>
      <c r="Q214" s="21"/>
      <c r="R214" s="14">
        <f t="shared" si="27"/>
        <v>33.568</v>
      </c>
      <c r="S214" s="14">
        <f t="shared" si="28"/>
        <v>68.548</v>
      </c>
      <c r="T214" s="5">
        <f>RANK(S214,$S$213:$S$215)</f>
        <v>2</v>
      </c>
      <c r="U214" s="5" t="str">
        <f t="shared" si="25"/>
        <v>否</v>
      </c>
      <c r="V214" s="5"/>
    </row>
    <row r="215" ht="28" spans="1:22">
      <c r="A215" s="5">
        <f t="shared" si="29"/>
        <v>213</v>
      </c>
      <c r="B215" s="5" t="s">
        <v>660</v>
      </c>
      <c r="C215" s="8" t="s">
        <v>24</v>
      </c>
      <c r="D215" s="5" t="s">
        <v>55</v>
      </c>
      <c r="E215" s="8">
        <v>6638008</v>
      </c>
      <c r="F215" s="5" t="s">
        <v>655</v>
      </c>
      <c r="G215" s="5" t="s">
        <v>656</v>
      </c>
      <c r="H215" s="5" t="s">
        <v>661</v>
      </c>
      <c r="I215" s="5" t="s">
        <v>250</v>
      </c>
      <c r="J215" s="5" t="s">
        <v>49</v>
      </c>
      <c r="K215" s="5"/>
      <c r="L215" s="14">
        <v>58.1</v>
      </c>
      <c r="M215" s="14">
        <f t="shared" si="26"/>
        <v>34.86</v>
      </c>
      <c r="N215" s="5">
        <v>3</v>
      </c>
      <c r="O215" s="14">
        <v>76.84</v>
      </c>
      <c r="P215" s="16"/>
      <c r="Q215" s="21"/>
      <c r="R215" s="14">
        <f t="shared" si="27"/>
        <v>30.736</v>
      </c>
      <c r="S215" s="14">
        <f t="shared" si="28"/>
        <v>65.596</v>
      </c>
      <c r="T215" s="5">
        <f>RANK(S215,$S$213:$S$215)</f>
        <v>3</v>
      </c>
      <c r="U215" s="5" t="str">
        <f t="shared" ref="U215:U237" si="30">IF(AND(T215=1,O215&gt;=60),"是","否")</f>
        <v>否</v>
      </c>
      <c r="V215" s="5"/>
    </row>
    <row r="216" ht="28" spans="1:22">
      <c r="A216" s="5">
        <f t="shared" si="29"/>
        <v>214</v>
      </c>
      <c r="B216" s="5" t="s">
        <v>662</v>
      </c>
      <c r="C216" s="8" t="s">
        <v>24</v>
      </c>
      <c r="D216" s="5" t="s">
        <v>55</v>
      </c>
      <c r="E216" s="8">
        <v>6638009</v>
      </c>
      <c r="F216" s="5" t="s">
        <v>655</v>
      </c>
      <c r="G216" s="5" t="s">
        <v>656</v>
      </c>
      <c r="H216" s="5" t="s">
        <v>663</v>
      </c>
      <c r="I216" s="5" t="s">
        <v>223</v>
      </c>
      <c r="J216" s="5" t="s">
        <v>664</v>
      </c>
      <c r="K216" s="5"/>
      <c r="L216" s="14">
        <v>63.9</v>
      </c>
      <c r="M216" s="14">
        <f t="shared" si="26"/>
        <v>38.34</v>
      </c>
      <c r="N216" s="5">
        <v>1</v>
      </c>
      <c r="O216" s="14">
        <v>85.48</v>
      </c>
      <c r="P216" s="16"/>
      <c r="Q216" s="21"/>
      <c r="R216" s="14">
        <f t="shared" si="27"/>
        <v>34.192</v>
      </c>
      <c r="S216" s="14">
        <f t="shared" si="28"/>
        <v>72.532</v>
      </c>
      <c r="T216" s="5">
        <f>RANK(S216,$S$216:$S$218)</f>
        <v>1</v>
      </c>
      <c r="U216" s="5" t="str">
        <f t="shared" si="30"/>
        <v>是</v>
      </c>
      <c r="V216" s="5"/>
    </row>
    <row r="217" ht="28" spans="1:22">
      <c r="A217" s="5">
        <f t="shared" si="29"/>
        <v>215</v>
      </c>
      <c r="B217" s="5" t="s">
        <v>665</v>
      </c>
      <c r="C217" s="8" t="s">
        <v>24</v>
      </c>
      <c r="D217" s="5" t="s">
        <v>55</v>
      </c>
      <c r="E217" s="8">
        <v>6638009</v>
      </c>
      <c r="F217" s="5" t="s">
        <v>655</v>
      </c>
      <c r="G217" s="5" t="s">
        <v>656</v>
      </c>
      <c r="H217" s="5" t="s">
        <v>666</v>
      </c>
      <c r="I217" s="5" t="s">
        <v>227</v>
      </c>
      <c r="J217" s="5" t="s">
        <v>161</v>
      </c>
      <c r="K217" s="5"/>
      <c r="L217" s="14">
        <v>60.9</v>
      </c>
      <c r="M217" s="14">
        <f t="shared" si="26"/>
        <v>36.54</v>
      </c>
      <c r="N217" s="5">
        <v>2</v>
      </c>
      <c r="O217" s="14">
        <v>80.64</v>
      </c>
      <c r="P217" s="16"/>
      <c r="Q217" s="21"/>
      <c r="R217" s="14">
        <f t="shared" si="27"/>
        <v>32.256</v>
      </c>
      <c r="S217" s="14">
        <f t="shared" si="28"/>
        <v>68.796</v>
      </c>
      <c r="T217" s="5">
        <f>RANK(S217,$S$216:$S$218)</f>
        <v>3</v>
      </c>
      <c r="U217" s="5" t="str">
        <f t="shared" si="30"/>
        <v>否</v>
      </c>
      <c r="V217" s="5"/>
    </row>
    <row r="218" ht="28" spans="1:22">
      <c r="A218" s="5">
        <f t="shared" si="29"/>
        <v>216</v>
      </c>
      <c r="B218" s="5" t="s">
        <v>667</v>
      </c>
      <c r="C218" s="8" t="s">
        <v>24</v>
      </c>
      <c r="D218" s="5" t="s">
        <v>55</v>
      </c>
      <c r="E218" s="8">
        <v>6638009</v>
      </c>
      <c r="F218" s="5" t="s">
        <v>655</v>
      </c>
      <c r="G218" s="5" t="s">
        <v>656</v>
      </c>
      <c r="H218" s="5" t="s">
        <v>668</v>
      </c>
      <c r="I218" s="5" t="s">
        <v>452</v>
      </c>
      <c r="J218" s="5" t="s">
        <v>110</v>
      </c>
      <c r="K218" s="5"/>
      <c r="L218" s="14">
        <v>60.05</v>
      </c>
      <c r="M218" s="14">
        <f t="shared" si="26"/>
        <v>36.03</v>
      </c>
      <c r="N218" s="5">
        <v>3</v>
      </c>
      <c r="O218" s="14">
        <v>86.26</v>
      </c>
      <c r="P218" s="16"/>
      <c r="Q218" s="21"/>
      <c r="R218" s="14">
        <f t="shared" si="27"/>
        <v>34.504</v>
      </c>
      <c r="S218" s="14">
        <f t="shared" si="28"/>
        <v>70.534</v>
      </c>
      <c r="T218" s="5">
        <f>RANK(S218,$S$216:$S$218)</f>
        <v>2</v>
      </c>
      <c r="U218" s="5" t="str">
        <f t="shared" si="30"/>
        <v>否</v>
      </c>
      <c r="V218" s="5"/>
    </row>
    <row r="219" ht="28" spans="1:22">
      <c r="A219" s="5">
        <f t="shared" si="29"/>
        <v>217</v>
      </c>
      <c r="B219" s="5" t="s">
        <v>669</v>
      </c>
      <c r="C219" s="8" t="s">
        <v>24</v>
      </c>
      <c r="D219" s="5" t="s">
        <v>55</v>
      </c>
      <c r="E219" s="8">
        <v>6638010</v>
      </c>
      <c r="F219" s="5" t="s">
        <v>655</v>
      </c>
      <c r="G219" s="5" t="s">
        <v>670</v>
      </c>
      <c r="H219" s="5" t="s">
        <v>671</v>
      </c>
      <c r="I219" s="5" t="s">
        <v>318</v>
      </c>
      <c r="J219" s="5" t="s">
        <v>304</v>
      </c>
      <c r="K219" s="5"/>
      <c r="L219" s="14">
        <v>61.7</v>
      </c>
      <c r="M219" s="14">
        <f t="shared" si="26"/>
        <v>37.02</v>
      </c>
      <c r="N219" s="5">
        <v>1</v>
      </c>
      <c r="O219" s="14"/>
      <c r="P219" s="16"/>
      <c r="Q219" s="21"/>
      <c r="R219" s="14">
        <f t="shared" si="27"/>
        <v>0</v>
      </c>
      <c r="S219" s="14">
        <f t="shared" si="28"/>
        <v>37.02</v>
      </c>
      <c r="T219" s="5">
        <f>RANK(S219,$S$219:$S$221)</f>
        <v>2</v>
      </c>
      <c r="U219" s="5" t="str">
        <f t="shared" si="30"/>
        <v>否</v>
      </c>
      <c r="V219" s="22" t="s">
        <v>50</v>
      </c>
    </row>
    <row r="220" ht="98" spans="1:22">
      <c r="A220" s="5">
        <f t="shared" si="29"/>
        <v>218</v>
      </c>
      <c r="B220" s="5" t="s">
        <v>672</v>
      </c>
      <c r="C220" s="8" t="s">
        <v>24</v>
      </c>
      <c r="D220" s="5" t="s">
        <v>55</v>
      </c>
      <c r="E220" s="8">
        <v>6638010</v>
      </c>
      <c r="F220" s="5" t="s">
        <v>655</v>
      </c>
      <c r="G220" s="5" t="s">
        <v>670</v>
      </c>
      <c r="H220" s="5" t="s">
        <v>673</v>
      </c>
      <c r="I220" s="5" t="s">
        <v>674</v>
      </c>
      <c r="J220" s="5" t="s">
        <v>62</v>
      </c>
      <c r="K220" s="5"/>
      <c r="L220" s="14">
        <v>61.2</v>
      </c>
      <c r="M220" s="14">
        <f t="shared" si="26"/>
        <v>36.72</v>
      </c>
      <c r="N220" s="5">
        <v>2</v>
      </c>
      <c r="O220" s="14">
        <v>88.8</v>
      </c>
      <c r="P220" s="16"/>
      <c r="Q220" s="21"/>
      <c r="R220" s="14">
        <f t="shared" si="27"/>
        <v>35.52</v>
      </c>
      <c r="S220" s="14">
        <f t="shared" si="28"/>
        <v>72.24</v>
      </c>
      <c r="T220" s="5">
        <f>RANK(S220,$S$219:$S$221)</f>
        <v>1</v>
      </c>
      <c r="U220" s="5" t="str">
        <f>IF(AND(O220&gt;=P204,O220&gt;=60),"是","否")</f>
        <v>是</v>
      </c>
      <c r="V220" s="22" t="s">
        <v>325</v>
      </c>
    </row>
    <row r="221" ht="28" spans="1:22">
      <c r="A221" s="5">
        <f t="shared" si="29"/>
        <v>219</v>
      </c>
      <c r="B221" s="5" t="s">
        <v>675</v>
      </c>
      <c r="C221" s="8" t="s">
        <v>24</v>
      </c>
      <c r="D221" s="5" t="s">
        <v>55</v>
      </c>
      <c r="E221" s="8">
        <v>6638010</v>
      </c>
      <c r="F221" s="5" t="s">
        <v>655</v>
      </c>
      <c r="G221" s="5" t="s">
        <v>670</v>
      </c>
      <c r="H221" s="5" t="s">
        <v>676</v>
      </c>
      <c r="I221" s="5" t="s">
        <v>275</v>
      </c>
      <c r="J221" s="5" t="s">
        <v>161</v>
      </c>
      <c r="K221" s="5"/>
      <c r="L221" s="14">
        <v>60.2</v>
      </c>
      <c r="M221" s="14">
        <f t="shared" si="26"/>
        <v>36.12</v>
      </c>
      <c r="N221" s="5">
        <v>3</v>
      </c>
      <c r="O221" s="14"/>
      <c r="P221" s="16"/>
      <c r="Q221" s="21"/>
      <c r="R221" s="14">
        <f t="shared" si="27"/>
        <v>0</v>
      </c>
      <c r="S221" s="14">
        <f t="shared" si="28"/>
        <v>36.12</v>
      </c>
      <c r="T221" s="5">
        <f>RANK(S221,$S$219:$S$221)</f>
        <v>3</v>
      </c>
      <c r="U221" s="5" t="str">
        <f t="shared" si="30"/>
        <v>否</v>
      </c>
      <c r="V221" s="22" t="s">
        <v>50</v>
      </c>
    </row>
    <row r="222" ht="28" spans="1:22">
      <c r="A222" s="5">
        <f t="shared" si="29"/>
        <v>220</v>
      </c>
      <c r="B222" s="5" t="s">
        <v>677</v>
      </c>
      <c r="C222" s="8" t="s">
        <v>24</v>
      </c>
      <c r="D222" s="5" t="s">
        <v>55</v>
      </c>
      <c r="E222" s="8">
        <v>6638011</v>
      </c>
      <c r="F222" s="5" t="s">
        <v>655</v>
      </c>
      <c r="G222" s="5" t="s">
        <v>678</v>
      </c>
      <c r="H222" s="5" t="s">
        <v>679</v>
      </c>
      <c r="I222" s="5" t="s">
        <v>680</v>
      </c>
      <c r="J222" s="5" t="s">
        <v>30</v>
      </c>
      <c r="K222" s="5"/>
      <c r="L222" s="14">
        <v>65.95</v>
      </c>
      <c r="M222" s="14">
        <f t="shared" si="26"/>
        <v>39.57</v>
      </c>
      <c r="N222" s="5">
        <v>1</v>
      </c>
      <c r="O222" s="14">
        <v>89.2</v>
      </c>
      <c r="P222" s="16"/>
      <c r="Q222" s="21"/>
      <c r="R222" s="14">
        <f t="shared" si="27"/>
        <v>35.68</v>
      </c>
      <c r="S222" s="14">
        <f t="shared" si="28"/>
        <v>75.25</v>
      </c>
      <c r="T222" s="5">
        <f>RANK(S222,$S$222:$S$224)</f>
        <v>1</v>
      </c>
      <c r="U222" s="5" t="str">
        <f t="shared" si="30"/>
        <v>是</v>
      </c>
      <c r="V222" s="5"/>
    </row>
    <row r="223" ht="28" spans="1:22">
      <c r="A223" s="5">
        <f t="shared" si="29"/>
        <v>221</v>
      </c>
      <c r="B223" s="5" t="s">
        <v>681</v>
      </c>
      <c r="C223" s="8" t="s">
        <v>24</v>
      </c>
      <c r="D223" s="5" t="s">
        <v>55</v>
      </c>
      <c r="E223" s="8">
        <v>6638011</v>
      </c>
      <c r="F223" s="5" t="s">
        <v>655</v>
      </c>
      <c r="G223" s="5" t="s">
        <v>678</v>
      </c>
      <c r="H223" s="5" t="s">
        <v>682</v>
      </c>
      <c r="I223" s="5" t="s">
        <v>247</v>
      </c>
      <c r="J223" s="5" t="s">
        <v>84</v>
      </c>
      <c r="K223" s="5"/>
      <c r="L223" s="14">
        <v>65.1</v>
      </c>
      <c r="M223" s="14">
        <f t="shared" si="26"/>
        <v>39.06</v>
      </c>
      <c r="N223" s="5">
        <v>2</v>
      </c>
      <c r="O223" s="14">
        <v>86.02</v>
      </c>
      <c r="P223" s="16"/>
      <c r="Q223" s="21"/>
      <c r="R223" s="14">
        <f t="shared" si="27"/>
        <v>34.408</v>
      </c>
      <c r="S223" s="14">
        <f t="shared" si="28"/>
        <v>73.468</v>
      </c>
      <c r="T223" s="5">
        <f>RANK(S223,$S$222:$S$224)</f>
        <v>2</v>
      </c>
      <c r="U223" s="5" t="str">
        <f t="shared" si="30"/>
        <v>否</v>
      </c>
      <c r="V223" s="5"/>
    </row>
    <row r="224" ht="28" spans="1:22">
      <c r="A224" s="5">
        <f t="shared" si="29"/>
        <v>222</v>
      </c>
      <c r="B224" s="5" t="s">
        <v>683</v>
      </c>
      <c r="C224" s="8" t="s">
        <v>24</v>
      </c>
      <c r="D224" s="5" t="s">
        <v>55</v>
      </c>
      <c r="E224" s="8">
        <v>6638011</v>
      </c>
      <c r="F224" s="5" t="s">
        <v>655</v>
      </c>
      <c r="G224" s="5" t="s">
        <v>678</v>
      </c>
      <c r="H224" s="5" t="s">
        <v>684</v>
      </c>
      <c r="I224" s="5" t="s">
        <v>430</v>
      </c>
      <c r="J224" s="5" t="s">
        <v>104</v>
      </c>
      <c r="K224" s="5"/>
      <c r="L224" s="14">
        <v>64.1</v>
      </c>
      <c r="M224" s="14">
        <f t="shared" si="26"/>
        <v>38.46</v>
      </c>
      <c r="N224" s="5">
        <v>3</v>
      </c>
      <c r="O224" s="14">
        <v>85.78</v>
      </c>
      <c r="P224" s="16"/>
      <c r="Q224" s="21"/>
      <c r="R224" s="14">
        <f t="shared" si="27"/>
        <v>34.312</v>
      </c>
      <c r="S224" s="14">
        <f t="shared" si="28"/>
        <v>72.772</v>
      </c>
      <c r="T224" s="5">
        <f>RANK(S224,$S$222:$S$224)</f>
        <v>3</v>
      </c>
      <c r="U224" s="5" t="str">
        <f t="shared" si="30"/>
        <v>否</v>
      </c>
      <c r="V224" s="5"/>
    </row>
    <row r="225" ht="28" spans="1:22">
      <c r="A225" s="5">
        <f t="shared" si="29"/>
        <v>223</v>
      </c>
      <c r="B225" s="5" t="s">
        <v>685</v>
      </c>
      <c r="C225" s="8" t="s">
        <v>38</v>
      </c>
      <c r="D225" s="5" t="s">
        <v>55</v>
      </c>
      <c r="E225" s="8">
        <v>6638012</v>
      </c>
      <c r="F225" s="5" t="s">
        <v>655</v>
      </c>
      <c r="G225" s="5" t="s">
        <v>678</v>
      </c>
      <c r="H225" s="5" t="s">
        <v>686</v>
      </c>
      <c r="I225" s="5" t="s">
        <v>687</v>
      </c>
      <c r="J225" s="5" t="s">
        <v>104</v>
      </c>
      <c r="K225" s="5"/>
      <c r="L225" s="14">
        <v>69.4</v>
      </c>
      <c r="M225" s="14">
        <f t="shared" si="26"/>
        <v>41.64</v>
      </c>
      <c r="N225" s="5">
        <v>1</v>
      </c>
      <c r="O225" s="14">
        <v>86.2</v>
      </c>
      <c r="P225" s="16"/>
      <c r="Q225" s="21"/>
      <c r="R225" s="14">
        <f t="shared" si="27"/>
        <v>34.48</v>
      </c>
      <c r="S225" s="14">
        <f t="shared" si="28"/>
        <v>76.12</v>
      </c>
      <c r="T225" s="5">
        <f>RANK(S225,$S$225:$S$227)</f>
        <v>1</v>
      </c>
      <c r="U225" s="5" t="str">
        <f t="shared" si="30"/>
        <v>是</v>
      </c>
      <c r="V225" s="5"/>
    </row>
    <row r="226" ht="28" spans="1:22">
      <c r="A226" s="5">
        <f t="shared" si="29"/>
        <v>224</v>
      </c>
      <c r="B226" s="5" t="s">
        <v>688</v>
      </c>
      <c r="C226" s="8" t="s">
        <v>38</v>
      </c>
      <c r="D226" s="5" t="s">
        <v>55</v>
      </c>
      <c r="E226" s="8">
        <v>6638012</v>
      </c>
      <c r="F226" s="5" t="s">
        <v>655</v>
      </c>
      <c r="G226" s="5" t="s">
        <v>678</v>
      </c>
      <c r="H226" s="5" t="s">
        <v>689</v>
      </c>
      <c r="I226" s="5" t="s">
        <v>392</v>
      </c>
      <c r="J226" s="5" t="s">
        <v>110</v>
      </c>
      <c r="K226" s="5"/>
      <c r="L226" s="14">
        <v>58.35</v>
      </c>
      <c r="M226" s="14">
        <f t="shared" si="26"/>
        <v>35.01</v>
      </c>
      <c r="N226" s="5">
        <v>2</v>
      </c>
      <c r="O226" s="14">
        <v>89.46</v>
      </c>
      <c r="P226" s="16"/>
      <c r="Q226" s="21"/>
      <c r="R226" s="14">
        <f t="shared" si="27"/>
        <v>35.784</v>
      </c>
      <c r="S226" s="14">
        <f t="shared" si="28"/>
        <v>70.794</v>
      </c>
      <c r="T226" s="5">
        <f>RANK(S226,$S$225:$S$227)</f>
        <v>2</v>
      </c>
      <c r="U226" s="5" t="str">
        <f t="shared" si="30"/>
        <v>否</v>
      </c>
      <c r="V226" s="5"/>
    </row>
    <row r="227" ht="28" spans="1:22">
      <c r="A227" s="5">
        <f t="shared" si="29"/>
        <v>225</v>
      </c>
      <c r="B227" s="5" t="s">
        <v>690</v>
      </c>
      <c r="C227" s="8" t="s">
        <v>38</v>
      </c>
      <c r="D227" s="5" t="s">
        <v>55</v>
      </c>
      <c r="E227" s="8">
        <v>6638012</v>
      </c>
      <c r="F227" s="5" t="s">
        <v>655</v>
      </c>
      <c r="G227" s="5" t="s">
        <v>678</v>
      </c>
      <c r="H227" s="5" t="s">
        <v>691</v>
      </c>
      <c r="I227" s="5" t="s">
        <v>117</v>
      </c>
      <c r="J227" s="5" t="s">
        <v>254</v>
      </c>
      <c r="K227" s="5"/>
      <c r="L227" s="14">
        <v>55.45</v>
      </c>
      <c r="M227" s="14">
        <f t="shared" si="26"/>
        <v>33.27</v>
      </c>
      <c r="N227" s="5">
        <v>3</v>
      </c>
      <c r="O227" s="14">
        <v>84.52</v>
      </c>
      <c r="P227" s="16"/>
      <c r="Q227" s="21"/>
      <c r="R227" s="14">
        <f t="shared" si="27"/>
        <v>33.808</v>
      </c>
      <c r="S227" s="14">
        <f t="shared" si="28"/>
        <v>67.078</v>
      </c>
      <c r="T227" s="5">
        <f>RANK(S227,$S$225:$S$227)</f>
        <v>3</v>
      </c>
      <c r="U227" s="5" t="str">
        <f t="shared" si="30"/>
        <v>否</v>
      </c>
      <c r="V227" s="5"/>
    </row>
    <row r="228" spans="1:22">
      <c r="A228" s="5">
        <f t="shared" si="29"/>
        <v>226</v>
      </c>
      <c r="B228" s="5" t="s">
        <v>692</v>
      </c>
      <c r="C228" s="8" t="s">
        <v>24</v>
      </c>
      <c r="D228" s="5">
        <v>1</v>
      </c>
      <c r="E228" s="8" t="s">
        <v>693</v>
      </c>
      <c r="F228" s="5" t="s">
        <v>26</v>
      </c>
      <c r="G228" s="9" t="s">
        <v>694</v>
      </c>
      <c r="H228" s="5" t="s">
        <v>695</v>
      </c>
      <c r="I228" s="5" t="s">
        <v>696</v>
      </c>
      <c r="J228" s="5" t="s">
        <v>59</v>
      </c>
      <c r="K228" s="5"/>
      <c r="L228" s="14">
        <v>57.55</v>
      </c>
      <c r="M228" s="14">
        <f t="shared" si="26"/>
        <v>34.53</v>
      </c>
      <c r="N228" s="5">
        <v>1</v>
      </c>
      <c r="O228" s="14">
        <v>83.64</v>
      </c>
      <c r="P228" s="16"/>
      <c r="Q228" s="21"/>
      <c r="R228" s="14">
        <f t="shared" si="27"/>
        <v>33.456</v>
      </c>
      <c r="S228" s="14">
        <f t="shared" si="28"/>
        <v>67.986</v>
      </c>
      <c r="T228" s="5">
        <f>RANK(S228,$S$228:$S$229)</f>
        <v>1</v>
      </c>
      <c r="U228" s="5" t="str">
        <f t="shared" si="30"/>
        <v>是</v>
      </c>
      <c r="V228" s="5"/>
    </row>
    <row r="229" spans="1:22">
      <c r="A229" s="5">
        <f t="shared" si="29"/>
        <v>227</v>
      </c>
      <c r="B229" s="5" t="s">
        <v>697</v>
      </c>
      <c r="C229" s="8" t="s">
        <v>24</v>
      </c>
      <c r="D229" s="5">
        <v>1</v>
      </c>
      <c r="E229" s="8" t="s">
        <v>693</v>
      </c>
      <c r="F229" s="5" t="s">
        <v>26</v>
      </c>
      <c r="G229" s="9" t="s">
        <v>694</v>
      </c>
      <c r="H229" s="5" t="s">
        <v>698</v>
      </c>
      <c r="I229" s="5" t="s">
        <v>699</v>
      </c>
      <c r="J229" s="5" t="s">
        <v>114</v>
      </c>
      <c r="K229" s="5"/>
      <c r="L229" s="14">
        <v>53.3</v>
      </c>
      <c r="M229" s="14">
        <f t="shared" si="26"/>
        <v>31.98</v>
      </c>
      <c r="N229" s="5">
        <v>2</v>
      </c>
      <c r="O229" s="14">
        <v>80.04</v>
      </c>
      <c r="P229" s="16"/>
      <c r="Q229" s="21"/>
      <c r="R229" s="14">
        <f t="shared" si="27"/>
        <v>32.016</v>
      </c>
      <c r="S229" s="14">
        <f t="shared" si="28"/>
        <v>63.996</v>
      </c>
      <c r="T229" s="5">
        <f>RANK(S229,$S$228:$S$229)</f>
        <v>2</v>
      </c>
      <c r="U229" s="5" t="str">
        <f t="shared" si="30"/>
        <v>否</v>
      </c>
      <c r="V229" s="5"/>
    </row>
    <row r="230" spans="1:22">
      <c r="A230" s="5">
        <f t="shared" si="29"/>
        <v>228</v>
      </c>
      <c r="B230" s="5" t="s">
        <v>700</v>
      </c>
      <c r="C230" s="8" t="s">
        <v>24</v>
      </c>
      <c r="D230" s="5">
        <v>1</v>
      </c>
      <c r="E230" s="8" t="s">
        <v>701</v>
      </c>
      <c r="F230" s="5" t="s">
        <v>26</v>
      </c>
      <c r="G230" s="9" t="s">
        <v>89</v>
      </c>
      <c r="H230" s="5" t="s">
        <v>702</v>
      </c>
      <c r="I230" s="5" t="s">
        <v>117</v>
      </c>
      <c r="J230" s="5" t="s">
        <v>122</v>
      </c>
      <c r="K230" s="5"/>
      <c r="L230" s="14">
        <v>58.45</v>
      </c>
      <c r="M230" s="14">
        <f t="shared" si="26"/>
        <v>35.07</v>
      </c>
      <c r="N230" s="5">
        <v>1</v>
      </c>
      <c r="O230" s="14">
        <v>85.46</v>
      </c>
      <c r="P230" s="16"/>
      <c r="Q230" s="21"/>
      <c r="R230" s="14">
        <f t="shared" si="27"/>
        <v>34.184</v>
      </c>
      <c r="S230" s="14">
        <f t="shared" si="28"/>
        <v>69.254</v>
      </c>
      <c r="T230" s="5">
        <f>RANK(S230,$S$230:$S$231)</f>
        <v>1</v>
      </c>
      <c r="U230" s="5" t="str">
        <f t="shared" si="30"/>
        <v>是</v>
      </c>
      <c r="V230" s="5"/>
    </row>
    <row r="231" ht="28" spans="1:22">
      <c r="A231" s="5">
        <f t="shared" si="29"/>
        <v>229</v>
      </c>
      <c r="B231" s="5" t="s">
        <v>703</v>
      </c>
      <c r="C231" s="8" t="s">
        <v>24</v>
      </c>
      <c r="D231" s="5">
        <v>1</v>
      </c>
      <c r="E231" s="8" t="s">
        <v>701</v>
      </c>
      <c r="F231" s="5" t="s">
        <v>26</v>
      </c>
      <c r="G231" s="9" t="s">
        <v>89</v>
      </c>
      <c r="H231" s="5" t="s">
        <v>704</v>
      </c>
      <c r="I231" s="5" t="s">
        <v>705</v>
      </c>
      <c r="J231" s="5" t="s">
        <v>92</v>
      </c>
      <c r="K231" s="5"/>
      <c r="L231" s="14">
        <v>51.55</v>
      </c>
      <c r="M231" s="14">
        <f t="shared" si="26"/>
        <v>30.93</v>
      </c>
      <c r="N231" s="5">
        <v>2</v>
      </c>
      <c r="O231" s="14">
        <v>80.28</v>
      </c>
      <c r="P231" s="16"/>
      <c r="Q231" s="21"/>
      <c r="R231" s="14">
        <f t="shared" si="27"/>
        <v>32.112</v>
      </c>
      <c r="S231" s="14">
        <f t="shared" si="28"/>
        <v>63.042</v>
      </c>
      <c r="T231" s="5">
        <f>RANK(S231,$S$230:$S$231)</f>
        <v>2</v>
      </c>
      <c r="U231" s="5" t="str">
        <f t="shared" si="30"/>
        <v>否</v>
      </c>
      <c r="V231" s="5"/>
    </row>
    <row r="232" spans="1:22">
      <c r="A232" s="5">
        <f t="shared" si="29"/>
        <v>230</v>
      </c>
      <c r="B232" s="5" t="s">
        <v>706</v>
      </c>
      <c r="C232" s="8" t="s">
        <v>38</v>
      </c>
      <c r="D232" s="5">
        <v>1</v>
      </c>
      <c r="E232" s="8" t="s">
        <v>707</v>
      </c>
      <c r="F232" s="5" t="s">
        <v>26</v>
      </c>
      <c r="G232" s="9" t="s">
        <v>282</v>
      </c>
      <c r="H232" s="5" t="s">
        <v>708</v>
      </c>
      <c r="I232" s="5" t="s">
        <v>179</v>
      </c>
      <c r="J232" s="5" t="s">
        <v>312</v>
      </c>
      <c r="K232" s="5"/>
      <c r="L232" s="14">
        <v>59.8</v>
      </c>
      <c r="M232" s="14">
        <f t="shared" si="26"/>
        <v>35.88</v>
      </c>
      <c r="N232" s="5">
        <v>1</v>
      </c>
      <c r="O232" s="14">
        <v>88.58</v>
      </c>
      <c r="P232" s="16"/>
      <c r="Q232" s="21"/>
      <c r="R232" s="14">
        <f t="shared" si="27"/>
        <v>35.432</v>
      </c>
      <c r="S232" s="14">
        <f t="shared" si="28"/>
        <v>71.312</v>
      </c>
      <c r="T232" s="5">
        <f>RANK(S232,$S$232:$S$234)</f>
        <v>1</v>
      </c>
      <c r="U232" s="5" t="str">
        <f t="shared" si="30"/>
        <v>是</v>
      </c>
      <c r="V232" s="5"/>
    </row>
    <row r="233" spans="1:22">
      <c r="A233" s="5">
        <f t="shared" si="29"/>
        <v>231</v>
      </c>
      <c r="B233" s="5" t="s">
        <v>709</v>
      </c>
      <c r="C233" s="8" t="s">
        <v>24</v>
      </c>
      <c r="D233" s="5">
        <v>1</v>
      </c>
      <c r="E233" s="8" t="s">
        <v>707</v>
      </c>
      <c r="F233" s="5" t="s">
        <v>26</v>
      </c>
      <c r="G233" s="9" t="s">
        <v>282</v>
      </c>
      <c r="H233" s="5" t="s">
        <v>710</v>
      </c>
      <c r="I233" s="5" t="s">
        <v>217</v>
      </c>
      <c r="J233" s="5" t="s">
        <v>30</v>
      </c>
      <c r="K233" s="5"/>
      <c r="L233" s="14">
        <v>56.05</v>
      </c>
      <c r="M233" s="14">
        <f t="shared" si="26"/>
        <v>33.63</v>
      </c>
      <c r="N233" s="5">
        <v>2</v>
      </c>
      <c r="O233" s="14">
        <v>84.42</v>
      </c>
      <c r="P233" s="16"/>
      <c r="Q233" s="21"/>
      <c r="R233" s="14">
        <f t="shared" si="27"/>
        <v>33.768</v>
      </c>
      <c r="S233" s="14">
        <f t="shared" si="28"/>
        <v>67.398</v>
      </c>
      <c r="T233" s="5">
        <f>RANK(S233,$S$232:$S$234)</f>
        <v>2</v>
      </c>
      <c r="U233" s="5" t="str">
        <f t="shared" si="30"/>
        <v>否</v>
      </c>
      <c r="V233" s="5"/>
    </row>
    <row r="234" spans="1:22">
      <c r="A234" s="5">
        <f t="shared" si="29"/>
        <v>232</v>
      </c>
      <c r="B234" s="5" t="s">
        <v>711</v>
      </c>
      <c r="C234" s="8" t="s">
        <v>24</v>
      </c>
      <c r="D234" s="5">
        <v>1</v>
      </c>
      <c r="E234" s="8" t="s">
        <v>707</v>
      </c>
      <c r="F234" s="5" t="s">
        <v>26</v>
      </c>
      <c r="G234" s="9" t="s">
        <v>282</v>
      </c>
      <c r="H234" s="5" t="s">
        <v>712</v>
      </c>
      <c r="I234" s="5" t="s">
        <v>713</v>
      </c>
      <c r="J234" s="5" t="s">
        <v>321</v>
      </c>
      <c r="K234" s="5"/>
      <c r="L234" s="14">
        <v>53.25</v>
      </c>
      <c r="M234" s="14">
        <f t="shared" si="26"/>
        <v>31.95</v>
      </c>
      <c r="N234" s="5">
        <v>3</v>
      </c>
      <c r="O234" s="14">
        <v>79.7</v>
      </c>
      <c r="P234" s="16"/>
      <c r="Q234" s="21"/>
      <c r="R234" s="14">
        <f t="shared" si="27"/>
        <v>31.88</v>
      </c>
      <c r="S234" s="14">
        <f t="shared" si="28"/>
        <v>63.83</v>
      </c>
      <c r="T234" s="5">
        <f>RANK(S234,$S$232:$S$234)</f>
        <v>3</v>
      </c>
      <c r="U234" s="5" t="str">
        <f t="shared" si="30"/>
        <v>否</v>
      </c>
      <c r="V234" s="5"/>
    </row>
    <row r="235" spans="1:22">
      <c r="A235" s="5">
        <f t="shared" si="29"/>
        <v>233</v>
      </c>
      <c r="B235" s="5" t="s">
        <v>714</v>
      </c>
      <c r="C235" s="8" t="s">
        <v>38</v>
      </c>
      <c r="D235" s="5">
        <v>1</v>
      </c>
      <c r="E235" s="8" t="s">
        <v>715</v>
      </c>
      <c r="F235" s="5" t="s">
        <v>26</v>
      </c>
      <c r="G235" s="9" t="s">
        <v>716</v>
      </c>
      <c r="H235" s="5" t="s">
        <v>717</v>
      </c>
      <c r="I235" s="5" t="s">
        <v>359</v>
      </c>
      <c r="J235" s="5" t="s">
        <v>110</v>
      </c>
      <c r="K235" s="5"/>
      <c r="L235" s="14">
        <v>61.85</v>
      </c>
      <c r="M235" s="14">
        <f t="shared" si="26"/>
        <v>37.11</v>
      </c>
      <c r="N235" s="5">
        <v>1</v>
      </c>
      <c r="O235" s="14">
        <v>86.4</v>
      </c>
      <c r="P235" s="16"/>
      <c r="Q235" s="21"/>
      <c r="R235" s="14">
        <f t="shared" si="27"/>
        <v>34.56</v>
      </c>
      <c r="S235" s="14">
        <f t="shared" si="28"/>
        <v>71.67</v>
      </c>
      <c r="T235" s="5">
        <f>RANK(S235,$S$235:$S$237)</f>
        <v>1</v>
      </c>
      <c r="U235" s="5" t="str">
        <f t="shared" si="30"/>
        <v>是</v>
      </c>
      <c r="V235" s="5"/>
    </row>
    <row r="236" spans="1:22">
      <c r="A236" s="5">
        <f t="shared" si="29"/>
        <v>234</v>
      </c>
      <c r="B236" s="5" t="s">
        <v>718</v>
      </c>
      <c r="C236" s="8" t="s">
        <v>38</v>
      </c>
      <c r="D236" s="5">
        <v>1</v>
      </c>
      <c r="E236" s="8" t="s">
        <v>715</v>
      </c>
      <c r="F236" s="5" t="s">
        <v>26</v>
      </c>
      <c r="G236" s="9" t="s">
        <v>716</v>
      </c>
      <c r="H236" s="5" t="s">
        <v>719</v>
      </c>
      <c r="I236" s="5" t="s">
        <v>136</v>
      </c>
      <c r="J236" s="5" t="s">
        <v>59</v>
      </c>
      <c r="K236" s="5"/>
      <c r="L236" s="14">
        <v>58.75</v>
      </c>
      <c r="M236" s="14">
        <f t="shared" si="26"/>
        <v>35.25</v>
      </c>
      <c r="N236" s="5">
        <v>2</v>
      </c>
      <c r="O236" s="14">
        <v>88.26</v>
      </c>
      <c r="P236" s="16"/>
      <c r="Q236" s="21"/>
      <c r="R236" s="14">
        <f t="shared" si="27"/>
        <v>35.304</v>
      </c>
      <c r="S236" s="14">
        <f t="shared" si="28"/>
        <v>70.554</v>
      </c>
      <c r="T236" s="5">
        <f>RANK(S236,$S$235:$S$237)</f>
        <v>2</v>
      </c>
      <c r="U236" s="5" t="str">
        <f t="shared" si="30"/>
        <v>否</v>
      </c>
      <c r="V236" s="5"/>
    </row>
    <row r="237" spans="1:22">
      <c r="A237" s="5">
        <f t="shared" si="29"/>
        <v>235</v>
      </c>
      <c r="B237" s="5" t="s">
        <v>720</v>
      </c>
      <c r="C237" s="8" t="s">
        <v>38</v>
      </c>
      <c r="D237" s="5">
        <v>1</v>
      </c>
      <c r="E237" s="8" t="s">
        <v>715</v>
      </c>
      <c r="F237" s="5" t="s">
        <v>26</v>
      </c>
      <c r="G237" s="9" t="s">
        <v>721</v>
      </c>
      <c r="H237" s="5" t="s">
        <v>722</v>
      </c>
      <c r="I237" s="5" t="s">
        <v>723</v>
      </c>
      <c r="J237" s="5" t="s">
        <v>104</v>
      </c>
      <c r="K237" s="5"/>
      <c r="L237" s="14" t="s">
        <v>724</v>
      </c>
      <c r="M237" s="14">
        <f t="shared" si="26"/>
        <v>34.26</v>
      </c>
      <c r="N237" s="5">
        <v>3</v>
      </c>
      <c r="O237" s="14">
        <v>78.52</v>
      </c>
      <c r="P237" s="17"/>
      <c r="Q237" s="23"/>
      <c r="R237" s="14">
        <f t="shared" si="27"/>
        <v>31.408</v>
      </c>
      <c r="S237" s="14">
        <f t="shared" si="28"/>
        <v>65.668</v>
      </c>
      <c r="T237" s="5">
        <f>RANK(S237,$S$235:$S$237)</f>
        <v>3</v>
      </c>
      <c r="U237" s="5" t="str">
        <f t="shared" si="30"/>
        <v>否</v>
      </c>
      <c r="V237" s="5"/>
    </row>
  </sheetData>
  <autoFilter ref="A1:V237">
    <extLst/>
  </autoFilter>
  <mergeCells count="15">
    <mergeCell ref="A1:V1"/>
    <mergeCell ref="P3:P35"/>
    <mergeCell ref="P36:P68"/>
    <mergeCell ref="P69:P102"/>
    <mergeCell ref="P103:P135"/>
    <mergeCell ref="P136:P169"/>
    <mergeCell ref="P170:P203"/>
    <mergeCell ref="P204:P237"/>
    <mergeCell ref="Q3:Q35"/>
    <mergeCell ref="Q36:Q68"/>
    <mergeCell ref="Q69:Q102"/>
    <mergeCell ref="Q103:Q135"/>
    <mergeCell ref="Q136:Q169"/>
    <mergeCell ref="Q170:Q203"/>
    <mergeCell ref="Q204:Q2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309</cp:lastModifiedBy>
  <dcterms:created xsi:type="dcterms:W3CDTF">2023-03-30T03:37:00Z</dcterms:created>
  <dcterms:modified xsi:type="dcterms:W3CDTF">2023-04-15T12:55:04Z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A7105BC58993401CB3EF56EDF684D55E_12</vt:lpwstr>
  </property>
  <property fmtid="{D5CDD505-2E9C-101B-9397-08002B2CF9AE}" pid="4" name="KSOReadingLayout">
    <vt:bool>true</vt:bool>
  </property>
</Properties>
</file>