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东兴区" sheetId="1" r:id="rId1"/>
  </sheets>
  <definedNames>
    <definedName name="_xlnm.Print_Titles" localSheetId="0">'东兴区'!$2:$2</definedName>
  </definedNames>
  <calcPr fullCalcOnLoad="1"/>
</workbook>
</file>

<file path=xl/sharedStrings.xml><?xml version="1.0" encoding="utf-8"?>
<sst xmlns="http://schemas.openxmlformats.org/spreadsheetml/2006/main" count="200" uniqueCount="113">
  <si>
    <t>附件：2022年下半年内江市东兴区部分事业单位公开考聘工作人员笔试面试总成绩及排名表</t>
  </si>
  <si>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</si>
  <si>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</si>
  <si>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</si>
  <si>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</si>
  <si>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</si>
  <si>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</si>
  <si>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</si>
  <si>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</si>
  <si>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</si>
  <si>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</si>
  <si>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</si>
  <si>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</si>
  <si>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</si>
  <si>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</si>
  <si>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孙金华</t>
  </si>
  <si>
    <t>女</t>
  </si>
  <si>
    <t>预防医学人员</t>
  </si>
  <si>
    <t>7030101</t>
  </si>
  <si>
    <t>3123109070121</t>
  </si>
  <si>
    <t>崔玲旭</t>
  </si>
  <si>
    <t>3123109073119</t>
  </si>
  <si>
    <t>张晓敏</t>
  </si>
  <si>
    <t>检验医生</t>
  </si>
  <si>
    <t>7030102</t>
  </si>
  <si>
    <t>3123109072723</t>
  </si>
  <si>
    <t>莫云</t>
  </si>
  <si>
    <t>男</t>
  </si>
  <si>
    <t>3123109072929</t>
  </si>
  <si>
    <t>张玉</t>
  </si>
  <si>
    <t>检验人员</t>
  </si>
  <si>
    <t>7030201</t>
  </si>
  <si>
    <t>3123109072422</t>
  </si>
  <si>
    <t>刘昕</t>
  </si>
  <si>
    <t>3123109073117</t>
  </si>
  <si>
    <t>梁袁霞</t>
  </si>
  <si>
    <t>中医医生</t>
  </si>
  <si>
    <t>7030401</t>
  </si>
  <si>
    <t>3123109072010</t>
  </si>
  <si>
    <t>杨阳</t>
  </si>
  <si>
    <t>3123109074115</t>
  </si>
  <si>
    <t>钟仁海</t>
  </si>
  <si>
    <t>临床医生</t>
  </si>
  <si>
    <t>7030501</t>
  </si>
  <si>
    <t>3123109071304</t>
  </si>
  <si>
    <t>闻悦希</t>
  </si>
  <si>
    <t>3123109070420</t>
  </si>
  <si>
    <t>范玲</t>
  </si>
  <si>
    <t>3123109070315</t>
  </si>
  <si>
    <t>吴莉平</t>
  </si>
  <si>
    <t>3123109073020</t>
  </si>
  <si>
    <t>韩薇</t>
  </si>
  <si>
    <t>护理人员</t>
  </si>
  <si>
    <t>7030601</t>
  </si>
  <si>
    <t>3123109071315</t>
  </si>
  <si>
    <t>杨玉婷</t>
  </si>
  <si>
    <t>3123109071203</t>
  </si>
  <si>
    <t>张婵</t>
  </si>
  <si>
    <t>3123109073008</t>
  </si>
  <si>
    <t>宋正艳</t>
  </si>
  <si>
    <t>3123109072211</t>
  </si>
  <si>
    <t>徐同玲</t>
  </si>
  <si>
    <t>3123109072023</t>
  </si>
  <si>
    <t>卿荣莲</t>
  </si>
  <si>
    <t>3123109073604</t>
  </si>
  <si>
    <t>周柯宇</t>
  </si>
  <si>
    <t>康复技师</t>
  </si>
  <si>
    <t>7030901</t>
  </si>
  <si>
    <t>3123109070509</t>
  </si>
  <si>
    <t>秦雨</t>
  </si>
  <si>
    <t>3123109072719</t>
  </si>
  <si>
    <t>刘于萍</t>
  </si>
  <si>
    <t>专技人员</t>
  </si>
  <si>
    <t>9030101</t>
  </si>
  <si>
    <t>2123109022512</t>
  </si>
  <si>
    <t>彭红梅</t>
  </si>
  <si>
    <t>2123109052324</t>
  </si>
  <si>
    <t>何晓艳</t>
  </si>
  <si>
    <t>9030201</t>
  </si>
  <si>
    <t>2123109012118</t>
  </si>
  <si>
    <t>杨珺枭</t>
  </si>
  <si>
    <t>2123109042416</t>
  </si>
  <si>
    <t>聂字语</t>
  </si>
  <si>
    <t>2123109051309</t>
  </si>
  <si>
    <t>袁琴</t>
  </si>
  <si>
    <t>9030301</t>
  </si>
  <si>
    <t>2123109061601</t>
  </si>
  <si>
    <t>赖超</t>
  </si>
  <si>
    <t>2123109010126</t>
  </si>
  <si>
    <t>卢兰兰</t>
  </si>
  <si>
    <t>2123109022428</t>
  </si>
  <si>
    <t>蒋金洪</t>
  </si>
  <si>
    <t>9030401</t>
  </si>
  <si>
    <t>2123109040622</t>
  </si>
  <si>
    <t>孙小敏</t>
  </si>
  <si>
    <t>2123109050220</t>
  </si>
  <si>
    <t>杨佳林</t>
  </si>
  <si>
    <t>2123109011120</t>
  </si>
  <si>
    <t>邓孜</t>
  </si>
  <si>
    <t>9030501</t>
  </si>
  <si>
    <t>2123109013003</t>
  </si>
  <si>
    <t>王丹凌</t>
  </si>
  <si>
    <t>2123109063709</t>
  </si>
  <si>
    <t>黄韵颖</t>
  </si>
  <si>
    <t>2123109023206</t>
  </si>
  <si>
    <t>杜先窑</t>
  </si>
  <si>
    <t>信息技术人员</t>
  </si>
  <si>
    <t>9030601</t>
  </si>
  <si>
    <t>2123109061008</t>
  </si>
  <si>
    <t>黄忠辉</t>
  </si>
  <si>
    <t>2123109051603</t>
  </si>
  <si>
    <t>罗磊</t>
  </si>
  <si>
    <t>2123109062814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</si>
</sst>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protection/>
    </xf>
    <xf numFmtId="0" fontId="0" fillId="0" borderId="0">
      <alignment vertical="center"/>
      <protection/>
    </xf>
    <xf numFmtId="0" fontId="22" fillId="0" borderId="0">
      <alignment/>
      <protection/>
    </xf>
  </cellStyleXfs>
  <cellXfs count="12">
    <xf numFmtId="0" fontId="0" fillId="0" borderId="0" xfId="0" applyAlignment="1">
      <alignment vertical="center"/>
    </xf>
    <xf numFmtId="0" fontId="2" fillId="0" borderId="0" xfId="0" applyFont="1" applyAlignment="1">
      <alignment horizontal="center" vertical="center"/>
    </xf>
    <xf numFmtId="0" fontId="43" fillId="33" borderId="9" xfId="63" applyFont="1" applyFill="1" applyBorder="1" applyAlignment="1">
      <alignment horizontal="center" vertical="center"/>
      <protection/>
    </xf>
    <xf numFmtId="0" fontId="43" fillId="33" borderId="9" xfId="63" applyFont="1" applyFill="1" applyBorder="1" applyAlignment="1">
      <alignment horizontal="center" vertical="center" wrapText="1"/>
      <protection/>
    </xf>
    <xf numFmtId="49" fontId="43" fillId="33" borderId="9" xfId="63" applyNumberFormat="1" applyFont="1" applyFill="1" applyBorder="1" applyAlignment="1">
      <alignment horizontal="center" vertical="center" wrapText="1"/>
      <protection/>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0" fillId="0" borderId="0" xfId="0" applyAlignment="1">
      <alignment horizontal="left" vertical="center"/>
    </xf>
    <xf numFmtId="0" fontId="43" fillId="0" borderId="9" xfId="0" applyFont="1" applyBorder="1" applyAlignment="1">
      <alignment horizontal="center" vertical="center"/>
    </xf>
    <xf numFmtId="0" fontId="1" fillId="0" borderId="9" xfId="0" applyFont="1" applyBorder="1" applyAlignment="1">
      <alignment horizontal="center" vertical="center"/>
    </xf>
    <xf numFmtId="0" fontId="44"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1"/>
  <sheetViews>
    <sheetView tabSelected="1" zoomScaleSheetLayoutView="100" workbookViewId="0" topLeftCell="A29">
      <selection activeCell="B44" sqref="B44"/>
    </sheetView>
  </sheetViews>
  <sheetFormatPr defaultColWidth="9.00390625" defaultRowHeight="14.25"/>
  <cols>
    <col min="1" max="1" width="5.875" style="0" customWidth="1"/>
    <col min="2" max="2" width="10.375" style="0" customWidth="1"/>
    <col min="3" max="3" width="7.625" style="0" customWidth="1"/>
    <col min="4" max="4" width="13.625" style="0" customWidth="1"/>
    <col min="5" max="5" width="12.625" style="0" customWidth="1"/>
    <col min="6" max="6" width="14.875" style="0" customWidth="1"/>
    <col min="7" max="7" width="9.25390625" style="0" customWidth="1"/>
    <col min="8" max="8" width="7.25390625" style="0" customWidth="1"/>
    <col min="9" max="9" width="10.375" style="0" customWidth="1"/>
    <col min="10" max="10" width="8.875" style="0" customWidth="1"/>
    <col min="11" max="11" width="8.625" style="0" customWidth="1"/>
    <col min="14" max="14" width="8.00390625" style="0" customWidth="1"/>
  </cols>
  <sheetData>
    <row r="1" spans="1:14" ht="36" customHeight="1">
      <c r="A1" s="1" t="s">
        <v>0</v>
      </c>
      <c r="B1" s="1"/>
      <c r="C1" s="1"/>
      <c r="D1" s="1"/>
      <c r="E1" s="1"/>
      <c r="F1" s="1"/>
      <c r="G1" s="1"/>
      <c r="H1" s="1"/>
      <c r="I1" s="1"/>
      <c r="J1" s="1"/>
      <c r="K1" s="1"/>
      <c r="L1" s="1"/>
      <c r="M1" s="1"/>
      <c r="N1" s="1"/>
    </row>
    <row r="2" spans="1:14" ht="31.5" customHeight="1">
      <c r="A2" s="2" t="s">
        <v>1</v>
      </c>
      <c r="B2" s="3" t="s">
        <v>2</v>
      </c>
      <c r="C2" s="3" t="s">
        <v>3</v>
      </c>
      <c r="D2" s="3" t="s">
        <v>4</v>
      </c>
      <c r="E2" s="4" t="s">
        <v>5</v>
      </c>
      <c r="F2" s="3" t="s">
        <v>6</v>
      </c>
      <c r="G2" s="3" t="s">
        <v>7</v>
      </c>
      <c r="H2" s="3" t="s">
        <v>8</v>
      </c>
      <c r="I2" s="3" t="s">
        <v>9</v>
      </c>
      <c r="J2" s="3" t="s">
        <v>10</v>
      </c>
      <c r="K2" s="3" t="s">
        <v>11</v>
      </c>
      <c r="L2" s="3" t="s">
        <v>12</v>
      </c>
      <c r="M2" s="3" t="s">
        <v>13</v>
      </c>
      <c r="N2" s="3" t="s">
        <v>14</v>
      </c>
    </row>
    <row r="3" spans="1:14" ht="27" customHeight="1">
      <c r="A3" s="5">
        <v>1</v>
      </c>
      <c r="B3" s="6" t="s">
        <v>15</v>
      </c>
      <c r="C3" s="6" t="s">
        <v>16</v>
      </c>
      <c r="D3" s="6" t="s">
        <v>17</v>
      </c>
      <c r="E3" s="6" t="s">
        <v>18</v>
      </c>
      <c r="F3" s="6" t="s">
        <v>19</v>
      </c>
      <c r="G3" s="5">
        <v>76.2</v>
      </c>
      <c r="H3" s="7"/>
      <c r="I3" s="7">
        <f aca="true" t="shared" si="0" ref="I3:I19">G3+H3</f>
        <v>76.2</v>
      </c>
      <c r="J3" s="7">
        <f aca="true" t="shared" si="1" ref="J3:J39">I3*0.6</f>
        <v>45.72</v>
      </c>
      <c r="K3" s="9">
        <v>0</v>
      </c>
      <c r="L3" s="10">
        <f aca="true" t="shared" si="2" ref="L3:L39">K3*0.4</f>
        <v>0</v>
      </c>
      <c r="M3" s="10">
        <f aca="true" t="shared" si="3" ref="M3:M39">J3+L3</f>
        <v>45.72</v>
      </c>
      <c r="N3" s="11">
        <f>SUMPRODUCT(((E$3:E$39=E3)*M$3:M$39&gt;M3)*1)+1</f>
        <v>1</v>
      </c>
    </row>
    <row r="4" spans="1:14" ht="27" customHeight="1">
      <c r="A4" s="5">
        <v>2</v>
      </c>
      <c r="B4" s="6" t="s">
        <v>20</v>
      </c>
      <c r="C4" s="6" t="s">
        <v>16</v>
      </c>
      <c r="D4" s="6" t="s">
        <v>17</v>
      </c>
      <c r="E4" s="6" t="s">
        <v>18</v>
      </c>
      <c r="F4" s="6" t="s">
        <v>21</v>
      </c>
      <c r="G4" s="5">
        <v>67.4</v>
      </c>
      <c r="H4" s="7"/>
      <c r="I4" s="7">
        <f t="shared" si="0"/>
        <v>67.4</v>
      </c>
      <c r="J4" s="7">
        <f t="shared" si="1"/>
        <v>40.440000000000005</v>
      </c>
      <c r="K4" s="9">
        <v>0</v>
      </c>
      <c r="L4" s="10">
        <f t="shared" si="2"/>
        <v>0</v>
      </c>
      <c r="M4" s="10">
        <f t="shared" si="3"/>
        <v>40.440000000000005</v>
      </c>
      <c r="N4" s="11">
        <f>SUMPRODUCT(((E$3:E$39=E4)*M$3:M$39&gt;M4)*1)+1</f>
        <v>2</v>
      </c>
    </row>
    <row r="5" spans="1:14" ht="27" customHeight="1">
      <c r="A5" s="5">
        <v>3</v>
      </c>
      <c r="B5" s="6" t="s">
        <v>22</v>
      </c>
      <c r="C5" s="6" t="s">
        <v>16</v>
      </c>
      <c r="D5" s="6" t="s">
        <v>23</v>
      </c>
      <c r="E5" s="6" t="s">
        <v>24</v>
      </c>
      <c r="F5" s="6" t="s">
        <v>25</v>
      </c>
      <c r="G5" s="5">
        <v>72.8</v>
      </c>
      <c r="H5" s="7"/>
      <c r="I5" s="7">
        <f t="shared" si="0"/>
        <v>72.8</v>
      </c>
      <c r="J5" s="7">
        <f t="shared" si="1"/>
        <v>43.68</v>
      </c>
      <c r="K5" s="9">
        <v>83.8</v>
      </c>
      <c r="L5" s="10">
        <f t="shared" si="2"/>
        <v>33.52</v>
      </c>
      <c r="M5" s="10">
        <f t="shared" si="3"/>
        <v>77.2</v>
      </c>
      <c r="N5" s="11">
        <f>SUMPRODUCT(((E$3:E$39=E5)*M$3:M$39&gt;M5)*1)+1</f>
        <v>1</v>
      </c>
    </row>
    <row r="6" spans="1:14" ht="27" customHeight="1">
      <c r="A6" s="5">
        <v>4</v>
      </c>
      <c r="B6" s="6" t="s">
        <v>26</v>
      </c>
      <c r="C6" s="6" t="s">
        <v>27</v>
      </c>
      <c r="D6" s="6" t="s">
        <v>23</v>
      </c>
      <c r="E6" s="6" t="s">
        <v>24</v>
      </c>
      <c r="F6" s="6" t="s">
        <v>28</v>
      </c>
      <c r="G6" s="5">
        <v>68.6</v>
      </c>
      <c r="H6" s="7"/>
      <c r="I6" s="7">
        <f t="shared" si="0"/>
        <v>68.6</v>
      </c>
      <c r="J6" s="7">
        <f t="shared" si="1"/>
        <v>41.16</v>
      </c>
      <c r="K6" s="9">
        <v>81.1</v>
      </c>
      <c r="L6" s="10">
        <f t="shared" si="2"/>
        <v>32.44</v>
      </c>
      <c r="M6" s="10">
        <f t="shared" si="3"/>
        <v>73.6</v>
      </c>
      <c r="N6" s="11">
        <f>SUMPRODUCT(((E$3:E$39=E6)*M$3:M$39&gt;M6)*1)+1</f>
        <v>2</v>
      </c>
    </row>
    <row r="7" spans="1:14" ht="27" customHeight="1">
      <c r="A7" s="5">
        <v>5</v>
      </c>
      <c r="B7" s="6" t="s">
        <v>29</v>
      </c>
      <c r="C7" s="6" t="s">
        <v>16</v>
      </c>
      <c r="D7" s="6" t="s">
        <v>30</v>
      </c>
      <c r="E7" s="6" t="s">
        <v>31</v>
      </c>
      <c r="F7" s="6" t="s">
        <v>32</v>
      </c>
      <c r="G7" s="5">
        <v>76.2</v>
      </c>
      <c r="H7" s="7"/>
      <c r="I7" s="7">
        <f t="shared" si="0"/>
        <v>76.2</v>
      </c>
      <c r="J7" s="7">
        <f t="shared" si="1"/>
        <v>45.72</v>
      </c>
      <c r="K7" s="9">
        <v>83.6</v>
      </c>
      <c r="L7" s="10">
        <f t="shared" si="2"/>
        <v>33.44</v>
      </c>
      <c r="M7" s="10">
        <f t="shared" si="3"/>
        <v>79.16</v>
      </c>
      <c r="N7" s="11">
        <f>SUMPRODUCT(((E$3:E$39=E7)*M$3:M$39&gt;M7)*1)+1</f>
        <v>1</v>
      </c>
    </row>
    <row r="8" spans="1:14" ht="27" customHeight="1">
      <c r="A8" s="5">
        <v>6</v>
      </c>
      <c r="B8" s="6" t="s">
        <v>33</v>
      </c>
      <c r="C8" s="6" t="s">
        <v>16</v>
      </c>
      <c r="D8" s="6" t="s">
        <v>30</v>
      </c>
      <c r="E8" s="6" t="s">
        <v>31</v>
      </c>
      <c r="F8" s="6" t="s">
        <v>34</v>
      </c>
      <c r="G8" s="5">
        <v>67.4</v>
      </c>
      <c r="H8" s="7"/>
      <c r="I8" s="7">
        <f t="shared" si="0"/>
        <v>67.4</v>
      </c>
      <c r="J8" s="7">
        <f t="shared" si="1"/>
        <v>40.440000000000005</v>
      </c>
      <c r="K8" s="9">
        <v>81.8</v>
      </c>
      <c r="L8" s="10">
        <f t="shared" si="2"/>
        <v>32.72</v>
      </c>
      <c r="M8" s="10">
        <f t="shared" si="3"/>
        <v>73.16</v>
      </c>
      <c r="N8" s="11">
        <f>SUMPRODUCT(((E$3:E$39=E8)*M$3:M$39&gt;M8)*1)+1</f>
        <v>2</v>
      </c>
    </row>
    <row r="9" spans="1:14" ht="27" customHeight="1">
      <c r="A9" s="5">
        <v>7</v>
      </c>
      <c r="B9" s="6" t="s">
        <v>35</v>
      </c>
      <c r="C9" s="6" t="s">
        <v>16</v>
      </c>
      <c r="D9" s="6" t="s">
        <v>36</v>
      </c>
      <c r="E9" s="6" t="s">
        <v>37</v>
      </c>
      <c r="F9" s="6" t="s">
        <v>38</v>
      </c>
      <c r="G9" s="5">
        <v>69</v>
      </c>
      <c r="H9" s="7"/>
      <c r="I9" s="7">
        <f t="shared" si="0"/>
        <v>69</v>
      </c>
      <c r="J9" s="7">
        <f t="shared" si="1"/>
        <v>41.4</v>
      </c>
      <c r="K9" s="9">
        <v>79</v>
      </c>
      <c r="L9" s="10">
        <f t="shared" si="2"/>
        <v>31.6</v>
      </c>
      <c r="M9" s="10">
        <f t="shared" si="3"/>
        <v>73</v>
      </c>
      <c r="N9" s="11">
        <f>SUMPRODUCT(((E$3:E$39=E9)*M$3:M$39&gt;M9)*1)+1</f>
        <v>1</v>
      </c>
    </row>
    <row r="10" spans="1:14" ht="27" customHeight="1">
      <c r="A10" s="5">
        <v>8</v>
      </c>
      <c r="B10" s="6" t="s">
        <v>39</v>
      </c>
      <c r="C10" s="6" t="s">
        <v>16</v>
      </c>
      <c r="D10" s="6" t="s">
        <v>36</v>
      </c>
      <c r="E10" s="6" t="s">
        <v>37</v>
      </c>
      <c r="F10" s="6" t="s">
        <v>40</v>
      </c>
      <c r="G10" s="5">
        <v>64</v>
      </c>
      <c r="H10" s="7"/>
      <c r="I10" s="7">
        <f t="shared" si="0"/>
        <v>64</v>
      </c>
      <c r="J10" s="7">
        <f t="shared" si="1"/>
        <v>38.4</v>
      </c>
      <c r="K10" s="9">
        <v>81.1</v>
      </c>
      <c r="L10" s="10">
        <f t="shared" si="2"/>
        <v>32.44</v>
      </c>
      <c r="M10" s="10">
        <f t="shared" si="3"/>
        <v>70.84</v>
      </c>
      <c r="N10" s="11">
        <f>SUMPRODUCT(((E$3:E$39=E10)*M$3:M$39&gt;M10)*1)+1</f>
        <v>2</v>
      </c>
    </row>
    <row r="11" spans="1:14" ht="27" customHeight="1">
      <c r="A11" s="5">
        <v>9</v>
      </c>
      <c r="B11" s="6" t="s">
        <v>41</v>
      </c>
      <c r="C11" s="6" t="s">
        <v>27</v>
      </c>
      <c r="D11" s="6" t="s">
        <v>42</v>
      </c>
      <c r="E11" s="6" t="s">
        <v>43</v>
      </c>
      <c r="F11" s="6" t="s">
        <v>44</v>
      </c>
      <c r="G11" s="5">
        <v>77.6</v>
      </c>
      <c r="H11" s="7">
        <v>4</v>
      </c>
      <c r="I11" s="7">
        <f t="shared" si="0"/>
        <v>81.6</v>
      </c>
      <c r="J11" s="7">
        <f t="shared" si="1"/>
        <v>48.959999999999994</v>
      </c>
      <c r="K11" s="9">
        <v>79.8</v>
      </c>
      <c r="L11" s="10">
        <f t="shared" si="2"/>
        <v>31.92</v>
      </c>
      <c r="M11" s="10">
        <f t="shared" si="3"/>
        <v>80.88</v>
      </c>
      <c r="N11" s="11">
        <f>SUMPRODUCT(((E$3:E$39=E11)*M$3:M$39&gt;M11)*1)+1</f>
        <v>1</v>
      </c>
    </row>
    <row r="12" spans="1:14" ht="27" customHeight="1">
      <c r="A12" s="5">
        <v>10</v>
      </c>
      <c r="B12" s="6" t="s">
        <v>45</v>
      </c>
      <c r="C12" s="6" t="s">
        <v>16</v>
      </c>
      <c r="D12" s="6" t="s">
        <v>42</v>
      </c>
      <c r="E12" s="6" t="s">
        <v>43</v>
      </c>
      <c r="F12" s="6" t="s">
        <v>46</v>
      </c>
      <c r="G12" s="5">
        <v>72.6</v>
      </c>
      <c r="H12" s="7"/>
      <c r="I12" s="7">
        <f t="shared" si="0"/>
        <v>72.6</v>
      </c>
      <c r="J12" s="7">
        <f t="shared" si="1"/>
        <v>43.559999999999995</v>
      </c>
      <c r="K12" s="9">
        <v>83.8</v>
      </c>
      <c r="L12" s="10">
        <f t="shared" si="2"/>
        <v>33.52</v>
      </c>
      <c r="M12" s="10">
        <f t="shared" si="3"/>
        <v>77.08</v>
      </c>
      <c r="N12" s="11">
        <f>SUMPRODUCT(((E$3:E$39=E12)*M$3:M$39&gt;M12)*1)+1</f>
        <v>2</v>
      </c>
    </row>
    <row r="13" spans="1:14" ht="27" customHeight="1">
      <c r="A13" s="5">
        <v>11</v>
      </c>
      <c r="B13" s="6" t="s">
        <v>47</v>
      </c>
      <c r="C13" s="6" t="s">
        <v>16</v>
      </c>
      <c r="D13" s="6" t="s">
        <v>42</v>
      </c>
      <c r="E13" s="6" t="s">
        <v>43</v>
      </c>
      <c r="F13" s="6" t="s">
        <v>48</v>
      </c>
      <c r="G13" s="5">
        <v>61.4</v>
      </c>
      <c r="H13" s="7"/>
      <c r="I13" s="7">
        <f t="shared" si="0"/>
        <v>61.4</v>
      </c>
      <c r="J13" s="7">
        <f t="shared" si="1"/>
        <v>36.839999999999996</v>
      </c>
      <c r="K13" s="9">
        <v>80.5</v>
      </c>
      <c r="L13" s="10">
        <f t="shared" si="2"/>
        <v>32.2</v>
      </c>
      <c r="M13" s="10">
        <f t="shared" si="3"/>
        <v>69.03999999999999</v>
      </c>
      <c r="N13" s="11">
        <f>SUMPRODUCT(((E$3:E$39=E13)*M$3:M$39&gt;M13)*1)+1</f>
        <v>3</v>
      </c>
    </row>
    <row r="14" spans="1:14" ht="27" customHeight="1">
      <c r="A14" s="5">
        <v>12</v>
      </c>
      <c r="B14" s="6" t="s">
        <v>49</v>
      </c>
      <c r="C14" s="6" t="s">
        <v>16</v>
      </c>
      <c r="D14" s="6" t="s">
        <v>42</v>
      </c>
      <c r="E14" s="6" t="s">
        <v>43</v>
      </c>
      <c r="F14" s="6" t="s">
        <v>50</v>
      </c>
      <c r="G14" s="5">
        <v>53.4</v>
      </c>
      <c r="H14" s="7"/>
      <c r="I14" s="7">
        <f t="shared" si="0"/>
        <v>53.4</v>
      </c>
      <c r="J14" s="7">
        <f t="shared" si="1"/>
        <v>32.04</v>
      </c>
      <c r="K14" s="9">
        <v>81</v>
      </c>
      <c r="L14" s="10">
        <f t="shared" si="2"/>
        <v>32.4</v>
      </c>
      <c r="M14" s="10">
        <f t="shared" si="3"/>
        <v>64.44</v>
      </c>
      <c r="N14" s="11">
        <f>SUMPRODUCT(((E$3:E$39=E14)*M$3:M$39&gt;M14)*1)+1</f>
        <v>4</v>
      </c>
    </row>
    <row r="15" spans="1:14" ht="27" customHeight="1">
      <c r="A15" s="5">
        <v>13</v>
      </c>
      <c r="B15" s="6" t="s">
        <v>51</v>
      </c>
      <c r="C15" s="6" t="s">
        <v>16</v>
      </c>
      <c r="D15" s="6" t="s">
        <v>52</v>
      </c>
      <c r="E15" s="6" t="s">
        <v>53</v>
      </c>
      <c r="F15" s="6" t="s">
        <v>54</v>
      </c>
      <c r="G15" s="5">
        <v>73.4</v>
      </c>
      <c r="H15" s="7"/>
      <c r="I15" s="7">
        <f t="shared" si="0"/>
        <v>73.4</v>
      </c>
      <c r="J15" s="7">
        <f t="shared" si="1"/>
        <v>44.04</v>
      </c>
      <c r="K15" s="9">
        <v>82.1</v>
      </c>
      <c r="L15" s="10">
        <f t="shared" si="2"/>
        <v>32.839999999999996</v>
      </c>
      <c r="M15" s="10">
        <f t="shared" si="3"/>
        <v>76.88</v>
      </c>
      <c r="N15" s="11">
        <f>SUMPRODUCT(((E$3:E$39=E15)*M$3:M$39&gt;M15)*1)+1</f>
        <v>1</v>
      </c>
    </row>
    <row r="16" spans="1:14" ht="27" customHeight="1">
      <c r="A16" s="5">
        <v>14</v>
      </c>
      <c r="B16" s="6" t="s">
        <v>55</v>
      </c>
      <c r="C16" s="6" t="s">
        <v>16</v>
      </c>
      <c r="D16" s="6" t="s">
        <v>52</v>
      </c>
      <c r="E16" s="6" t="s">
        <v>53</v>
      </c>
      <c r="F16" s="6" t="s">
        <v>56</v>
      </c>
      <c r="G16" s="5">
        <v>68</v>
      </c>
      <c r="H16" s="7"/>
      <c r="I16" s="7">
        <f t="shared" si="0"/>
        <v>68</v>
      </c>
      <c r="J16" s="7">
        <f t="shared" si="1"/>
        <v>40.8</v>
      </c>
      <c r="K16" s="9">
        <v>82.5</v>
      </c>
      <c r="L16" s="10">
        <f t="shared" si="2"/>
        <v>33</v>
      </c>
      <c r="M16" s="10">
        <f t="shared" si="3"/>
        <v>73.8</v>
      </c>
      <c r="N16" s="11">
        <f>SUMPRODUCT(((E$3:E$39=E16)*M$3:M$39&gt;M16)*1)+1</f>
        <v>2</v>
      </c>
    </row>
    <row r="17" spans="1:14" ht="27" customHeight="1">
      <c r="A17" s="5">
        <v>15</v>
      </c>
      <c r="B17" s="6" t="s">
        <v>57</v>
      </c>
      <c r="C17" s="6" t="s">
        <v>16</v>
      </c>
      <c r="D17" s="6" t="s">
        <v>52</v>
      </c>
      <c r="E17" s="6" t="s">
        <v>53</v>
      </c>
      <c r="F17" s="6" t="s">
        <v>58</v>
      </c>
      <c r="G17" s="5">
        <v>64.2</v>
      </c>
      <c r="H17" s="7"/>
      <c r="I17" s="7">
        <f t="shared" si="0"/>
        <v>64.2</v>
      </c>
      <c r="J17" s="7">
        <f t="shared" si="1"/>
        <v>38.52</v>
      </c>
      <c r="K17" s="9">
        <v>83.8</v>
      </c>
      <c r="L17" s="10">
        <f t="shared" si="2"/>
        <v>33.52</v>
      </c>
      <c r="M17" s="10">
        <f t="shared" si="3"/>
        <v>72.04</v>
      </c>
      <c r="N17" s="11">
        <f>SUMPRODUCT(((E$3:E$39=E17)*M$3:M$39&gt;M17)*1)+1</f>
        <v>3</v>
      </c>
    </row>
    <row r="18" spans="1:14" ht="27" customHeight="1">
      <c r="A18" s="5">
        <v>16</v>
      </c>
      <c r="B18" s="6" t="s">
        <v>59</v>
      </c>
      <c r="C18" s="6" t="s">
        <v>16</v>
      </c>
      <c r="D18" s="6" t="s">
        <v>52</v>
      </c>
      <c r="E18" s="6" t="s">
        <v>53</v>
      </c>
      <c r="F18" s="6" t="s">
        <v>60</v>
      </c>
      <c r="G18" s="5">
        <v>61.4</v>
      </c>
      <c r="H18" s="7"/>
      <c r="I18" s="7">
        <f t="shared" si="0"/>
        <v>61.4</v>
      </c>
      <c r="J18" s="7">
        <f t="shared" si="1"/>
        <v>36.839999999999996</v>
      </c>
      <c r="K18" s="9">
        <v>83.3</v>
      </c>
      <c r="L18" s="10">
        <f t="shared" si="2"/>
        <v>33.32</v>
      </c>
      <c r="M18" s="10">
        <f t="shared" si="3"/>
        <v>70.16</v>
      </c>
      <c r="N18" s="11">
        <f>SUMPRODUCT(((E$3:E$39=E18)*M$3:M$39&gt;M18)*1)+1</f>
        <v>4</v>
      </c>
    </row>
    <row r="19" spans="1:14" ht="27" customHeight="1">
      <c r="A19" s="5">
        <v>17</v>
      </c>
      <c r="B19" s="6" t="s">
        <v>61</v>
      </c>
      <c r="C19" s="6" t="s">
        <v>16</v>
      </c>
      <c r="D19" s="6" t="s">
        <v>52</v>
      </c>
      <c r="E19" s="6" t="s">
        <v>53</v>
      </c>
      <c r="F19" s="6" t="s">
        <v>62</v>
      </c>
      <c r="G19" s="5">
        <v>65.8</v>
      </c>
      <c r="H19" s="7"/>
      <c r="I19" s="7">
        <f t="shared" si="0"/>
        <v>65.8</v>
      </c>
      <c r="J19" s="7">
        <f t="shared" si="1"/>
        <v>39.48</v>
      </c>
      <c r="K19" s="9">
        <v>76.2</v>
      </c>
      <c r="L19" s="10">
        <f t="shared" si="2"/>
        <v>30.480000000000004</v>
      </c>
      <c r="M19" s="10">
        <f t="shared" si="3"/>
        <v>69.96000000000001</v>
      </c>
      <c r="N19" s="11">
        <f>SUMPRODUCT(((E$3:E$39=E19)*M$3:M$39&gt;M19)*1)+1</f>
        <v>5</v>
      </c>
    </row>
    <row r="20" spans="1:14" ht="27" customHeight="1">
      <c r="A20" s="5">
        <v>18</v>
      </c>
      <c r="B20" s="6" t="s">
        <v>63</v>
      </c>
      <c r="C20" s="6" t="s">
        <v>16</v>
      </c>
      <c r="D20" s="6" t="s">
        <v>52</v>
      </c>
      <c r="E20" s="6" t="s">
        <v>53</v>
      </c>
      <c r="F20" s="6" t="s">
        <v>64</v>
      </c>
      <c r="G20" s="5">
        <v>61</v>
      </c>
      <c r="H20" s="7"/>
      <c r="I20" s="7">
        <v>61</v>
      </c>
      <c r="J20" s="7">
        <f t="shared" si="1"/>
        <v>36.6</v>
      </c>
      <c r="K20" s="9">
        <v>81.1</v>
      </c>
      <c r="L20" s="10">
        <f t="shared" si="2"/>
        <v>32.44</v>
      </c>
      <c r="M20" s="10">
        <f t="shared" si="3"/>
        <v>69.03999999999999</v>
      </c>
      <c r="N20" s="11">
        <f>SUMPRODUCT(((E$3:E$39=E20)*M$3:M$39&gt;M20)*1)+1</f>
        <v>6</v>
      </c>
    </row>
    <row r="21" spans="1:14" ht="27" customHeight="1">
      <c r="A21" s="5">
        <v>19</v>
      </c>
      <c r="B21" s="6" t="s">
        <v>65</v>
      </c>
      <c r="C21" s="6" t="s">
        <v>16</v>
      </c>
      <c r="D21" s="6" t="s">
        <v>66</v>
      </c>
      <c r="E21" s="6" t="s">
        <v>67</v>
      </c>
      <c r="F21" s="6" t="s">
        <v>68</v>
      </c>
      <c r="G21" s="5">
        <v>70.2</v>
      </c>
      <c r="H21" s="7"/>
      <c r="I21" s="7">
        <f>G21+H21</f>
        <v>70.2</v>
      </c>
      <c r="J21" s="7">
        <f t="shared" si="1"/>
        <v>42.12</v>
      </c>
      <c r="K21" s="9">
        <v>79.6</v>
      </c>
      <c r="L21" s="10">
        <f t="shared" si="2"/>
        <v>31.84</v>
      </c>
      <c r="M21" s="10">
        <f t="shared" si="3"/>
        <v>73.96</v>
      </c>
      <c r="N21" s="11">
        <f>SUMPRODUCT(((E$3:E$39=E21)*M$3:M$39&gt;M21)*1)+1</f>
        <v>1</v>
      </c>
    </row>
    <row r="22" spans="1:14" ht="27" customHeight="1">
      <c r="A22" s="5">
        <v>20</v>
      </c>
      <c r="B22" s="6" t="s">
        <v>69</v>
      </c>
      <c r="C22" s="6" t="s">
        <v>16</v>
      </c>
      <c r="D22" s="6" t="s">
        <v>66</v>
      </c>
      <c r="E22" s="6" t="s">
        <v>67</v>
      </c>
      <c r="F22" s="6" t="s">
        <v>70</v>
      </c>
      <c r="G22" s="5">
        <v>67</v>
      </c>
      <c r="H22" s="7"/>
      <c r="I22" s="7">
        <f>G22+H22</f>
        <v>67</v>
      </c>
      <c r="J22" s="7">
        <f t="shared" si="1"/>
        <v>40.199999999999996</v>
      </c>
      <c r="K22" s="9">
        <v>79.8</v>
      </c>
      <c r="L22" s="10">
        <f t="shared" si="2"/>
        <v>31.92</v>
      </c>
      <c r="M22" s="10">
        <f t="shared" si="3"/>
        <v>72.12</v>
      </c>
      <c r="N22" s="11">
        <f>SUMPRODUCT(((E$3:E$39=E22)*M$3:M$39&gt;M22)*1)+1</f>
        <v>2</v>
      </c>
    </row>
    <row r="23" spans="1:14" ht="27" customHeight="1">
      <c r="A23" s="5">
        <v>21</v>
      </c>
      <c r="B23" s="6" t="s">
        <v>71</v>
      </c>
      <c r="C23" s="6" t="s">
        <v>16</v>
      </c>
      <c r="D23" s="6" t="s">
        <v>72</v>
      </c>
      <c r="E23" s="6" t="s">
        <v>73</v>
      </c>
      <c r="F23" s="6" t="s">
        <v>74</v>
      </c>
      <c r="G23" s="5">
        <v>65</v>
      </c>
      <c r="H23" s="7"/>
      <c r="I23" s="7">
        <v>65</v>
      </c>
      <c r="J23" s="7">
        <f t="shared" si="1"/>
        <v>39</v>
      </c>
      <c r="K23" s="9">
        <v>82.6</v>
      </c>
      <c r="L23" s="10">
        <f t="shared" si="2"/>
        <v>33.04</v>
      </c>
      <c r="M23" s="10">
        <f t="shared" si="3"/>
        <v>72.03999999999999</v>
      </c>
      <c r="N23" s="11">
        <f>SUMPRODUCT(((E$3:E$39=E23)*M$3:M$39&gt;M23)*1)+1</f>
        <v>1</v>
      </c>
    </row>
    <row r="24" spans="1:14" ht="27" customHeight="1">
      <c r="A24" s="5">
        <v>22</v>
      </c>
      <c r="B24" s="6" t="s">
        <v>75</v>
      </c>
      <c r="C24" s="6" t="s">
        <v>16</v>
      </c>
      <c r="D24" s="6" t="s">
        <v>72</v>
      </c>
      <c r="E24" s="6" t="s">
        <v>73</v>
      </c>
      <c r="F24" s="6" t="s">
        <v>76</v>
      </c>
      <c r="G24" s="5">
        <v>62.4</v>
      </c>
      <c r="H24" s="7"/>
      <c r="I24" s="7">
        <f aca="true" t="shared" si="4" ref="I24:I39">G24+H24</f>
        <v>62.4</v>
      </c>
      <c r="J24" s="7">
        <f t="shared" si="1"/>
        <v>37.44</v>
      </c>
      <c r="K24" s="9">
        <v>81.4</v>
      </c>
      <c r="L24" s="10">
        <f t="shared" si="2"/>
        <v>32.56</v>
      </c>
      <c r="M24" s="10">
        <f t="shared" si="3"/>
        <v>70</v>
      </c>
      <c r="N24" s="11">
        <f>SUMPRODUCT(((E$3:E$39=E24)*M$3:M$39&gt;M24)*1)+1</f>
        <v>2</v>
      </c>
    </row>
    <row r="25" spans="1:14" ht="27" customHeight="1">
      <c r="A25" s="5">
        <v>23</v>
      </c>
      <c r="B25" s="6" t="s">
        <v>77</v>
      </c>
      <c r="C25" s="6" t="s">
        <v>16</v>
      </c>
      <c r="D25" s="6" t="s">
        <v>72</v>
      </c>
      <c r="E25" s="6" t="s">
        <v>78</v>
      </c>
      <c r="F25" s="6" t="s">
        <v>79</v>
      </c>
      <c r="G25" s="5">
        <v>71.6</v>
      </c>
      <c r="H25" s="7"/>
      <c r="I25" s="7">
        <f t="shared" si="4"/>
        <v>71.6</v>
      </c>
      <c r="J25" s="7">
        <f t="shared" si="1"/>
        <v>42.959999999999994</v>
      </c>
      <c r="K25" s="9">
        <v>82.4</v>
      </c>
      <c r="L25" s="10">
        <f t="shared" si="2"/>
        <v>32.96</v>
      </c>
      <c r="M25" s="10">
        <f t="shared" si="3"/>
        <v>75.91999999999999</v>
      </c>
      <c r="N25" s="11">
        <f>SUMPRODUCT(((E$3:E$39=E25)*M$3:M$39&gt;M25)*1)+1</f>
        <v>1</v>
      </c>
    </row>
    <row r="26" spans="1:14" ht="27" customHeight="1">
      <c r="A26" s="5">
        <v>24</v>
      </c>
      <c r="B26" s="6" t="s">
        <v>80</v>
      </c>
      <c r="C26" s="6" t="s">
        <v>16</v>
      </c>
      <c r="D26" s="6" t="s">
        <v>72</v>
      </c>
      <c r="E26" s="6" t="s">
        <v>78</v>
      </c>
      <c r="F26" s="6" t="s">
        <v>81</v>
      </c>
      <c r="G26" s="5">
        <v>68.8</v>
      </c>
      <c r="H26" s="7"/>
      <c r="I26" s="7">
        <f t="shared" si="4"/>
        <v>68.8</v>
      </c>
      <c r="J26" s="7">
        <f t="shared" si="1"/>
        <v>41.279999999999994</v>
      </c>
      <c r="K26" s="9">
        <v>84.4</v>
      </c>
      <c r="L26" s="10">
        <f t="shared" si="2"/>
        <v>33.760000000000005</v>
      </c>
      <c r="M26" s="10">
        <f t="shared" si="3"/>
        <v>75.03999999999999</v>
      </c>
      <c r="N26" s="11">
        <f>SUMPRODUCT(((E$3:E$39=E26)*M$3:M$39&gt;M26)*1)+1</f>
        <v>2</v>
      </c>
    </row>
    <row r="27" spans="1:14" ht="27" customHeight="1">
      <c r="A27" s="5">
        <v>25</v>
      </c>
      <c r="B27" s="6" t="s">
        <v>82</v>
      </c>
      <c r="C27" s="6" t="s">
        <v>16</v>
      </c>
      <c r="D27" s="6" t="s">
        <v>72</v>
      </c>
      <c r="E27" s="6" t="s">
        <v>78</v>
      </c>
      <c r="F27" s="6" t="s">
        <v>83</v>
      </c>
      <c r="G27" s="5">
        <v>67.8</v>
      </c>
      <c r="H27" s="7"/>
      <c r="I27" s="7">
        <f t="shared" si="4"/>
        <v>67.8</v>
      </c>
      <c r="J27" s="7">
        <f t="shared" si="1"/>
        <v>40.68</v>
      </c>
      <c r="K27" s="9">
        <v>75</v>
      </c>
      <c r="L27" s="10">
        <f t="shared" si="2"/>
        <v>30</v>
      </c>
      <c r="M27" s="10">
        <f t="shared" si="3"/>
        <v>70.68</v>
      </c>
      <c r="N27" s="11">
        <f>SUMPRODUCT(((E$3:E$39=E27)*M$3:M$39&gt;M27)*1)+1</f>
        <v>3</v>
      </c>
    </row>
    <row r="28" spans="1:14" ht="27" customHeight="1">
      <c r="A28" s="5">
        <v>26</v>
      </c>
      <c r="B28" s="6" t="s">
        <v>84</v>
      </c>
      <c r="C28" s="6" t="s">
        <v>16</v>
      </c>
      <c r="D28" s="6" t="s">
        <v>72</v>
      </c>
      <c r="E28" s="6" t="s">
        <v>85</v>
      </c>
      <c r="F28" s="6" t="s">
        <v>86</v>
      </c>
      <c r="G28" s="5">
        <v>66.6</v>
      </c>
      <c r="H28" s="7"/>
      <c r="I28" s="7">
        <f t="shared" si="4"/>
        <v>66.6</v>
      </c>
      <c r="J28" s="7">
        <f t="shared" si="1"/>
        <v>39.959999999999994</v>
      </c>
      <c r="K28" s="9">
        <v>84.6</v>
      </c>
      <c r="L28" s="10">
        <f t="shared" si="2"/>
        <v>33.839999999999996</v>
      </c>
      <c r="M28" s="10">
        <f t="shared" si="3"/>
        <v>73.79999999999998</v>
      </c>
      <c r="N28" s="11">
        <f>SUMPRODUCT(((E$3:E$39=E28)*M$3:M$39&gt;M28)*1)+1</f>
        <v>1</v>
      </c>
    </row>
    <row r="29" spans="1:14" ht="27" customHeight="1">
      <c r="A29" s="5">
        <v>27</v>
      </c>
      <c r="B29" s="6" t="s">
        <v>87</v>
      </c>
      <c r="C29" s="6" t="s">
        <v>16</v>
      </c>
      <c r="D29" s="6" t="s">
        <v>72</v>
      </c>
      <c r="E29" s="6" t="s">
        <v>85</v>
      </c>
      <c r="F29" s="6" t="s">
        <v>88</v>
      </c>
      <c r="G29" s="5">
        <v>63.4</v>
      </c>
      <c r="H29" s="7"/>
      <c r="I29" s="7">
        <f t="shared" si="4"/>
        <v>63.4</v>
      </c>
      <c r="J29" s="7">
        <f t="shared" si="1"/>
        <v>38.04</v>
      </c>
      <c r="K29" s="9">
        <v>84.8</v>
      </c>
      <c r="L29" s="10">
        <f t="shared" si="2"/>
        <v>33.92</v>
      </c>
      <c r="M29" s="10">
        <f t="shared" si="3"/>
        <v>71.96000000000001</v>
      </c>
      <c r="N29" s="11">
        <f>SUMPRODUCT(((E$3:E$39=E29)*M$3:M$39&gt;M29)*1)+1</f>
        <v>2</v>
      </c>
    </row>
    <row r="30" spans="1:14" ht="27" customHeight="1">
      <c r="A30" s="5">
        <v>28</v>
      </c>
      <c r="B30" s="6" t="s">
        <v>89</v>
      </c>
      <c r="C30" s="6" t="s">
        <v>16</v>
      </c>
      <c r="D30" s="6" t="s">
        <v>72</v>
      </c>
      <c r="E30" s="6" t="s">
        <v>85</v>
      </c>
      <c r="F30" s="6" t="s">
        <v>90</v>
      </c>
      <c r="G30" s="5">
        <v>62</v>
      </c>
      <c r="H30" s="7"/>
      <c r="I30" s="7">
        <f t="shared" si="4"/>
        <v>62</v>
      </c>
      <c r="J30" s="7">
        <f t="shared" si="1"/>
        <v>37.199999999999996</v>
      </c>
      <c r="K30" s="9">
        <v>84.2</v>
      </c>
      <c r="L30" s="10">
        <f t="shared" si="2"/>
        <v>33.68</v>
      </c>
      <c r="M30" s="10">
        <f t="shared" si="3"/>
        <v>70.88</v>
      </c>
      <c r="N30" s="11">
        <f>SUMPRODUCT(((E$3:E$39=E30)*M$3:M$39&gt;M30)*1)+1</f>
        <v>3</v>
      </c>
    </row>
    <row r="31" spans="1:14" ht="27" customHeight="1">
      <c r="A31" s="5">
        <v>29</v>
      </c>
      <c r="B31" s="6" t="s">
        <v>91</v>
      </c>
      <c r="C31" s="6" t="s">
        <v>27</v>
      </c>
      <c r="D31" s="6" t="s">
        <v>72</v>
      </c>
      <c r="E31" s="6" t="s">
        <v>92</v>
      </c>
      <c r="F31" s="6" t="s">
        <v>93</v>
      </c>
      <c r="G31" s="5">
        <v>68.8</v>
      </c>
      <c r="H31" s="7"/>
      <c r="I31" s="7">
        <f t="shared" si="4"/>
        <v>68.8</v>
      </c>
      <c r="J31" s="7">
        <f t="shared" si="1"/>
        <v>41.279999999999994</v>
      </c>
      <c r="K31" s="9">
        <v>86.8</v>
      </c>
      <c r="L31" s="10">
        <f t="shared" si="2"/>
        <v>34.72</v>
      </c>
      <c r="M31" s="10">
        <f t="shared" si="3"/>
        <v>76</v>
      </c>
      <c r="N31" s="11">
        <f>SUMPRODUCT(((E$3:E$39=E31)*M$3:M$39&gt;M31)*1)+1</f>
        <v>1</v>
      </c>
    </row>
    <row r="32" spans="1:14" ht="27" customHeight="1">
      <c r="A32" s="5">
        <v>30</v>
      </c>
      <c r="B32" s="6" t="s">
        <v>94</v>
      </c>
      <c r="C32" s="6" t="s">
        <v>16</v>
      </c>
      <c r="D32" s="6" t="s">
        <v>72</v>
      </c>
      <c r="E32" s="6" t="s">
        <v>92</v>
      </c>
      <c r="F32" s="6" t="s">
        <v>95</v>
      </c>
      <c r="G32" s="5">
        <v>66.4</v>
      </c>
      <c r="H32" s="7"/>
      <c r="I32" s="7">
        <f t="shared" si="4"/>
        <v>66.4</v>
      </c>
      <c r="J32" s="7">
        <f t="shared" si="1"/>
        <v>39.84</v>
      </c>
      <c r="K32" s="9">
        <v>83.3</v>
      </c>
      <c r="L32" s="10">
        <f t="shared" si="2"/>
        <v>33.32</v>
      </c>
      <c r="M32" s="10">
        <f t="shared" si="3"/>
        <v>73.16</v>
      </c>
      <c r="N32" s="11">
        <f>SUMPRODUCT(((E$3:E$39=E32)*M$3:M$39&gt;M32)*1)+1</f>
        <v>2</v>
      </c>
    </row>
    <row r="33" spans="1:14" ht="27" customHeight="1">
      <c r="A33" s="5">
        <v>31</v>
      </c>
      <c r="B33" s="6" t="s">
        <v>96</v>
      </c>
      <c r="C33" s="6" t="s">
        <v>16</v>
      </c>
      <c r="D33" s="6" t="s">
        <v>72</v>
      </c>
      <c r="E33" s="6" t="s">
        <v>92</v>
      </c>
      <c r="F33" s="6" t="s">
        <v>97</v>
      </c>
      <c r="G33" s="5">
        <v>64.8</v>
      </c>
      <c r="H33" s="7"/>
      <c r="I33" s="7">
        <f t="shared" si="4"/>
        <v>64.8</v>
      </c>
      <c r="J33" s="7">
        <f t="shared" si="1"/>
        <v>38.879999999999995</v>
      </c>
      <c r="K33" s="9">
        <v>82.7</v>
      </c>
      <c r="L33" s="10">
        <f t="shared" si="2"/>
        <v>33.080000000000005</v>
      </c>
      <c r="M33" s="10">
        <f t="shared" si="3"/>
        <v>71.96000000000001</v>
      </c>
      <c r="N33" s="11">
        <f>SUMPRODUCT(((E$3:E$39=E33)*M$3:M$39&gt;M33)*1)+1</f>
        <v>3</v>
      </c>
    </row>
    <row r="34" spans="1:14" ht="27" customHeight="1">
      <c r="A34" s="5">
        <v>32</v>
      </c>
      <c r="B34" s="6" t="s">
        <v>98</v>
      </c>
      <c r="C34" s="6" t="s">
        <v>16</v>
      </c>
      <c r="D34" s="6" t="s">
        <v>72</v>
      </c>
      <c r="E34" s="6" t="s">
        <v>99</v>
      </c>
      <c r="F34" s="6" t="s">
        <v>100</v>
      </c>
      <c r="G34" s="5">
        <v>70.2</v>
      </c>
      <c r="H34" s="7"/>
      <c r="I34" s="7">
        <f t="shared" si="4"/>
        <v>70.2</v>
      </c>
      <c r="J34" s="7">
        <f t="shared" si="1"/>
        <v>42.12</v>
      </c>
      <c r="K34" s="9">
        <v>86.6</v>
      </c>
      <c r="L34" s="10">
        <f t="shared" si="2"/>
        <v>34.64</v>
      </c>
      <c r="M34" s="10">
        <f t="shared" si="3"/>
        <v>76.75999999999999</v>
      </c>
      <c r="N34" s="11">
        <f>SUMPRODUCT(((E$3:E$39=E34)*M$3:M$39&gt;M34)*1)+1</f>
        <v>1</v>
      </c>
    </row>
    <row r="35" spans="1:14" ht="27" customHeight="1">
      <c r="A35" s="5">
        <v>33</v>
      </c>
      <c r="B35" s="6" t="s">
        <v>101</v>
      </c>
      <c r="C35" s="6" t="s">
        <v>16</v>
      </c>
      <c r="D35" s="6" t="s">
        <v>72</v>
      </c>
      <c r="E35" s="6" t="s">
        <v>99</v>
      </c>
      <c r="F35" s="6" t="s">
        <v>102</v>
      </c>
      <c r="G35" s="5">
        <v>61.8</v>
      </c>
      <c r="H35" s="7"/>
      <c r="I35" s="7">
        <f t="shared" si="4"/>
        <v>61.8</v>
      </c>
      <c r="J35" s="7">
        <f t="shared" si="1"/>
        <v>37.08</v>
      </c>
      <c r="K35" s="9">
        <v>84.3</v>
      </c>
      <c r="L35" s="10">
        <f t="shared" si="2"/>
        <v>33.72</v>
      </c>
      <c r="M35" s="10">
        <f t="shared" si="3"/>
        <v>70.8</v>
      </c>
      <c r="N35" s="11">
        <f>SUMPRODUCT(((E$3:E$39=E35)*M$3:M$39&gt;M35)*1)+1</f>
        <v>2</v>
      </c>
    </row>
    <row r="36" spans="1:14" ht="27" customHeight="1">
      <c r="A36" s="5">
        <v>34</v>
      </c>
      <c r="B36" s="6" t="s">
        <v>103</v>
      </c>
      <c r="C36" s="6" t="s">
        <v>16</v>
      </c>
      <c r="D36" s="6" t="s">
        <v>72</v>
      </c>
      <c r="E36" s="6" t="s">
        <v>99</v>
      </c>
      <c r="F36" s="6" t="s">
        <v>104</v>
      </c>
      <c r="G36" s="5">
        <v>64.8</v>
      </c>
      <c r="H36" s="7"/>
      <c r="I36" s="7">
        <f t="shared" si="4"/>
        <v>64.8</v>
      </c>
      <c r="J36" s="7">
        <f t="shared" si="1"/>
        <v>38.879999999999995</v>
      </c>
      <c r="K36" s="9">
        <v>0</v>
      </c>
      <c r="L36" s="10">
        <f t="shared" si="2"/>
        <v>0</v>
      </c>
      <c r="M36" s="10">
        <f t="shared" si="3"/>
        <v>38.879999999999995</v>
      </c>
      <c r="N36" s="11">
        <f>SUMPRODUCT(((E$3:E$39=E36)*M$3:M$39&gt;M36)*1)+1</f>
        <v>3</v>
      </c>
    </row>
    <row r="37" spans="1:14" ht="27" customHeight="1">
      <c r="A37" s="5">
        <v>35</v>
      </c>
      <c r="B37" s="6" t="s">
        <v>105</v>
      </c>
      <c r="C37" s="6" t="s">
        <v>27</v>
      </c>
      <c r="D37" s="6" t="s">
        <v>106</v>
      </c>
      <c r="E37" s="6" t="s">
        <v>107</v>
      </c>
      <c r="F37" s="6" t="s">
        <v>108</v>
      </c>
      <c r="G37" s="5">
        <v>67.2</v>
      </c>
      <c r="H37" s="7"/>
      <c r="I37" s="7">
        <f t="shared" si="4"/>
        <v>67.2</v>
      </c>
      <c r="J37" s="7">
        <f t="shared" si="1"/>
        <v>40.32</v>
      </c>
      <c r="K37" s="9">
        <v>82.9</v>
      </c>
      <c r="L37" s="10">
        <f t="shared" si="2"/>
        <v>33.160000000000004</v>
      </c>
      <c r="M37" s="10">
        <f t="shared" si="3"/>
        <v>73.48</v>
      </c>
      <c r="N37" s="11">
        <f>SUMPRODUCT(((E$3:E$39=E37)*M$3:M$39&gt;M37)*1)+1</f>
        <v>1</v>
      </c>
    </row>
    <row r="38" spans="1:14" ht="27" customHeight="1">
      <c r="A38" s="5">
        <v>36</v>
      </c>
      <c r="B38" s="6" t="s">
        <v>109</v>
      </c>
      <c r="C38" s="6" t="s">
        <v>27</v>
      </c>
      <c r="D38" s="6" t="s">
        <v>106</v>
      </c>
      <c r="E38" s="6" t="s">
        <v>107</v>
      </c>
      <c r="F38" s="6" t="s">
        <v>110</v>
      </c>
      <c r="G38" s="5">
        <v>64.8</v>
      </c>
      <c r="H38" s="7"/>
      <c r="I38" s="7">
        <f t="shared" si="4"/>
        <v>64.8</v>
      </c>
      <c r="J38" s="7">
        <f t="shared" si="1"/>
        <v>38.879999999999995</v>
      </c>
      <c r="K38" s="9">
        <v>83.7</v>
      </c>
      <c r="L38" s="10">
        <f t="shared" si="2"/>
        <v>33.480000000000004</v>
      </c>
      <c r="M38" s="10">
        <f t="shared" si="3"/>
        <v>72.36</v>
      </c>
      <c r="N38" s="11">
        <f>SUMPRODUCT(((E$3:E$39=E38)*M$3:M$39&gt;M38)*1)+1</f>
        <v>2</v>
      </c>
    </row>
    <row r="39" spans="1:14" ht="27" customHeight="1">
      <c r="A39" s="5">
        <v>37</v>
      </c>
      <c r="B39" s="6" t="s">
        <v>111</v>
      </c>
      <c r="C39" s="6" t="s">
        <v>27</v>
      </c>
      <c r="D39" s="6" t="s">
        <v>106</v>
      </c>
      <c r="E39" s="6" t="s">
        <v>107</v>
      </c>
      <c r="F39" s="6" t="s">
        <v>112</v>
      </c>
      <c r="G39" s="5">
        <v>65.2</v>
      </c>
      <c r="H39" s="7"/>
      <c r="I39" s="7">
        <f t="shared" si="4"/>
        <v>65.2</v>
      </c>
      <c r="J39" s="7">
        <f t="shared" si="1"/>
        <v>39.12</v>
      </c>
      <c r="K39" s="9">
        <v>81.8</v>
      </c>
      <c r="L39" s="10">
        <f t="shared" si="2"/>
        <v>32.72</v>
      </c>
      <c r="M39" s="10">
        <f t="shared" si="3"/>
        <v>71.84</v>
      </c>
      <c r="N39" s="11">
        <f>SUMPRODUCT(((E$3:E$39=E39)*M$3:M$39&gt;M39)*1)+1</f>
        <v>3</v>
      </c>
    </row>
    <row r="41" spans="1:7" ht="14.25">
      <c r="A41" s="8"/>
      <c r="B41" s="8"/>
      <c r="C41" s="8"/>
      <c r="D41" s="8"/>
      <c r="E41" s="8"/>
      <c r="F41" s="8"/>
      <c r="G41" s="8"/>
    </row>
  </sheetData>
  <sheetProtection/>
  <mergeCells count="2">
    <mergeCell ref="A1:N1"/>
    <mergeCell ref="A41:G41"/>
  </mergeCells>
  <printOptions/>
  <pageMargins left="0.7513888888888889" right="0.7513888888888889" top="1" bottom="1" header="0.5" footer="0.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2023-03-20T09:34:24Z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7F0D29F1306946729ED77C2B57DDEE73</vt:lpwstr>
  </property>
</Properties>
</file>