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4816_6406ac4b6d024" sheetId="1" r:id="rId1"/>
  </sheets>
  <definedNames>
    <definedName name="_xlnm.Print_Titles" localSheetId="0">'4816_6406ac4b6d024'!$2:$2</definedName>
  </definedNames>
  <calcPr fullCalcOnLoad="1"/>
</workbook>
</file>

<file path=xl/sharedStrings.xml><?xml version="1.0" encoding="utf-8"?>
<sst xmlns="http://schemas.openxmlformats.org/spreadsheetml/2006/main" count="9" uniqueCount="8">
  <si>
    <t>襄垣县2022年引进优秀人才                                        资格复审合格人员花名表</t>
  </si>
  <si>
    <t>报考岗位代码</t>
  </si>
  <si>
    <t>姓  名</t>
  </si>
  <si>
    <t>准考证号</t>
  </si>
  <si>
    <t>备  注</t>
  </si>
  <si>
    <t>Y10</t>
  </si>
  <si>
    <t>崔家齐</t>
  </si>
  <si>
    <t>晋睿婷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</si>
</sst>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K5" sqref="K5"/>
    </sheetView>
  </sheetViews>
  <sheetFormatPr defaultColWidth="9.00390625" defaultRowHeight="15"/>
  <cols>
    <col min="1" max="1" width="20.140625" style="3" customWidth="1"/>
    <col min="2" max="2" width="16.7109375" style="3" customWidth="1"/>
    <col min="3" max="3" width="25.00390625" style="3" customWidth="1"/>
    <col min="4" max="4" width="26.28125" style="3" customWidth="1"/>
    <col min="5" max="7" width="9.00390625" style="3" customWidth="1"/>
    <col min="8" max="8" width="12.57421875" style="3" bestFit="1" customWidth="1"/>
    <col min="9" max="9" width="9.00390625" style="3" customWidth="1"/>
    <col min="10" max="10" width="21.140625" style="3" customWidth="1"/>
    <col min="11" max="16384" width="9.00390625" style="3" customWidth="1"/>
  </cols>
  <sheetData>
    <row r="1" spans="1:4" ht="69.75" customHeight="1">
      <c r="A1" s="4" t="s">
        <v>0</v>
      </c>
      <c r="B1" s="5"/>
      <c r="C1" s="5"/>
      <c r="D1" s="5"/>
    </row>
    <row r="2" spans="1:4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13" s="2" customFormat="1" ht="24" customHeight="1">
      <c r="A3" s="7" t="str">
        <f>"Y01"</f>
        <v>Y01</v>
      </c>
      <c r="B3" s="7" t="str">
        <f>"景日爽"</f>
        <v>景日爽</v>
      </c>
      <c r="C3" s="7">
        <f>""</f>
      </c>
      <c r="D3" s="8"/>
      <c r="G3" s="9"/>
      <c r="H3" s="9"/>
      <c r="I3" s="9"/>
      <c r="J3" s="9"/>
      <c r="K3" s="9"/>
      <c r="L3" s="9"/>
      <c r="M3" s="9"/>
    </row>
    <row r="4" spans="1:13" s="2" customFormat="1" ht="24" customHeight="1">
      <c r="A4" s="7" t="str">
        <f>"Y02"</f>
        <v>Y02</v>
      </c>
      <c r="B4" s="7" t="str">
        <f>"吴欣瑶"</f>
        <v>吴欣瑶</v>
      </c>
      <c r="C4" s="7" t="str">
        <f>"42301020101"</f>
        <v>42301020101</v>
      </c>
      <c r="D4" s="8"/>
      <c r="G4" s="9"/>
      <c r="H4" s="9"/>
      <c r="I4" s="9"/>
      <c r="J4" s="9"/>
      <c r="K4" s="9"/>
      <c r="L4" s="9"/>
      <c r="M4" s="9"/>
    </row>
    <row r="5" spans="1:13" s="2" customFormat="1" ht="24" customHeight="1">
      <c r="A5" s="7" t="str">
        <f>"Y02"</f>
        <v>Y02</v>
      </c>
      <c r="B5" s="7" t="str">
        <f>"任宇霞"</f>
        <v>任宇霞</v>
      </c>
      <c r="C5" s="7" t="str">
        <f>"42301020110"</f>
        <v>42301020110</v>
      </c>
      <c r="D5" s="8"/>
      <c r="G5" s="9"/>
      <c r="H5" s="9"/>
      <c r="I5" s="9"/>
      <c r="J5" s="9"/>
      <c r="K5" s="9"/>
      <c r="L5" s="9"/>
      <c r="M5" s="9"/>
    </row>
    <row r="6" spans="1:13" s="2" customFormat="1" ht="24" customHeight="1">
      <c r="A6" s="7" t="str">
        <f>"Y02"</f>
        <v>Y02</v>
      </c>
      <c r="B6" s="7" t="str">
        <f>"李若婕"</f>
        <v>李若婕</v>
      </c>
      <c r="C6" s="7" t="str">
        <f>"42301020106"</f>
        <v>42301020106</v>
      </c>
      <c r="D6" s="8"/>
      <c r="G6" s="9"/>
      <c r="H6" s="9"/>
      <c r="I6" s="9"/>
      <c r="J6" s="9"/>
      <c r="K6" s="9"/>
      <c r="L6" s="9"/>
      <c r="M6" s="9"/>
    </row>
    <row r="7" spans="1:13" s="2" customFormat="1" ht="24" customHeight="1">
      <c r="A7" s="7" t="str">
        <f>"Y03"</f>
        <v>Y03</v>
      </c>
      <c r="B7" s="7" t="str">
        <f>"张茜"</f>
        <v>张茜</v>
      </c>
      <c r="C7" s="7">
        <f>""</f>
      </c>
      <c r="D7" s="8"/>
      <c r="G7" s="9"/>
      <c r="H7" s="9"/>
      <c r="I7" s="9"/>
      <c r="J7" s="9"/>
      <c r="K7" s="9"/>
      <c r="L7" s="9"/>
      <c r="M7" s="9"/>
    </row>
    <row r="8" spans="1:13" s="2" customFormat="1" ht="24" customHeight="1">
      <c r="A8" s="7" t="str">
        <f>"Y04"</f>
        <v>Y04</v>
      </c>
      <c r="B8" s="7" t="str">
        <f>"武慧栋"</f>
        <v>武慧栋</v>
      </c>
      <c r="C8" s="7" t="str">
        <f>"42301040203"</f>
        <v>42301040203</v>
      </c>
      <c r="D8" s="8"/>
      <c r="G8" s="9"/>
      <c r="H8" s="9"/>
      <c r="I8" s="9"/>
      <c r="J8" s="9"/>
      <c r="K8" s="9"/>
      <c r="L8" s="9"/>
      <c r="M8" s="9"/>
    </row>
    <row r="9" spans="1:13" s="2" customFormat="1" ht="24" customHeight="1">
      <c r="A9" s="7" t="str">
        <f>"Y04"</f>
        <v>Y04</v>
      </c>
      <c r="B9" s="7" t="str">
        <f>"张烁"</f>
        <v>张烁</v>
      </c>
      <c r="C9" s="7" t="str">
        <f>"42301040205"</f>
        <v>42301040205</v>
      </c>
      <c r="D9" s="8"/>
      <c r="G9" s="9"/>
      <c r="H9" s="9"/>
      <c r="I9" s="9"/>
      <c r="J9" s="9"/>
      <c r="K9" s="9"/>
      <c r="L9" s="9"/>
      <c r="M9" s="9"/>
    </row>
    <row r="10" spans="1:13" s="2" customFormat="1" ht="24" customHeight="1">
      <c r="A10" s="7" t="str">
        <f>"Y04"</f>
        <v>Y04</v>
      </c>
      <c r="B10" s="7" t="str">
        <f>"连祥媛"</f>
        <v>连祥媛</v>
      </c>
      <c r="C10" s="7" t="str">
        <f>"42301040201"</f>
        <v>42301040201</v>
      </c>
      <c r="D10" s="8"/>
      <c r="G10" s="9"/>
      <c r="H10" s="9"/>
      <c r="I10" s="9"/>
      <c r="J10" s="9"/>
      <c r="K10" s="9"/>
      <c r="L10" s="9"/>
      <c r="M10" s="9"/>
    </row>
    <row r="11" spans="1:13" s="2" customFormat="1" ht="24" customHeight="1">
      <c r="A11" s="7" t="str">
        <f>"Y05"</f>
        <v>Y05</v>
      </c>
      <c r="B11" s="7" t="str">
        <f>"侯润晓"</f>
        <v>侯润晓</v>
      </c>
      <c r="C11" s="7" t="str">
        <f>"42301050214"</f>
        <v>42301050214</v>
      </c>
      <c r="D11" s="8"/>
      <c r="G11" s="9"/>
      <c r="H11" s="9"/>
      <c r="I11" s="9"/>
      <c r="J11" s="9"/>
      <c r="K11" s="9"/>
      <c r="L11" s="9"/>
      <c r="M11" s="9"/>
    </row>
    <row r="12" spans="1:13" s="2" customFormat="1" ht="24" customHeight="1">
      <c r="A12" s="7" t="str">
        <f>"Y05"</f>
        <v>Y05</v>
      </c>
      <c r="B12" s="7" t="str">
        <f>"郭荣荣"</f>
        <v>郭荣荣</v>
      </c>
      <c r="C12" s="7" t="str">
        <f>"42301050209"</f>
        <v>42301050209</v>
      </c>
      <c r="D12" s="8"/>
      <c r="G12" s="9"/>
      <c r="H12" s="9"/>
      <c r="I12" s="9"/>
      <c r="J12" s="9"/>
      <c r="K12" s="9"/>
      <c r="L12" s="9"/>
      <c r="M12" s="9"/>
    </row>
    <row r="13" spans="1:13" s="2" customFormat="1" ht="24" customHeight="1">
      <c r="A13" s="7" t="str">
        <f>"Y05"</f>
        <v>Y05</v>
      </c>
      <c r="B13" s="7" t="str">
        <f>"苗铭芝"</f>
        <v>苗铭芝</v>
      </c>
      <c r="C13" s="7" t="str">
        <f>"42301050220"</f>
        <v>42301050220</v>
      </c>
      <c r="D13" s="8"/>
      <c r="G13" s="9"/>
      <c r="H13" s="9"/>
      <c r="I13" s="9"/>
      <c r="J13" s="9"/>
      <c r="K13" s="9"/>
      <c r="L13" s="9"/>
      <c r="M13" s="9"/>
    </row>
    <row r="14" spans="1:13" s="2" customFormat="1" ht="24" customHeight="1">
      <c r="A14" s="7" t="str">
        <f>"Y06"</f>
        <v>Y06</v>
      </c>
      <c r="B14" s="7" t="str">
        <f>"段西亚"</f>
        <v>段西亚</v>
      </c>
      <c r="C14" s="7">
        <f>""</f>
      </c>
      <c r="D14" s="8"/>
      <c r="G14" s="9"/>
      <c r="H14" s="9"/>
      <c r="I14" s="9"/>
      <c r="J14" s="9"/>
      <c r="K14" s="9"/>
      <c r="L14" s="9"/>
      <c r="M14" s="9"/>
    </row>
    <row r="15" spans="1:13" s="2" customFormat="1" ht="24" customHeight="1">
      <c r="A15" s="7" t="str">
        <f>"Y06"</f>
        <v>Y06</v>
      </c>
      <c r="B15" s="7" t="str">
        <f>"姚金荣"</f>
        <v>姚金荣</v>
      </c>
      <c r="C15" s="7">
        <f>""</f>
      </c>
      <c r="D15" s="8"/>
      <c r="G15" s="9"/>
      <c r="H15" s="9"/>
      <c r="I15" s="9"/>
      <c r="J15" s="9"/>
      <c r="K15" s="9"/>
      <c r="L15" s="9"/>
      <c r="M15" s="9"/>
    </row>
    <row r="16" spans="1:13" s="2" customFormat="1" ht="24" customHeight="1">
      <c r="A16" s="7" t="str">
        <f>"Y07"</f>
        <v>Y07</v>
      </c>
      <c r="B16" s="7" t="str">
        <f>"范雅钧"</f>
        <v>范雅钧</v>
      </c>
      <c r="C16" s="7">
        <f>""</f>
      </c>
      <c r="D16" s="8"/>
      <c r="G16" s="9"/>
      <c r="H16" s="9"/>
      <c r="I16" s="9"/>
      <c r="J16" s="9"/>
      <c r="K16" s="9"/>
      <c r="L16" s="9"/>
      <c r="M16" s="9"/>
    </row>
    <row r="17" spans="1:13" s="2" customFormat="1" ht="24" customHeight="1">
      <c r="A17" s="7" t="str">
        <f>"Y08"</f>
        <v>Y08</v>
      </c>
      <c r="B17" s="7" t="str">
        <f>"吴洁"</f>
        <v>吴洁</v>
      </c>
      <c r="C17" s="7" t="str">
        <f>"42301080230"</f>
        <v>42301080230</v>
      </c>
      <c r="D17" s="8"/>
      <c r="G17" s="9"/>
      <c r="H17" s="9"/>
      <c r="I17" s="9"/>
      <c r="J17" s="9"/>
      <c r="K17" s="9"/>
      <c r="L17" s="9"/>
      <c r="M17" s="9"/>
    </row>
    <row r="18" spans="1:13" s="2" customFormat="1" ht="24" customHeight="1">
      <c r="A18" s="7" t="str">
        <f>"Y08"</f>
        <v>Y08</v>
      </c>
      <c r="B18" s="7" t="str">
        <f>"张宁"</f>
        <v>张宁</v>
      </c>
      <c r="C18" s="7" t="str">
        <f>"42301080227"</f>
        <v>42301080227</v>
      </c>
      <c r="D18" s="8"/>
      <c r="G18" s="9"/>
      <c r="H18" s="9"/>
      <c r="I18" s="9"/>
      <c r="J18" s="9"/>
      <c r="K18" s="9"/>
      <c r="L18" s="9"/>
      <c r="M18" s="9"/>
    </row>
    <row r="19" spans="1:13" s="2" customFormat="1" ht="24" customHeight="1">
      <c r="A19" s="7" t="str">
        <f>"Y08"</f>
        <v>Y08</v>
      </c>
      <c r="B19" s="7" t="str">
        <f>"郭鑫"</f>
        <v>郭鑫</v>
      </c>
      <c r="C19" s="7" t="str">
        <f>"42301080224"</f>
        <v>42301080224</v>
      </c>
      <c r="D19" s="8"/>
      <c r="G19" s="9"/>
      <c r="H19" s="9"/>
      <c r="I19" s="9"/>
      <c r="J19" s="9"/>
      <c r="K19" s="9"/>
      <c r="L19" s="9"/>
      <c r="M19" s="9"/>
    </row>
    <row r="20" spans="1:13" s="2" customFormat="1" ht="24" customHeight="1">
      <c r="A20" s="7" t="str">
        <f>"Y09"</f>
        <v>Y09</v>
      </c>
      <c r="B20" s="7" t="str">
        <f>"张萌"</f>
        <v>张萌</v>
      </c>
      <c r="C20" s="7" t="str">
        <f>"42301090320"</f>
        <v>42301090320</v>
      </c>
      <c r="D20" s="8"/>
      <c r="G20" s="9"/>
      <c r="H20" s="9"/>
      <c r="I20" s="9"/>
      <c r="J20" s="9"/>
      <c r="K20" s="9"/>
      <c r="L20" s="9"/>
      <c r="M20" s="9"/>
    </row>
    <row r="21" spans="1:13" s="2" customFormat="1" ht="24" customHeight="1">
      <c r="A21" s="7" t="str">
        <f>"Y09"</f>
        <v>Y09</v>
      </c>
      <c r="B21" s="7" t="str">
        <f>"李杰"</f>
        <v>李杰</v>
      </c>
      <c r="C21" s="7" t="str">
        <f>"42301090321"</f>
        <v>42301090321</v>
      </c>
      <c r="D21" s="8"/>
      <c r="G21" s="9"/>
      <c r="H21" s="9"/>
      <c r="I21" s="9"/>
      <c r="J21" s="9"/>
      <c r="K21" s="9"/>
      <c r="L21" s="9"/>
      <c r="M21" s="9"/>
    </row>
    <row r="22" spans="1:13" s="2" customFormat="1" ht="24" customHeight="1">
      <c r="A22" s="7" t="str">
        <f>"Y09"</f>
        <v>Y09</v>
      </c>
      <c r="B22" s="10" t="str">
        <f>"田瑶"</f>
        <v>田瑶</v>
      </c>
      <c r="C22" s="7" t="str">
        <f>"42301090322"</f>
        <v>42301090322</v>
      </c>
      <c r="D22" s="8"/>
      <c r="G22" s="9"/>
      <c r="H22" s="9"/>
      <c r="I22" s="9"/>
      <c r="J22" s="9"/>
      <c r="K22" s="9"/>
      <c r="L22" s="9"/>
      <c r="M22" s="9"/>
    </row>
    <row r="23" spans="1:13" s="2" customFormat="1" ht="24" customHeight="1">
      <c r="A23" s="7" t="s">
        <v>5</v>
      </c>
      <c r="B23" s="11" t="s">
        <v>6</v>
      </c>
      <c r="C23" s="8"/>
      <c r="D23" s="8"/>
      <c r="G23" s="9"/>
      <c r="H23" s="9"/>
      <c r="I23" s="9"/>
      <c r="J23" s="9"/>
      <c r="K23" s="9"/>
      <c r="L23" s="9"/>
      <c r="M23" s="9"/>
    </row>
    <row r="24" spans="1:13" s="2" customFormat="1" ht="24" customHeight="1">
      <c r="A24" s="7" t="s">
        <v>5</v>
      </c>
      <c r="B24" s="11" t="s">
        <v>7</v>
      </c>
      <c r="C24" s="8"/>
      <c r="D24" s="8"/>
      <c r="G24" s="9"/>
      <c r="H24" s="9"/>
      <c r="I24" s="9"/>
      <c r="J24" s="9"/>
      <c r="K24" s="9"/>
      <c r="L24" s="9"/>
      <c r="M24" s="9"/>
    </row>
    <row r="25" spans="1:13" s="2" customFormat="1" ht="24" customHeight="1">
      <c r="A25" s="7" t="str">
        <f>"Y11"</f>
        <v>Y11</v>
      </c>
      <c r="B25" s="7" t="str">
        <f>"王肖"</f>
        <v>王肖</v>
      </c>
      <c r="C25" s="7">
        <f>""</f>
      </c>
      <c r="D25" s="8"/>
      <c r="G25" s="9"/>
      <c r="H25" s="9"/>
      <c r="I25" s="9"/>
      <c r="J25" s="9"/>
      <c r="K25" s="9"/>
      <c r="L25" s="9"/>
      <c r="M25" s="9"/>
    </row>
    <row r="26" spans="1:13" s="2" customFormat="1" ht="24" customHeight="1">
      <c r="A26" s="7" t="str">
        <f>"Y11"</f>
        <v>Y11</v>
      </c>
      <c r="B26" s="7" t="str">
        <f>"樊垚鑫"</f>
        <v>樊垚鑫</v>
      </c>
      <c r="C26" s="7">
        <f>""</f>
      </c>
      <c r="D26" s="8"/>
      <c r="G26" s="9"/>
      <c r="H26" s="9"/>
      <c r="I26" s="9"/>
      <c r="J26" s="9"/>
      <c r="K26" s="9"/>
      <c r="L26" s="9"/>
      <c r="M26" s="9"/>
    </row>
    <row r="27" spans="1:13" s="2" customFormat="1" ht="24" customHeight="1">
      <c r="A27" s="7" t="str">
        <f>"Y11"</f>
        <v>Y11</v>
      </c>
      <c r="B27" s="7" t="str">
        <f>"段惠琴"</f>
        <v>段惠琴</v>
      </c>
      <c r="C27" s="7">
        <f>""</f>
      </c>
      <c r="D27" s="8"/>
      <c r="G27" s="9"/>
      <c r="H27" s="9"/>
      <c r="I27" s="9"/>
      <c r="J27" s="9"/>
      <c r="K27" s="9"/>
      <c r="L27" s="9"/>
      <c r="M27" s="9"/>
    </row>
    <row r="28" spans="1:13" s="2" customFormat="1" ht="24" customHeight="1">
      <c r="A28" s="7" t="str">
        <f>"Y13"</f>
        <v>Y13</v>
      </c>
      <c r="B28" s="7" t="str">
        <f>"王岩松"</f>
        <v>王岩松</v>
      </c>
      <c r="C28" s="7">
        <f>""</f>
      </c>
      <c r="D28" s="8"/>
      <c r="G28" s="9"/>
      <c r="H28" s="9"/>
      <c r="I28" s="9"/>
      <c r="J28" s="9"/>
      <c r="K28" s="9"/>
      <c r="L28" s="9"/>
      <c r="M28" s="9"/>
    </row>
    <row r="29" spans="1:13" s="2" customFormat="1" ht="24" customHeight="1">
      <c r="A29" s="7" t="str">
        <f>"Y16"</f>
        <v>Y16</v>
      </c>
      <c r="B29" s="7" t="str">
        <f>"赵思思"</f>
        <v>赵思思</v>
      </c>
      <c r="C29" s="7" t="str">
        <f>"42301160427"</f>
        <v>42301160427</v>
      </c>
      <c r="D29" s="8"/>
      <c r="G29" s="9"/>
      <c r="H29" s="9"/>
      <c r="I29" s="9"/>
      <c r="J29" s="9"/>
      <c r="K29" s="9"/>
      <c r="L29" s="9"/>
      <c r="M29" s="9"/>
    </row>
    <row r="30" spans="1:13" s="2" customFormat="1" ht="24" customHeight="1">
      <c r="A30" s="7" t="str">
        <f>"Y16"</f>
        <v>Y16</v>
      </c>
      <c r="B30" s="7" t="str">
        <f>"茹希雅"</f>
        <v>茹希雅</v>
      </c>
      <c r="C30" s="7" t="str">
        <f>"42301160413"</f>
        <v>42301160413</v>
      </c>
      <c r="D30" s="8"/>
      <c r="G30" s="9"/>
      <c r="H30" s="9"/>
      <c r="I30" s="9"/>
      <c r="J30" s="9"/>
      <c r="K30" s="9"/>
      <c r="L30" s="9"/>
      <c r="M30" s="9"/>
    </row>
    <row r="31" spans="1:13" s="2" customFormat="1" ht="24" customHeight="1">
      <c r="A31" s="7" t="str">
        <f>"Y16"</f>
        <v>Y16</v>
      </c>
      <c r="B31" s="7" t="str">
        <f>"赵勇丽"</f>
        <v>赵勇丽</v>
      </c>
      <c r="C31" s="7" t="str">
        <f>"42301160404"</f>
        <v>42301160404</v>
      </c>
      <c r="D31" s="8"/>
      <c r="G31" s="9"/>
      <c r="H31" s="9"/>
      <c r="I31" s="9"/>
      <c r="J31" s="9"/>
      <c r="K31" s="9"/>
      <c r="L31" s="9"/>
      <c r="M31" s="9"/>
    </row>
    <row r="32" spans="1:13" s="2" customFormat="1" ht="24" customHeight="1">
      <c r="A32" s="7" t="str">
        <f>"Y17"</f>
        <v>Y17</v>
      </c>
      <c r="B32" s="7" t="str">
        <f>"刘妮"</f>
        <v>刘妮</v>
      </c>
      <c r="C32" s="7">
        <f>""</f>
      </c>
      <c r="D32" s="8"/>
      <c r="G32" s="9"/>
      <c r="H32" s="9"/>
      <c r="I32" s="9"/>
      <c r="J32" s="9"/>
      <c r="K32" s="9"/>
      <c r="L32" s="9"/>
      <c r="M32" s="9"/>
    </row>
    <row r="33" spans="1:13" s="2" customFormat="1" ht="24" customHeight="1">
      <c r="A33" s="7" t="str">
        <f>"Y20"</f>
        <v>Y20</v>
      </c>
      <c r="B33" s="7" t="str">
        <f>"赵小燕"</f>
        <v>赵小燕</v>
      </c>
      <c r="C33" s="7">
        <f>""</f>
      </c>
      <c r="D33" s="8"/>
      <c r="G33" s="9"/>
      <c r="H33" s="9"/>
      <c r="I33" s="9"/>
      <c r="J33" s="9"/>
      <c r="K33" s="9"/>
      <c r="L33" s="9"/>
      <c r="M33" s="9"/>
    </row>
    <row r="34" spans="1:13" s="2" customFormat="1" ht="24" customHeight="1">
      <c r="A34" s="7" t="str">
        <f>"Y21"</f>
        <v>Y21</v>
      </c>
      <c r="B34" s="7" t="str">
        <f>"冀妍"</f>
        <v>冀妍</v>
      </c>
      <c r="C34" s="7" t="str">
        <f>"42301210513"</f>
        <v>42301210513</v>
      </c>
      <c r="D34" s="8"/>
      <c r="G34" s="9"/>
      <c r="H34" s="9"/>
      <c r="I34" s="9"/>
      <c r="J34" s="9"/>
      <c r="K34" s="9"/>
      <c r="L34" s="9"/>
      <c r="M34" s="9"/>
    </row>
    <row r="35" spans="1:13" s="2" customFormat="1" ht="24" customHeight="1">
      <c r="A35" s="7" t="str">
        <f>"Y21"</f>
        <v>Y21</v>
      </c>
      <c r="B35" s="7" t="str">
        <f>"冯剑华"</f>
        <v>冯剑华</v>
      </c>
      <c r="C35" s="7" t="str">
        <f>"42301210514"</f>
        <v>42301210514</v>
      </c>
      <c r="D35" s="8"/>
      <c r="G35" s="9"/>
      <c r="H35" s="9"/>
      <c r="I35" s="9"/>
      <c r="J35" s="9"/>
      <c r="K35" s="9"/>
      <c r="L35" s="9"/>
      <c r="M35" s="9"/>
    </row>
    <row r="36" spans="1:13" s="2" customFormat="1" ht="24" customHeight="1">
      <c r="A36" s="7" t="str">
        <f>"Y21"</f>
        <v>Y21</v>
      </c>
      <c r="B36" s="7" t="str">
        <f>"王菲"</f>
        <v>王菲</v>
      </c>
      <c r="C36" s="7" t="str">
        <f>"42301210508"</f>
        <v>42301210508</v>
      </c>
      <c r="D36" s="8"/>
      <c r="G36" s="9"/>
      <c r="H36" s="9"/>
      <c r="I36" s="9"/>
      <c r="J36" s="9"/>
      <c r="K36" s="9"/>
      <c r="L36" s="9"/>
      <c r="M36" s="9"/>
    </row>
    <row r="37" spans="1:13" s="2" customFormat="1" ht="24" customHeight="1">
      <c r="A37" s="7" t="str">
        <f>"Y21"</f>
        <v>Y21</v>
      </c>
      <c r="B37" s="7" t="str">
        <f>"路润"</f>
        <v>路润</v>
      </c>
      <c r="C37" s="7" t="str">
        <f>"42301210503"</f>
        <v>42301210503</v>
      </c>
      <c r="D37" s="8"/>
      <c r="G37" s="9"/>
      <c r="H37" s="9"/>
      <c r="I37" s="9"/>
      <c r="J37" s="9"/>
      <c r="K37" s="9"/>
      <c r="L37" s="9"/>
      <c r="M37" s="9"/>
    </row>
    <row r="38" spans="1:13" s="2" customFormat="1" ht="24" customHeight="1">
      <c r="A38" s="7" t="str">
        <f>"Y22"</f>
        <v>Y22</v>
      </c>
      <c r="B38" s="7" t="str">
        <f>"郭姣勇"</f>
        <v>郭姣勇</v>
      </c>
      <c r="C38" s="7">
        <f aca="true" t="shared" si="0" ref="C38:C54">""</f>
      </c>
      <c r="D38" s="8"/>
      <c r="G38" s="9"/>
      <c r="H38" s="9"/>
      <c r="I38" s="9"/>
      <c r="J38" s="9"/>
      <c r="K38" s="9"/>
      <c r="L38" s="9"/>
      <c r="M38" s="9"/>
    </row>
    <row r="39" spans="1:13" s="2" customFormat="1" ht="24" customHeight="1">
      <c r="A39" s="7" t="str">
        <f>"Y24"</f>
        <v>Y24</v>
      </c>
      <c r="B39" s="7" t="str">
        <f>"段琦瑞"</f>
        <v>段琦瑞</v>
      </c>
      <c r="C39" s="7">
        <f t="shared" si="0"/>
      </c>
      <c r="D39" s="8"/>
      <c r="G39" s="9"/>
      <c r="H39" s="9"/>
      <c r="I39" s="9"/>
      <c r="J39" s="9"/>
      <c r="K39" s="9"/>
      <c r="L39" s="9"/>
      <c r="M39" s="9"/>
    </row>
    <row r="40" spans="1:13" s="2" customFormat="1" ht="24" customHeight="1">
      <c r="A40" s="7" t="str">
        <f>"Y24"</f>
        <v>Y24</v>
      </c>
      <c r="B40" s="7" t="str">
        <f>"崔建枝"</f>
        <v>崔建枝</v>
      </c>
      <c r="C40" s="7">
        <f t="shared" si="0"/>
      </c>
      <c r="D40" s="8"/>
      <c r="G40" s="9"/>
      <c r="H40" s="9"/>
      <c r="I40" s="9"/>
      <c r="J40" s="9"/>
      <c r="K40" s="9"/>
      <c r="L40" s="9"/>
      <c r="M40" s="9"/>
    </row>
    <row r="41" spans="1:13" s="2" customFormat="1" ht="24" customHeight="1">
      <c r="A41" s="7" t="str">
        <f>"Y24"</f>
        <v>Y24</v>
      </c>
      <c r="B41" s="7" t="str">
        <f>"苗婷"</f>
        <v>苗婷</v>
      </c>
      <c r="C41" s="7">
        <f t="shared" si="0"/>
      </c>
      <c r="D41" s="8"/>
      <c r="G41" s="9"/>
      <c r="H41" s="9"/>
      <c r="I41" s="9"/>
      <c r="J41" s="9"/>
      <c r="K41" s="9"/>
      <c r="L41" s="9"/>
      <c r="M41" s="9"/>
    </row>
    <row r="42" spans="1:13" s="2" customFormat="1" ht="24" customHeight="1">
      <c r="A42" s="7" t="str">
        <f>"Y24"</f>
        <v>Y24</v>
      </c>
      <c r="B42" s="7" t="str">
        <f>"李赛"</f>
        <v>李赛</v>
      </c>
      <c r="C42" s="7">
        <f t="shared" si="0"/>
      </c>
      <c r="D42" s="8"/>
      <c r="G42" s="9"/>
      <c r="H42" s="9"/>
      <c r="I42" s="9"/>
      <c r="J42" s="9"/>
      <c r="K42" s="9"/>
      <c r="L42" s="9"/>
      <c r="M42" s="9"/>
    </row>
    <row r="43" spans="1:13" s="2" customFormat="1" ht="24" customHeight="1">
      <c r="A43" s="7" t="str">
        <f>"Y25"</f>
        <v>Y25</v>
      </c>
      <c r="B43" s="7" t="str">
        <f>"李佳"</f>
        <v>李佳</v>
      </c>
      <c r="C43" s="7">
        <f t="shared" si="0"/>
      </c>
      <c r="D43" s="8"/>
      <c r="G43" s="9"/>
      <c r="H43" s="9"/>
      <c r="I43" s="9"/>
      <c r="J43" s="9"/>
      <c r="K43" s="9"/>
      <c r="L43" s="9"/>
      <c r="M43" s="9"/>
    </row>
    <row r="44" spans="1:13" s="2" customFormat="1" ht="24" customHeight="1">
      <c r="A44" s="7" t="str">
        <f>"Y25"</f>
        <v>Y25</v>
      </c>
      <c r="B44" s="7" t="str">
        <f>"王路帆"</f>
        <v>王路帆</v>
      </c>
      <c r="C44" s="7">
        <f t="shared" si="0"/>
      </c>
      <c r="D44" s="8"/>
      <c r="G44" s="9"/>
      <c r="H44" s="9"/>
      <c r="I44" s="9"/>
      <c r="J44" s="9"/>
      <c r="K44" s="9"/>
      <c r="L44" s="9"/>
      <c r="M44" s="9"/>
    </row>
    <row r="45" spans="1:13" s="2" customFormat="1" ht="24" customHeight="1">
      <c r="A45" s="7" t="str">
        <f>"Y25"</f>
        <v>Y25</v>
      </c>
      <c r="B45" s="7" t="str">
        <f>"郝鹏霞"</f>
        <v>郝鹏霞</v>
      </c>
      <c r="C45" s="7">
        <f t="shared" si="0"/>
      </c>
      <c r="D45" s="8"/>
      <c r="G45" s="9"/>
      <c r="H45" s="9"/>
      <c r="I45" s="9"/>
      <c r="J45" s="9"/>
      <c r="K45" s="9"/>
      <c r="L45" s="9"/>
      <c r="M45" s="9"/>
    </row>
    <row r="46" spans="1:13" s="2" customFormat="1" ht="24" customHeight="1">
      <c r="A46" s="7" t="str">
        <f>"Y25"</f>
        <v>Y25</v>
      </c>
      <c r="B46" s="7" t="str">
        <f>"李原墨"</f>
        <v>李原墨</v>
      </c>
      <c r="C46" s="7">
        <f t="shared" si="0"/>
      </c>
      <c r="D46" s="8"/>
      <c r="G46" s="9"/>
      <c r="H46" s="9"/>
      <c r="I46" s="9"/>
      <c r="J46" s="9"/>
      <c r="K46" s="9"/>
      <c r="L46" s="9"/>
      <c r="M46" s="9"/>
    </row>
    <row r="47" spans="1:13" s="2" customFormat="1" ht="24" customHeight="1">
      <c r="A47" s="7" t="str">
        <f aca="true" t="shared" si="1" ref="A47:A52">"Y26"</f>
        <v>Y26</v>
      </c>
      <c r="B47" s="7" t="str">
        <f>"王益超"</f>
        <v>王益超</v>
      </c>
      <c r="C47" s="7">
        <f t="shared" si="0"/>
      </c>
      <c r="D47" s="8"/>
      <c r="G47" s="9"/>
      <c r="H47" s="9"/>
      <c r="I47" s="9"/>
      <c r="J47" s="9"/>
      <c r="K47" s="9"/>
      <c r="L47" s="9"/>
      <c r="M47" s="9"/>
    </row>
    <row r="48" spans="1:13" s="2" customFormat="1" ht="24" customHeight="1">
      <c r="A48" s="7" t="str">
        <f t="shared" si="1"/>
        <v>Y26</v>
      </c>
      <c r="B48" s="7" t="str">
        <f>"彭亚菲"</f>
        <v>彭亚菲</v>
      </c>
      <c r="C48" s="7">
        <f t="shared" si="0"/>
      </c>
      <c r="D48" s="8"/>
      <c r="G48" s="9"/>
      <c r="H48" s="9"/>
      <c r="I48" s="9"/>
      <c r="J48" s="9"/>
      <c r="K48" s="9"/>
      <c r="L48" s="9"/>
      <c r="M48" s="9"/>
    </row>
    <row r="49" spans="1:13" s="2" customFormat="1" ht="24" customHeight="1">
      <c r="A49" s="7" t="str">
        <f t="shared" si="1"/>
        <v>Y26</v>
      </c>
      <c r="B49" s="7" t="str">
        <f>"李亚男"</f>
        <v>李亚男</v>
      </c>
      <c r="C49" s="7">
        <f t="shared" si="0"/>
      </c>
      <c r="D49" s="8"/>
      <c r="G49" s="9"/>
      <c r="H49" s="9"/>
      <c r="I49" s="9"/>
      <c r="J49" s="9"/>
      <c r="K49" s="9"/>
      <c r="L49" s="9"/>
      <c r="M49" s="9"/>
    </row>
    <row r="50" spans="1:13" s="2" customFormat="1" ht="24" customHeight="1">
      <c r="A50" s="7" t="str">
        <f t="shared" si="1"/>
        <v>Y26</v>
      </c>
      <c r="B50" s="7" t="str">
        <f>"王磊"</f>
        <v>王磊</v>
      </c>
      <c r="C50" s="7">
        <f t="shared" si="0"/>
      </c>
      <c r="D50" s="8"/>
      <c r="G50" s="9"/>
      <c r="H50" s="9"/>
      <c r="I50" s="9"/>
      <c r="J50" s="9"/>
      <c r="K50" s="9"/>
      <c r="L50" s="9"/>
      <c r="M50" s="9"/>
    </row>
    <row r="51" spans="1:13" s="2" customFormat="1" ht="24" customHeight="1">
      <c r="A51" s="7" t="str">
        <f t="shared" si="1"/>
        <v>Y26</v>
      </c>
      <c r="B51" s="7" t="str">
        <f>"梁娜"</f>
        <v>梁娜</v>
      </c>
      <c r="C51" s="7">
        <f t="shared" si="0"/>
      </c>
      <c r="D51" s="8"/>
      <c r="G51" s="9"/>
      <c r="H51" s="9"/>
      <c r="I51" s="9"/>
      <c r="J51" s="9"/>
      <c r="K51" s="9"/>
      <c r="L51" s="9"/>
      <c r="M51" s="9"/>
    </row>
    <row r="52" spans="1:13" s="2" customFormat="1" ht="24" customHeight="1">
      <c r="A52" s="7" t="str">
        <f t="shared" si="1"/>
        <v>Y26</v>
      </c>
      <c r="B52" s="7" t="str">
        <f>"邓丹"</f>
        <v>邓丹</v>
      </c>
      <c r="C52" s="7">
        <f t="shared" si="0"/>
      </c>
      <c r="D52" s="8"/>
      <c r="G52" s="9"/>
      <c r="H52" s="9"/>
      <c r="I52" s="9"/>
      <c r="J52" s="9"/>
      <c r="K52" s="9"/>
      <c r="L52" s="9"/>
      <c r="M52" s="9"/>
    </row>
    <row r="53" spans="1:13" s="2" customFormat="1" ht="24" customHeight="1">
      <c r="A53" s="7" t="str">
        <f>"Y28"</f>
        <v>Y28</v>
      </c>
      <c r="B53" s="7" t="str">
        <f>"王晶"</f>
        <v>王晶</v>
      </c>
      <c r="C53" s="7" t="str">
        <f>"42301280524"</f>
        <v>42301280524</v>
      </c>
      <c r="D53" s="8"/>
      <c r="G53" s="9"/>
      <c r="H53" s="9"/>
      <c r="I53" s="9"/>
      <c r="J53" s="9"/>
      <c r="K53" s="9"/>
      <c r="L53" s="9"/>
      <c r="M53" s="9"/>
    </row>
    <row r="54" spans="1:13" s="2" customFormat="1" ht="24" customHeight="1">
      <c r="A54" s="7" t="str">
        <f>"Y28"</f>
        <v>Y28</v>
      </c>
      <c r="B54" s="7" t="str">
        <f>"杨沐雨"</f>
        <v>杨沐雨</v>
      </c>
      <c r="C54" s="7" t="str">
        <f>"42301280521"</f>
        <v>42301280521</v>
      </c>
      <c r="D54" s="8"/>
      <c r="G54" s="9"/>
      <c r="H54" s="9"/>
      <c r="I54" s="9"/>
      <c r="J54" s="9"/>
      <c r="K54" s="9"/>
      <c r="L54" s="9"/>
      <c r="M54" s="9"/>
    </row>
    <row r="55" spans="1:13" s="2" customFormat="1" ht="24" customHeight="1">
      <c r="A55" s="7" t="str">
        <f>"Y28"</f>
        <v>Y28</v>
      </c>
      <c r="B55" s="7" t="str">
        <f>"韩腾辉"</f>
        <v>韩腾辉</v>
      </c>
      <c r="C55" s="7" t="str">
        <f>"42301280523"</f>
        <v>42301280523</v>
      </c>
      <c r="D55" s="8"/>
      <c r="G55" s="9"/>
      <c r="H55" s="9"/>
      <c r="I55" s="9"/>
      <c r="J55" s="9"/>
      <c r="K55" s="9"/>
      <c r="L55" s="9"/>
      <c r="M55" s="9"/>
    </row>
    <row r="56" spans="1:13" s="2" customFormat="1" ht="24" customHeight="1">
      <c r="A56" s="7" t="str">
        <f>"Y29"</f>
        <v>Y29</v>
      </c>
      <c r="B56" s="7" t="str">
        <f>"李曌芳"</f>
        <v>李曌芳</v>
      </c>
      <c r="C56" s="7">
        <f>""</f>
      </c>
      <c r="D56" s="8"/>
      <c r="G56" s="9"/>
      <c r="H56" s="9"/>
      <c r="I56" s="9"/>
      <c r="J56" s="9"/>
      <c r="K56" s="9"/>
      <c r="L56" s="9"/>
      <c r="M56" s="9"/>
    </row>
    <row r="57" spans="1:13" s="2" customFormat="1" ht="24" customHeight="1">
      <c r="A57" s="7" t="str">
        <f>"Y30"</f>
        <v>Y30</v>
      </c>
      <c r="B57" s="7" t="str">
        <f>"牛柯静"</f>
        <v>牛柯静</v>
      </c>
      <c r="C57" s="7">
        <f>""</f>
      </c>
      <c r="D57" s="8"/>
      <c r="G57" s="9"/>
      <c r="H57" s="9"/>
      <c r="I57" s="9"/>
      <c r="J57" s="9"/>
      <c r="K57" s="9"/>
      <c r="L57" s="9"/>
      <c r="M57" s="9"/>
    </row>
    <row r="58" spans="1:13" s="2" customFormat="1" ht="24" customHeight="1">
      <c r="A58" s="7" t="str">
        <f>"Y30"</f>
        <v>Y30</v>
      </c>
      <c r="B58" s="7" t="str">
        <f>"白雨蓉"</f>
        <v>白雨蓉</v>
      </c>
      <c r="C58" s="7">
        <f>""</f>
      </c>
      <c r="D58" s="8"/>
      <c r="G58" s="9"/>
      <c r="H58" s="9"/>
      <c r="I58" s="9"/>
      <c r="J58" s="9"/>
      <c r="K58" s="9"/>
      <c r="L58" s="9"/>
      <c r="M58" s="9"/>
    </row>
    <row r="59" spans="1:13" s="2" customFormat="1" ht="24" customHeight="1">
      <c r="A59" s="7" t="str">
        <f>"Y30"</f>
        <v>Y30</v>
      </c>
      <c r="B59" s="7" t="str">
        <f>"杨叶"</f>
        <v>杨叶</v>
      </c>
      <c r="C59" s="7">
        <f>""</f>
      </c>
      <c r="D59" s="8"/>
      <c r="G59" s="9"/>
      <c r="H59" s="9"/>
      <c r="I59" s="9"/>
      <c r="J59" s="9"/>
      <c r="K59" s="9"/>
      <c r="L59" s="9"/>
      <c r="M59" s="9"/>
    </row>
    <row r="60" spans="1:13" s="2" customFormat="1" ht="24" customHeight="1">
      <c r="A60" s="7" t="str">
        <f>"Y32"</f>
        <v>Y32</v>
      </c>
      <c r="B60" s="7" t="str">
        <f>"王硕凤"</f>
        <v>王硕凤</v>
      </c>
      <c r="C60" s="7">
        <f>""</f>
      </c>
      <c r="D60" s="8"/>
      <c r="G60" s="9"/>
      <c r="H60" s="9"/>
      <c r="I60" s="9"/>
      <c r="J60" s="9"/>
      <c r="K60" s="9"/>
      <c r="L60" s="9"/>
      <c r="M60" s="9"/>
    </row>
    <row r="61" spans="1:13" s="2" customFormat="1" ht="24" customHeight="1">
      <c r="A61" s="7" t="str">
        <f>"Y33"</f>
        <v>Y33</v>
      </c>
      <c r="B61" s="7" t="str">
        <f>"和静"</f>
        <v>和静</v>
      </c>
      <c r="C61" s="7" t="str">
        <f>"42301330610"</f>
        <v>42301330610</v>
      </c>
      <c r="D61" s="8"/>
      <c r="G61" s="9"/>
      <c r="H61" s="9"/>
      <c r="I61" s="9"/>
      <c r="J61" s="9"/>
      <c r="K61" s="9"/>
      <c r="L61" s="9"/>
      <c r="M61" s="9"/>
    </row>
    <row r="62" spans="1:13" s="2" customFormat="1" ht="24" customHeight="1">
      <c r="A62" s="7" t="str">
        <f>"Y33"</f>
        <v>Y33</v>
      </c>
      <c r="B62" s="7" t="str">
        <f>"车王燕"</f>
        <v>车王燕</v>
      </c>
      <c r="C62" s="7" t="str">
        <f>"42301330602"</f>
        <v>42301330602</v>
      </c>
      <c r="D62" s="8"/>
      <c r="G62" s="9"/>
      <c r="H62" s="9"/>
      <c r="I62" s="9"/>
      <c r="J62" s="9"/>
      <c r="K62" s="9"/>
      <c r="L62" s="9"/>
      <c r="M62" s="9"/>
    </row>
    <row r="63" spans="1:13" s="2" customFormat="1" ht="24" customHeight="1">
      <c r="A63" s="7" t="str">
        <f>"Y33"</f>
        <v>Y33</v>
      </c>
      <c r="B63" s="7" t="str">
        <f>"暴悦婧"</f>
        <v>暴悦婧</v>
      </c>
      <c r="C63" s="7" t="str">
        <f>"42301330609"</f>
        <v>42301330609</v>
      </c>
      <c r="D63" s="8"/>
      <c r="G63" s="9"/>
      <c r="H63" s="9"/>
      <c r="I63" s="9"/>
      <c r="J63" s="9"/>
      <c r="K63" s="9"/>
      <c r="L63" s="9"/>
      <c r="M63" s="9"/>
    </row>
    <row r="64" spans="1:13" s="2" customFormat="1" ht="24" customHeight="1">
      <c r="A64" s="7" t="str">
        <f>"Y35"</f>
        <v>Y35</v>
      </c>
      <c r="B64" s="7" t="str">
        <f>"王宁"</f>
        <v>王宁</v>
      </c>
      <c r="C64" s="7" t="str">
        <f>"42301350625"</f>
        <v>42301350625</v>
      </c>
      <c r="D64" s="8"/>
      <c r="G64" s="9"/>
      <c r="H64" s="9"/>
      <c r="I64" s="9"/>
      <c r="J64" s="9"/>
      <c r="K64" s="9"/>
      <c r="L64" s="9"/>
      <c r="M64" s="9"/>
    </row>
    <row r="65" spans="1:13" s="2" customFormat="1" ht="24" customHeight="1">
      <c r="A65" s="7" t="str">
        <f>"Y35"</f>
        <v>Y35</v>
      </c>
      <c r="B65" s="7" t="str">
        <f>"崔迎波"</f>
        <v>崔迎波</v>
      </c>
      <c r="C65" s="7" t="str">
        <f>"42301350618"</f>
        <v>42301350618</v>
      </c>
      <c r="D65" s="8"/>
      <c r="G65" s="9"/>
      <c r="H65" s="9"/>
      <c r="I65" s="9"/>
      <c r="J65" s="9"/>
      <c r="K65" s="9"/>
      <c r="L65" s="9"/>
      <c r="M65" s="9"/>
    </row>
    <row r="66" spans="1:13" s="2" customFormat="1" ht="24" customHeight="1">
      <c r="A66" s="7" t="str">
        <f>"Y35"</f>
        <v>Y35</v>
      </c>
      <c r="B66" s="7" t="str">
        <f>"牛慧赟"</f>
        <v>牛慧赟</v>
      </c>
      <c r="C66" s="7" t="str">
        <f>"42301350616"</f>
        <v>42301350616</v>
      </c>
      <c r="D66" s="8"/>
      <c r="G66" s="9"/>
      <c r="H66" s="9"/>
      <c r="I66" s="9"/>
      <c r="J66" s="9"/>
      <c r="K66" s="9"/>
      <c r="L66" s="9"/>
      <c r="M66" s="9"/>
    </row>
    <row r="67" spans="1:13" s="2" customFormat="1" ht="24" customHeight="1">
      <c r="A67" s="7" t="str">
        <f>"Y37"</f>
        <v>Y37</v>
      </c>
      <c r="B67" s="7" t="str">
        <f>"张骏瑶"</f>
        <v>张骏瑶</v>
      </c>
      <c r="C67" s="7">
        <f aca="true" t="shared" si="2" ref="C67:C72">""</f>
      </c>
      <c r="D67" s="8"/>
      <c r="G67" s="9"/>
      <c r="H67" s="9"/>
      <c r="I67" s="9"/>
      <c r="J67" s="9"/>
      <c r="K67" s="9"/>
      <c r="L67" s="9"/>
      <c r="M67" s="9"/>
    </row>
    <row r="68" spans="1:13" s="2" customFormat="1" ht="24" customHeight="1">
      <c r="A68" s="7" t="str">
        <f>"Y38"</f>
        <v>Y38</v>
      </c>
      <c r="B68" s="7" t="str">
        <f>"郜露露"</f>
        <v>郜露露</v>
      </c>
      <c r="C68" s="7">
        <f t="shared" si="2"/>
      </c>
      <c r="D68" s="8"/>
      <c r="G68" s="9"/>
      <c r="H68" s="9"/>
      <c r="I68" s="9"/>
      <c r="J68" s="9"/>
      <c r="K68" s="9"/>
      <c r="L68" s="9"/>
      <c r="M68" s="9"/>
    </row>
    <row r="69" spans="1:13" s="2" customFormat="1" ht="24" customHeight="1">
      <c r="A69" s="7" t="str">
        <f>"Y38"</f>
        <v>Y38</v>
      </c>
      <c r="B69" s="7" t="str">
        <f>"尚凯"</f>
        <v>尚凯</v>
      </c>
      <c r="C69" s="7">
        <f t="shared" si="2"/>
      </c>
      <c r="D69" s="8"/>
      <c r="G69" s="9"/>
      <c r="H69" s="9"/>
      <c r="I69" s="9"/>
      <c r="J69" s="9"/>
      <c r="K69" s="9"/>
      <c r="L69" s="9"/>
      <c r="M69" s="9"/>
    </row>
    <row r="70" spans="1:13" s="2" customFormat="1" ht="24" customHeight="1">
      <c r="A70" s="7" t="str">
        <f>"Y38"</f>
        <v>Y38</v>
      </c>
      <c r="B70" s="7" t="str">
        <f>"郭垚洋"</f>
        <v>郭垚洋</v>
      </c>
      <c r="C70" s="7">
        <f t="shared" si="2"/>
      </c>
      <c r="D70" s="8"/>
      <c r="G70" s="9"/>
      <c r="H70" s="9"/>
      <c r="I70" s="9"/>
      <c r="J70" s="9"/>
      <c r="K70" s="9"/>
      <c r="L70" s="9"/>
      <c r="M70" s="9"/>
    </row>
    <row r="71" spans="1:13" s="2" customFormat="1" ht="24" customHeight="1">
      <c r="A71" s="7" t="str">
        <f>"Y38"</f>
        <v>Y38</v>
      </c>
      <c r="B71" s="7" t="str">
        <f>"李阳"</f>
        <v>李阳</v>
      </c>
      <c r="C71" s="7">
        <f t="shared" si="2"/>
      </c>
      <c r="D71" s="8"/>
      <c r="G71" s="9"/>
      <c r="H71" s="9"/>
      <c r="I71" s="9"/>
      <c r="J71" s="9"/>
      <c r="K71" s="9"/>
      <c r="L71" s="9"/>
      <c r="M71" s="9"/>
    </row>
    <row r="72" spans="1:13" s="2" customFormat="1" ht="24" customHeight="1">
      <c r="A72" s="7" t="str">
        <f>"Y38"</f>
        <v>Y38</v>
      </c>
      <c r="B72" s="7" t="str">
        <f>"王立梅"</f>
        <v>王立梅</v>
      </c>
      <c r="C72" s="7">
        <f t="shared" si="2"/>
      </c>
      <c r="D72" s="8"/>
      <c r="G72" s="9"/>
      <c r="H72" s="9"/>
      <c r="I72" s="9"/>
      <c r="J72" s="9"/>
      <c r="K72" s="9"/>
      <c r="L72" s="9"/>
      <c r="M72" s="9"/>
    </row>
    <row r="73" spans="7:13" ht="14.25">
      <c r="G73" s="12"/>
      <c r="H73" s="12"/>
      <c r="I73" s="12"/>
      <c r="J73" s="12"/>
      <c r="K73" s="12"/>
      <c r="L73" s="12"/>
      <c r="M73" s="12"/>
    </row>
    <row r="74" spans="7:13" ht="14.25">
      <c r="G74" s="12"/>
      <c r="H74" s="12"/>
      <c r="I74" s="12"/>
      <c r="J74" s="12"/>
      <c r="K74" s="12"/>
      <c r="L74" s="12"/>
      <c r="M74" s="12"/>
    </row>
    <row r="75" spans="7:13" ht="14.25">
      <c r="G75" s="12"/>
      <c r="H75" s="12"/>
      <c r="I75" s="12"/>
      <c r="J75" s="12"/>
      <c r="K75" s="12"/>
      <c r="L75" s="12"/>
      <c r="M75" s="12"/>
    </row>
    <row r="76" spans="7:13" ht="14.25">
      <c r="G76" s="12"/>
      <c r="H76" s="12"/>
      <c r="I76" s="12"/>
      <c r="J76" s="12"/>
      <c r="K76" s="12"/>
      <c r="L76" s="12"/>
      <c r="M76" s="12"/>
    </row>
    <row r="77" spans="7:13" ht="14.25">
      <c r="G77" s="12"/>
      <c r="H77" s="12"/>
      <c r="I77" s="12"/>
      <c r="J77" s="12"/>
      <c r="K77" s="12"/>
      <c r="L77" s="12"/>
      <c r="M77" s="12"/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火火</cp:lastModifiedBy>
  <dcterms:created xsi:type="dcterms:W3CDTF">2023-03-09T01:14:23Z</dcterms:created>
  <dcterms:modified xsi:type="dcterms:W3CDTF">2023-03-17T09:47:58Z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69B67BA48E4F4ED3B8DF814DCA6DE598</vt:lpwstr>
  </property>
  <property fmtid="{D5CDD505-2E9C-101B-9397-08002B2CF9AE}" pid="4" name="KSOProductBuildV">
    <vt:lpwstr>2052-11.1.0.13703</vt:lpwstr>
  </property>
</Properties>
</file>