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<sst xmlns="http://schemas.openxmlformats.org/spreadsheetml/2006/main" count="452" uniqueCount="169">
  <si>
    <t>三亚市水务局下属事业单位2023年公开招聘工作人员笔试成绩</t>
  </si>
  <si>
    <t>序号</t>
  </si>
  <si>
    <t>职位代码</t>
  </si>
  <si>
    <t>姓名</t>
  </si>
  <si>
    <t>准考证号</t>
  </si>
  <si>
    <t>笔试成绩</t>
  </si>
  <si>
    <t>排名</t>
  </si>
  <si>
    <t>备注</t>
  </si>
  <si>
    <t>0101-管理岗(三亚市供水排水水质监测和信息管理中心)</t>
  </si>
  <si>
    <t>郑铭江</t>
  </si>
  <si>
    <t/>
  </si>
  <si>
    <t>杜一嘉</t>
  </si>
  <si>
    <t>严国旺</t>
  </si>
  <si>
    <t>王绍锋</t>
  </si>
  <si>
    <t>缺考</t>
  </si>
  <si>
    <t>李玉墩</t>
  </si>
  <si>
    <t>王禹博</t>
  </si>
  <si>
    <t>0201-管理岗01(三亚市大隆水利工程管理局)</t>
  </si>
  <si>
    <t>吴乾章</t>
  </si>
  <si>
    <t>文贵芳</t>
  </si>
  <si>
    <t>张玉丽</t>
  </si>
  <si>
    <t>张中淼</t>
  </si>
  <si>
    <t>凌阳</t>
  </si>
  <si>
    <t>0202-管理岗02(三亚市大隆水利工程管理局)</t>
  </si>
  <si>
    <t>王浩</t>
  </si>
  <si>
    <t>韩孝吉</t>
  </si>
  <si>
    <t>梁文进</t>
  </si>
  <si>
    <t>付广烁</t>
  </si>
  <si>
    <t>唐春萍</t>
  </si>
  <si>
    <t>张晶晶</t>
  </si>
  <si>
    <t>郭教勇</t>
  </si>
  <si>
    <t>梁译壬</t>
  </si>
  <si>
    <t>0203-专业技术岗01(三亚市大隆水利工程管理局)</t>
  </si>
  <si>
    <t>吴永铭</t>
  </si>
  <si>
    <t>羊汉平</t>
  </si>
  <si>
    <t>郑祖剑</t>
  </si>
  <si>
    <t>符舜容</t>
  </si>
  <si>
    <t>0204-专业技术岗02(三亚市大隆水利工程管理局)</t>
  </si>
  <si>
    <t>卢俊毅</t>
  </si>
  <si>
    <t>徐川怡</t>
  </si>
  <si>
    <t>陈精益</t>
  </si>
  <si>
    <t>秦辉</t>
  </si>
  <si>
    <t>张晓波</t>
  </si>
  <si>
    <t>谭定杰</t>
  </si>
  <si>
    <t>钟明勋</t>
  </si>
  <si>
    <t>蒲裕超</t>
  </si>
  <si>
    <t>何俊贤</t>
  </si>
  <si>
    <t>杨丽娟</t>
  </si>
  <si>
    <t>吴毅</t>
  </si>
  <si>
    <t>王国宏</t>
  </si>
  <si>
    <t>龙生辉</t>
  </si>
  <si>
    <t>徐一宁</t>
  </si>
  <si>
    <t>冯恋娇</t>
  </si>
  <si>
    <t>王小浪</t>
  </si>
  <si>
    <t>刘雄松</t>
  </si>
  <si>
    <t>梁其琳</t>
  </si>
  <si>
    <t>吴翠苗</t>
  </si>
  <si>
    <t>邓木兰</t>
  </si>
  <si>
    <t>李冠宇</t>
  </si>
  <si>
    <t>钟万学</t>
  </si>
  <si>
    <t>张文宇</t>
  </si>
  <si>
    <t>吴习龙</t>
  </si>
  <si>
    <t>陈友玮</t>
  </si>
  <si>
    <t>陈金女</t>
  </si>
  <si>
    <t>曹源倍</t>
  </si>
  <si>
    <t>0205-专业技术岗03(三亚市大隆水利工程管理局)</t>
  </si>
  <si>
    <t>张佳伟</t>
  </si>
  <si>
    <t>杨承岷</t>
  </si>
  <si>
    <t>麦蕾</t>
  </si>
  <si>
    <t>杨人鉴</t>
  </si>
  <si>
    <t>王德发</t>
  </si>
  <si>
    <t>王奋</t>
  </si>
  <si>
    <t>黎吉成</t>
  </si>
  <si>
    <t>柯俊余</t>
  </si>
  <si>
    <t>韦韬</t>
  </si>
  <si>
    <t>陈仕波</t>
  </si>
  <si>
    <t>邢增俊</t>
  </si>
  <si>
    <t>钟伟</t>
  </si>
  <si>
    <t>何人培</t>
  </si>
  <si>
    <t>胡岳琦</t>
  </si>
  <si>
    <t>莫亲力</t>
  </si>
  <si>
    <t>符舜敏</t>
  </si>
  <si>
    <t>陈嘉康</t>
  </si>
  <si>
    <t>李柏君</t>
  </si>
  <si>
    <t>0206-专业技术岗04(三亚市大隆水利工程管理局)</t>
  </si>
  <si>
    <t>黄身日</t>
  </si>
  <si>
    <t>吉英翠</t>
  </si>
  <si>
    <t>陈贤杰</t>
  </si>
  <si>
    <t>裴名相</t>
  </si>
  <si>
    <t>周日辉</t>
  </si>
  <si>
    <t>陈才平</t>
  </si>
  <si>
    <t>曾园洁</t>
  </si>
  <si>
    <t>吴智</t>
  </si>
  <si>
    <t>吴送婉</t>
  </si>
  <si>
    <t>王爽</t>
  </si>
  <si>
    <t>朱洲龙</t>
  </si>
  <si>
    <t>杜敬琨</t>
  </si>
  <si>
    <t>李铭通</t>
  </si>
  <si>
    <t>甘昌俊</t>
  </si>
  <si>
    <t>0301-管理岗(三亚市汤他水利水电工程管理处)</t>
  </si>
  <si>
    <t>李丹</t>
  </si>
  <si>
    <t>张思华</t>
  </si>
  <si>
    <t>李秀</t>
  </si>
  <si>
    <t>黎卓琪</t>
  </si>
  <si>
    <t>陈浩</t>
  </si>
  <si>
    <t>林忠诚</t>
  </si>
  <si>
    <t>李玉坤</t>
  </si>
  <si>
    <t>刘仁凤</t>
  </si>
  <si>
    <t>符妙仙</t>
  </si>
  <si>
    <t>董娜</t>
  </si>
  <si>
    <t>陈欣圆</t>
  </si>
  <si>
    <t>陈佳立</t>
  </si>
  <si>
    <t>毕文玉</t>
  </si>
  <si>
    <t>韩莉</t>
  </si>
  <si>
    <t>李梦怡</t>
  </si>
  <si>
    <t>容奇伟</t>
  </si>
  <si>
    <t>杨婷</t>
  </si>
  <si>
    <t>罗玲丽</t>
  </si>
  <si>
    <t>陈秋婉</t>
  </si>
  <si>
    <t>黄鑫</t>
  </si>
  <si>
    <t>叶晓敏</t>
  </si>
  <si>
    <t>黎振宏</t>
  </si>
  <si>
    <t>陈少琴</t>
  </si>
  <si>
    <t>陈国庆</t>
  </si>
  <si>
    <t>吴毓焕</t>
  </si>
  <si>
    <t>李丽仙</t>
  </si>
  <si>
    <t>王萃英</t>
  </si>
  <si>
    <t>陈泽苑</t>
  </si>
  <si>
    <t>欧祖壮</t>
  </si>
  <si>
    <t>许欣</t>
  </si>
  <si>
    <t>王迷尔</t>
  </si>
  <si>
    <t>林声栋</t>
  </si>
  <si>
    <t>陈泰宁</t>
  </si>
  <si>
    <t>许晓闻</t>
  </si>
  <si>
    <t>0302-专业技术岗01(三亚市汤他水利水电工程管理处)</t>
  </si>
  <si>
    <t>冯行指</t>
  </si>
  <si>
    <t>吴全</t>
  </si>
  <si>
    <t>王家志</t>
  </si>
  <si>
    <t>王西临</t>
  </si>
  <si>
    <t>李通</t>
  </si>
  <si>
    <t>陈志鑫</t>
  </si>
  <si>
    <t>林赐睿</t>
  </si>
  <si>
    <t>王式再</t>
  </si>
  <si>
    <t>符浩</t>
  </si>
  <si>
    <t>邢金良</t>
  </si>
  <si>
    <t>陈春雨</t>
  </si>
  <si>
    <t>陈彬</t>
  </si>
  <si>
    <t>王璠</t>
  </si>
  <si>
    <t>符芳军</t>
  </si>
  <si>
    <t>姜万理</t>
  </si>
  <si>
    <t>袁渊</t>
  </si>
  <si>
    <t>苏会胜</t>
  </si>
  <si>
    <t>符庆欢</t>
  </si>
  <si>
    <t>王祚大</t>
  </si>
  <si>
    <t>孙令众</t>
  </si>
  <si>
    <t>白明诚</t>
  </si>
  <si>
    <t>陈积俊</t>
  </si>
  <si>
    <t>0303-专业技术岗02(三亚市汤他水利水电工程管理处)</t>
  </si>
  <si>
    <t>王焱</t>
  </si>
  <si>
    <t>陈鹏涛</t>
  </si>
  <si>
    <t>周龙</t>
  </si>
  <si>
    <t>甄帅</t>
  </si>
  <si>
    <t>0401-专业技术岗(三亚市半岭水库工程管理处)</t>
  </si>
  <si>
    <t>欧海燕</t>
  </si>
  <si>
    <t>甘世禹</t>
  </si>
  <si>
    <t>曾祥方</t>
  </si>
  <si>
    <t>陈正俊</t>
  </si>
  <si>
    <t>张乾崑</t>
  </si>
  <si>
    <t>初东霖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</si>
</sst>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黑体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18" fillId="11" borderId="1" applyNumberFormat="0" applyProtection="0">
      <alignment/>
    </xf>
    <xf numFmtId="0" fontId="4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50"/>
  <sheetViews>
    <sheetView tabSelected="1" workbookViewId="0" topLeftCell="A1">
      <selection activeCell="C146" sqref="A1:G150"/>
    </sheetView>
  </sheetViews>
  <sheetFormatPr defaultColWidth="9.00390625" defaultRowHeight="19.5" customHeight="1" outlineLevelCol="6"/>
  <cols>
    <col min="1" max="1" width="5.7109375" style="1" customWidth="1"/>
    <col min="2" max="2" width="52.00390625" style="1" customWidth="1"/>
    <col min="3" max="3" width="7.140625" style="1" customWidth="1"/>
    <col min="4" max="4" width="13.8515625" style="1" customWidth="1"/>
    <col min="5" max="5" width="9.7109375" style="1" customWidth="1"/>
    <col min="6" max="7" width="5.7109375" style="1" customWidth="1"/>
    <col min="8" max="16384" width="9.00390625" style="1" customWidth="1"/>
  </cols>
  <sheetData>
    <row r="1" spans="1:7" s="1" customFormat="1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9.5" customHeight="1">
      <c r="A3" s="5">
        <v>1</v>
      </c>
      <c r="B3" s="5" t="s">
        <v>8</v>
      </c>
      <c r="C3" s="5" t="s">
        <v>9</v>
      </c>
      <c r="D3" s="5" t="str">
        <f>"202303050225"</f>
        <v>202303050225</v>
      </c>
      <c r="E3" s="6">
        <v>50</v>
      </c>
      <c r="F3" s="5">
        <v>1</v>
      </c>
      <c r="G3" s="5" t="s">
        <v>10</v>
      </c>
    </row>
    <row r="4" spans="1:7" s="1" customFormat="1" ht="19.5" customHeight="1">
      <c r="A4" s="5">
        <v>2</v>
      </c>
      <c r="B4" s="5" t="s">
        <v>8</v>
      </c>
      <c r="C4" s="5" t="s">
        <v>11</v>
      </c>
      <c r="D4" s="5" t="str">
        <f>"202303050228"</f>
        <v>202303050228</v>
      </c>
      <c r="E4" s="6">
        <v>47.6</v>
      </c>
      <c r="F4" s="5">
        <v>2</v>
      </c>
      <c r="G4" s="5" t="s">
        <v>10</v>
      </c>
    </row>
    <row r="5" spans="1:7" s="1" customFormat="1" ht="19.5" customHeight="1">
      <c r="A5" s="5">
        <v>3</v>
      </c>
      <c r="B5" s="5" t="s">
        <v>8</v>
      </c>
      <c r="C5" s="5" t="s">
        <v>12</v>
      </c>
      <c r="D5" s="5" t="str">
        <f>"202303050226"</f>
        <v>202303050226</v>
      </c>
      <c r="E5" s="6">
        <v>33.5</v>
      </c>
      <c r="F5" s="5">
        <v>3</v>
      </c>
      <c r="G5" s="5" t="s">
        <v>10</v>
      </c>
    </row>
    <row r="6" spans="1:7" s="1" customFormat="1" ht="19.5" customHeight="1">
      <c r="A6" s="5">
        <v>4</v>
      </c>
      <c r="B6" s="5" t="s">
        <v>8</v>
      </c>
      <c r="C6" s="5" t="s">
        <v>13</v>
      </c>
      <c r="D6" s="5" t="str">
        <f>"202303050224"</f>
        <v>202303050224</v>
      </c>
      <c r="E6" s="6">
        <v>0</v>
      </c>
      <c r="F6" s="5">
        <v>4</v>
      </c>
      <c r="G6" s="5" t="s">
        <v>14</v>
      </c>
    </row>
    <row r="7" spans="1:7" s="1" customFormat="1" ht="19.5" customHeight="1">
      <c r="A7" s="5">
        <v>5</v>
      </c>
      <c r="B7" s="5" t="s">
        <v>8</v>
      </c>
      <c r="C7" s="5" t="s">
        <v>15</v>
      </c>
      <c r="D7" s="5" t="str">
        <f>"202303050227"</f>
        <v>202303050227</v>
      </c>
      <c r="E7" s="6">
        <v>0</v>
      </c>
      <c r="F7" s="5">
        <v>4</v>
      </c>
      <c r="G7" s="5" t="s">
        <v>14</v>
      </c>
    </row>
    <row r="8" spans="1:7" s="1" customFormat="1" ht="19.5" customHeight="1">
      <c r="A8" s="5">
        <v>6</v>
      </c>
      <c r="B8" s="5" t="s">
        <v>8</v>
      </c>
      <c r="C8" s="5" t="s">
        <v>16</v>
      </c>
      <c r="D8" s="5" t="str">
        <f>"202303050301"</f>
        <v>202303050301</v>
      </c>
      <c r="E8" s="6">
        <v>0</v>
      </c>
      <c r="F8" s="5">
        <v>4</v>
      </c>
      <c r="G8" s="5" t="s">
        <v>14</v>
      </c>
    </row>
    <row r="9" spans="1:7" s="1" customFormat="1" ht="19.5" customHeight="1">
      <c r="A9" s="5">
        <v>7</v>
      </c>
      <c r="B9" s="5" t="s">
        <v>17</v>
      </c>
      <c r="C9" s="5" t="s">
        <v>18</v>
      </c>
      <c r="D9" s="5" t="str">
        <f>"202303050101"</f>
        <v>202303050101</v>
      </c>
      <c r="E9" s="6">
        <v>76.2</v>
      </c>
      <c r="F9" s="5">
        <v>1</v>
      </c>
      <c r="G9" s="5" t="s">
        <v>10</v>
      </c>
    </row>
    <row r="10" spans="1:7" s="1" customFormat="1" ht="19.5" customHeight="1">
      <c r="A10" s="5">
        <v>8</v>
      </c>
      <c r="B10" s="5" t="s">
        <v>17</v>
      </c>
      <c r="C10" s="5" t="s">
        <v>19</v>
      </c>
      <c r="D10" s="5" t="str">
        <f>"202303050102"</f>
        <v>202303050102</v>
      </c>
      <c r="E10" s="6">
        <v>67.4</v>
      </c>
      <c r="F10" s="5">
        <v>2</v>
      </c>
      <c r="G10" s="5" t="s">
        <v>10</v>
      </c>
    </row>
    <row r="11" spans="1:7" s="1" customFormat="1" ht="19.5" customHeight="1">
      <c r="A11" s="5">
        <v>9</v>
      </c>
      <c r="B11" s="5" t="s">
        <v>17</v>
      </c>
      <c r="C11" s="5" t="s">
        <v>20</v>
      </c>
      <c r="D11" s="5" t="str">
        <f>"202303050104"</f>
        <v>202303050104</v>
      </c>
      <c r="E11" s="6">
        <v>64.6</v>
      </c>
      <c r="F11" s="5">
        <v>3</v>
      </c>
      <c r="G11" s="5" t="s">
        <v>10</v>
      </c>
    </row>
    <row r="12" spans="1:7" s="1" customFormat="1" ht="19.5" customHeight="1">
      <c r="A12" s="5">
        <v>10</v>
      </c>
      <c r="B12" s="5" t="s">
        <v>17</v>
      </c>
      <c r="C12" s="5" t="s">
        <v>21</v>
      </c>
      <c r="D12" s="5" t="str">
        <f>"202303050103"</f>
        <v>202303050103</v>
      </c>
      <c r="E12" s="6">
        <v>62.7</v>
      </c>
      <c r="F12" s="5">
        <v>4</v>
      </c>
      <c r="G12" s="5" t="s">
        <v>10</v>
      </c>
    </row>
    <row r="13" spans="1:7" s="1" customFormat="1" ht="19.5" customHeight="1">
      <c r="A13" s="5">
        <v>11</v>
      </c>
      <c r="B13" s="5" t="s">
        <v>17</v>
      </c>
      <c r="C13" s="5" t="s">
        <v>22</v>
      </c>
      <c r="D13" s="5" t="str">
        <f>"202303050105"</f>
        <v>202303050105</v>
      </c>
      <c r="E13" s="6">
        <v>0</v>
      </c>
      <c r="F13" s="5">
        <v>5</v>
      </c>
      <c r="G13" s="5" t="s">
        <v>14</v>
      </c>
    </row>
    <row r="14" spans="1:7" s="1" customFormat="1" ht="19.5" customHeight="1">
      <c r="A14" s="5">
        <v>12</v>
      </c>
      <c r="B14" s="5" t="s">
        <v>23</v>
      </c>
      <c r="C14" s="5" t="s">
        <v>24</v>
      </c>
      <c r="D14" s="5" t="str">
        <f>"202303050504"</f>
        <v>202303050504</v>
      </c>
      <c r="E14" s="6">
        <v>55.1</v>
      </c>
      <c r="F14" s="5">
        <v>1</v>
      </c>
      <c r="G14" s="5" t="s">
        <v>10</v>
      </c>
    </row>
    <row r="15" spans="1:7" s="1" customFormat="1" ht="19.5" customHeight="1">
      <c r="A15" s="5">
        <v>13</v>
      </c>
      <c r="B15" s="5" t="s">
        <v>23</v>
      </c>
      <c r="C15" s="5" t="s">
        <v>25</v>
      </c>
      <c r="D15" s="5" t="str">
        <f>"202303050506"</f>
        <v>202303050506</v>
      </c>
      <c r="E15" s="6">
        <v>47.3</v>
      </c>
      <c r="F15" s="5">
        <v>2</v>
      </c>
      <c r="G15" s="5" t="s">
        <v>10</v>
      </c>
    </row>
    <row r="16" spans="1:7" s="1" customFormat="1" ht="19.5" customHeight="1">
      <c r="A16" s="5">
        <v>14</v>
      </c>
      <c r="B16" s="5" t="s">
        <v>23</v>
      </c>
      <c r="C16" s="5" t="s">
        <v>26</v>
      </c>
      <c r="D16" s="5" t="str">
        <f>"202303050501"</f>
        <v>202303050501</v>
      </c>
      <c r="E16" s="6">
        <v>44.4</v>
      </c>
      <c r="F16" s="5">
        <v>3</v>
      </c>
      <c r="G16" s="5" t="s">
        <v>10</v>
      </c>
    </row>
    <row r="17" spans="1:7" s="1" customFormat="1" ht="19.5" customHeight="1">
      <c r="A17" s="5">
        <v>15</v>
      </c>
      <c r="B17" s="5" t="s">
        <v>23</v>
      </c>
      <c r="C17" s="5" t="s">
        <v>27</v>
      </c>
      <c r="D17" s="5" t="str">
        <f>"202303050507"</f>
        <v>202303050507</v>
      </c>
      <c r="E17" s="6">
        <v>25</v>
      </c>
      <c r="F17" s="5">
        <v>4</v>
      </c>
      <c r="G17" s="5" t="s">
        <v>10</v>
      </c>
    </row>
    <row r="18" spans="1:7" s="1" customFormat="1" ht="19.5" customHeight="1">
      <c r="A18" s="5">
        <v>16</v>
      </c>
      <c r="B18" s="5" t="s">
        <v>23</v>
      </c>
      <c r="C18" s="5" t="s">
        <v>28</v>
      </c>
      <c r="D18" s="5" t="str">
        <f>"202303050502"</f>
        <v>202303050502</v>
      </c>
      <c r="E18" s="6">
        <v>0</v>
      </c>
      <c r="F18" s="5">
        <v>5</v>
      </c>
      <c r="G18" s="5" t="s">
        <v>14</v>
      </c>
    </row>
    <row r="19" spans="1:7" s="1" customFormat="1" ht="19.5" customHeight="1">
      <c r="A19" s="5">
        <v>17</v>
      </c>
      <c r="B19" s="5" t="s">
        <v>23</v>
      </c>
      <c r="C19" s="5" t="s">
        <v>29</v>
      </c>
      <c r="D19" s="5" t="str">
        <f>"202303050503"</f>
        <v>202303050503</v>
      </c>
      <c r="E19" s="6">
        <v>0</v>
      </c>
      <c r="F19" s="5">
        <v>5</v>
      </c>
      <c r="G19" s="5" t="s">
        <v>14</v>
      </c>
    </row>
    <row r="20" spans="1:7" s="1" customFormat="1" ht="19.5" customHeight="1">
      <c r="A20" s="5">
        <v>18</v>
      </c>
      <c r="B20" s="5" t="s">
        <v>23</v>
      </c>
      <c r="C20" s="5" t="s">
        <v>30</v>
      </c>
      <c r="D20" s="5" t="str">
        <f>"202303050505"</f>
        <v>202303050505</v>
      </c>
      <c r="E20" s="6">
        <v>0</v>
      </c>
      <c r="F20" s="5">
        <v>5</v>
      </c>
      <c r="G20" s="5" t="s">
        <v>14</v>
      </c>
    </row>
    <row r="21" spans="1:7" s="1" customFormat="1" ht="19.5" customHeight="1">
      <c r="A21" s="5">
        <v>19</v>
      </c>
      <c r="B21" s="5" t="s">
        <v>23</v>
      </c>
      <c r="C21" s="5" t="s">
        <v>31</v>
      </c>
      <c r="D21" s="5" t="str">
        <f>"202303050508"</f>
        <v>202303050508</v>
      </c>
      <c r="E21" s="6">
        <v>0</v>
      </c>
      <c r="F21" s="5">
        <v>5</v>
      </c>
      <c r="G21" s="5" t="s">
        <v>14</v>
      </c>
    </row>
    <row r="22" spans="1:7" s="1" customFormat="1" ht="19.5" customHeight="1">
      <c r="A22" s="5">
        <v>20</v>
      </c>
      <c r="B22" s="5" t="s">
        <v>32</v>
      </c>
      <c r="C22" s="5" t="s">
        <v>33</v>
      </c>
      <c r="D22" s="5" t="str">
        <f>"202303050303"</f>
        <v>202303050303</v>
      </c>
      <c r="E22" s="6">
        <v>58.4</v>
      </c>
      <c r="F22" s="5">
        <v>1</v>
      </c>
      <c r="G22" s="5" t="s">
        <v>10</v>
      </c>
    </row>
    <row r="23" spans="1:7" s="1" customFormat="1" ht="19.5" customHeight="1">
      <c r="A23" s="5">
        <v>21</v>
      </c>
      <c r="B23" s="5" t="s">
        <v>32</v>
      </c>
      <c r="C23" s="5" t="s">
        <v>34</v>
      </c>
      <c r="D23" s="5" t="str">
        <f>"202303050302"</f>
        <v>202303050302</v>
      </c>
      <c r="E23" s="6">
        <v>49.2</v>
      </c>
      <c r="F23" s="5">
        <v>2</v>
      </c>
      <c r="G23" s="5" t="s">
        <v>10</v>
      </c>
    </row>
    <row r="24" spans="1:7" s="1" customFormat="1" ht="19.5" customHeight="1">
      <c r="A24" s="5">
        <v>22</v>
      </c>
      <c r="B24" s="5" t="s">
        <v>32</v>
      </c>
      <c r="C24" s="5" t="s">
        <v>35</v>
      </c>
      <c r="D24" s="5" t="str">
        <f>"202303050305"</f>
        <v>202303050305</v>
      </c>
      <c r="E24" s="6">
        <v>46.7</v>
      </c>
      <c r="F24" s="5">
        <v>3</v>
      </c>
      <c r="G24" s="5" t="s">
        <v>10</v>
      </c>
    </row>
    <row r="25" spans="1:7" s="1" customFormat="1" ht="19.5" customHeight="1">
      <c r="A25" s="5">
        <v>23</v>
      </c>
      <c r="B25" s="5" t="s">
        <v>32</v>
      </c>
      <c r="C25" s="5" t="s">
        <v>36</v>
      </c>
      <c r="D25" s="5" t="str">
        <f>"202303050304"</f>
        <v>202303050304</v>
      </c>
      <c r="E25" s="6">
        <v>0</v>
      </c>
      <c r="F25" s="5">
        <v>4</v>
      </c>
      <c r="G25" s="5" t="s">
        <v>14</v>
      </c>
    </row>
    <row r="26" spans="1:7" s="1" customFormat="1" ht="19.5" customHeight="1">
      <c r="A26" s="5">
        <v>24</v>
      </c>
      <c r="B26" s="5" t="s">
        <v>37</v>
      </c>
      <c r="C26" s="5" t="s">
        <v>38</v>
      </c>
      <c r="D26" s="5" t="str">
        <f>"202303050310"</f>
        <v>202303050310</v>
      </c>
      <c r="E26" s="6">
        <v>61</v>
      </c>
      <c r="F26" s="5">
        <v>1</v>
      </c>
      <c r="G26" s="5" t="s">
        <v>10</v>
      </c>
    </row>
    <row r="27" spans="1:7" s="1" customFormat="1" ht="19.5" customHeight="1">
      <c r="A27" s="5">
        <v>25</v>
      </c>
      <c r="B27" s="5" t="s">
        <v>37</v>
      </c>
      <c r="C27" s="5" t="s">
        <v>39</v>
      </c>
      <c r="D27" s="5" t="str">
        <f>"202303050314"</f>
        <v>202303050314</v>
      </c>
      <c r="E27" s="6">
        <v>59.9</v>
      </c>
      <c r="F27" s="5">
        <v>2</v>
      </c>
      <c r="G27" s="5" t="s">
        <v>10</v>
      </c>
    </row>
    <row r="28" spans="1:7" s="1" customFormat="1" ht="19.5" customHeight="1">
      <c r="A28" s="5">
        <v>26</v>
      </c>
      <c r="B28" s="5" t="s">
        <v>37</v>
      </c>
      <c r="C28" s="5" t="s">
        <v>40</v>
      </c>
      <c r="D28" s="5" t="str">
        <f>"202303050322"</f>
        <v>202303050322</v>
      </c>
      <c r="E28" s="6">
        <v>59.7</v>
      </c>
      <c r="F28" s="5">
        <v>3</v>
      </c>
      <c r="G28" s="5" t="s">
        <v>10</v>
      </c>
    </row>
    <row r="29" spans="1:7" s="1" customFormat="1" ht="19.5" customHeight="1">
      <c r="A29" s="5">
        <v>27</v>
      </c>
      <c r="B29" s="5" t="s">
        <v>37</v>
      </c>
      <c r="C29" s="5" t="s">
        <v>41</v>
      </c>
      <c r="D29" s="5" t="str">
        <f>"202303050325"</f>
        <v>202303050325</v>
      </c>
      <c r="E29" s="6">
        <v>57.4</v>
      </c>
      <c r="F29" s="5">
        <v>4</v>
      </c>
      <c r="G29" s="5" t="s">
        <v>10</v>
      </c>
    </row>
    <row r="30" spans="1:7" s="1" customFormat="1" ht="19.5" customHeight="1">
      <c r="A30" s="5">
        <v>28</v>
      </c>
      <c r="B30" s="5" t="s">
        <v>37</v>
      </c>
      <c r="C30" s="5" t="s">
        <v>42</v>
      </c>
      <c r="D30" s="5" t="str">
        <f>"202303050312"</f>
        <v>202303050312</v>
      </c>
      <c r="E30" s="6">
        <v>55.9</v>
      </c>
      <c r="F30" s="5">
        <v>5</v>
      </c>
      <c r="G30" s="5" t="s">
        <v>10</v>
      </c>
    </row>
    <row r="31" spans="1:7" s="1" customFormat="1" ht="19.5" customHeight="1">
      <c r="A31" s="5">
        <v>29</v>
      </c>
      <c r="B31" s="5" t="s">
        <v>37</v>
      </c>
      <c r="C31" s="5" t="s">
        <v>43</v>
      </c>
      <c r="D31" s="5" t="str">
        <f>"202303050313"</f>
        <v>202303050313</v>
      </c>
      <c r="E31" s="6">
        <v>55.4</v>
      </c>
      <c r="F31" s="5">
        <v>6</v>
      </c>
      <c r="G31" s="5" t="s">
        <v>10</v>
      </c>
    </row>
    <row r="32" spans="1:7" s="1" customFormat="1" ht="19.5" customHeight="1">
      <c r="A32" s="5">
        <v>30</v>
      </c>
      <c r="B32" s="5" t="s">
        <v>37</v>
      </c>
      <c r="C32" s="5" t="s">
        <v>44</v>
      </c>
      <c r="D32" s="5" t="str">
        <f>"202303050318"</f>
        <v>202303050318</v>
      </c>
      <c r="E32" s="6">
        <v>54.3</v>
      </c>
      <c r="F32" s="5">
        <v>7</v>
      </c>
      <c r="G32" s="5" t="s">
        <v>10</v>
      </c>
    </row>
    <row r="33" spans="1:7" s="1" customFormat="1" ht="19.5" customHeight="1">
      <c r="A33" s="5">
        <v>31</v>
      </c>
      <c r="B33" s="5" t="s">
        <v>37</v>
      </c>
      <c r="C33" s="5" t="s">
        <v>45</v>
      </c>
      <c r="D33" s="5" t="str">
        <f>"202303050307"</f>
        <v>202303050307</v>
      </c>
      <c r="E33" s="6">
        <v>53.9</v>
      </c>
      <c r="F33" s="5">
        <v>8</v>
      </c>
      <c r="G33" s="5" t="s">
        <v>10</v>
      </c>
    </row>
    <row r="34" spans="1:7" s="1" customFormat="1" ht="19.5" customHeight="1">
      <c r="A34" s="5">
        <v>32</v>
      </c>
      <c r="B34" s="5" t="s">
        <v>37</v>
      </c>
      <c r="C34" s="5" t="s">
        <v>46</v>
      </c>
      <c r="D34" s="5" t="str">
        <f>"202303050328"</f>
        <v>202303050328</v>
      </c>
      <c r="E34" s="6">
        <v>50.4</v>
      </c>
      <c r="F34" s="5">
        <v>9</v>
      </c>
      <c r="G34" s="5" t="s">
        <v>10</v>
      </c>
    </row>
    <row r="35" spans="1:7" s="1" customFormat="1" ht="19.5" customHeight="1">
      <c r="A35" s="5">
        <v>33</v>
      </c>
      <c r="B35" s="5" t="s">
        <v>37</v>
      </c>
      <c r="C35" s="5" t="s">
        <v>47</v>
      </c>
      <c r="D35" s="5" t="str">
        <f>"202303050326"</f>
        <v>202303050326</v>
      </c>
      <c r="E35" s="6">
        <v>50.2</v>
      </c>
      <c r="F35" s="5">
        <v>10</v>
      </c>
      <c r="G35" s="5" t="s">
        <v>10</v>
      </c>
    </row>
    <row r="36" spans="1:7" s="1" customFormat="1" ht="19.5" customHeight="1">
      <c r="A36" s="5">
        <v>34</v>
      </c>
      <c r="B36" s="5" t="s">
        <v>37</v>
      </c>
      <c r="C36" s="5" t="s">
        <v>48</v>
      </c>
      <c r="D36" s="5" t="str">
        <f>"202303050329"</f>
        <v>202303050329</v>
      </c>
      <c r="E36" s="6">
        <v>49.6</v>
      </c>
      <c r="F36" s="5">
        <v>11</v>
      </c>
      <c r="G36" s="5" t="s">
        <v>10</v>
      </c>
    </row>
    <row r="37" spans="1:7" s="1" customFormat="1" ht="19.5" customHeight="1">
      <c r="A37" s="5">
        <v>35</v>
      </c>
      <c r="B37" s="5" t="s">
        <v>37</v>
      </c>
      <c r="C37" s="5" t="s">
        <v>49</v>
      </c>
      <c r="D37" s="5" t="str">
        <f>"202303050315"</f>
        <v>202303050315</v>
      </c>
      <c r="E37" s="6">
        <v>48.8</v>
      </c>
      <c r="F37" s="5">
        <v>12</v>
      </c>
      <c r="G37" s="5" t="s">
        <v>10</v>
      </c>
    </row>
    <row r="38" spans="1:7" s="1" customFormat="1" ht="19.5" customHeight="1">
      <c r="A38" s="5">
        <v>36</v>
      </c>
      <c r="B38" s="5" t="s">
        <v>37</v>
      </c>
      <c r="C38" s="5" t="s">
        <v>50</v>
      </c>
      <c r="D38" s="5" t="str">
        <f>"202303050320"</f>
        <v>202303050320</v>
      </c>
      <c r="E38" s="6">
        <v>48.4</v>
      </c>
      <c r="F38" s="5">
        <v>13</v>
      </c>
      <c r="G38" s="5" t="s">
        <v>10</v>
      </c>
    </row>
    <row r="39" spans="1:7" s="1" customFormat="1" ht="19.5" customHeight="1">
      <c r="A39" s="5">
        <v>37</v>
      </c>
      <c r="B39" s="5" t="s">
        <v>37</v>
      </c>
      <c r="C39" s="5" t="s">
        <v>51</v>
      </c>
      <c r="D39" s="5" t="str">
        <f>"202303050323"</f>
        <v>202303050323</v>
      </c>
      <c r="E39" s="6">
        <v>47.7</v>
      </c>
      <c r="F39" s="5">
        <v>14</v>
      </c>
      <c r="G39" s="5" t="s">
        <v>10</v>
      </c>
    </row>
    <row r="40" spans="1:7" s="1" customFormat="1" ht="19.5" customHeight="1">
      <c r="A40" s="5">
        <v>38</v>
      </c>
      <c r="B40" s="5" t="s">
        <v>37</v>
      </c>
      <c r="C40" s="5" t="s">
        <v>52</v>
      </c>
      <c r="D40" s="5" t="str">
        <f>"202303050401"</f>
        <v>202303050401</v>
      </c>
      <c r="E40" s="6">
        <v>47.1</v>
      </c>
      <c r="F40" s="5">
        <v>15</v>
      </c>
      <c r="G40" s="5" t="s">
        <v>10</v>
      </c>
    </row>
    <row r="41" spans="1:7" s="1" customFormat="1" ht="19.5" customHeight="1">
      <c r="A41" s="5">
        <v>39</v>
      </c>
      <c r="B41" s="5" t="s">
        <v>37</v>
      </c>
      <c r="C41" s="5" t="s">
        <v>53</v>
      </c>
      <c r="D41" s="5" t="str">
        <f>"202303050311"</f>
        <v>202303050311</v>
      </c>
      <c r="E41" s="6">
        <v>46.6</v>
      </c>
      <c r="F41" s="5">
        <v>16</v>
      </c>
      <c r="G41" s="5" t="s">
        <v>10</v>
      </c>
    </row>
    <row r="42" spans="1:7" s="1" customFormat="1" ht="19.5" customHeight="1">
      <c r="A42" s="5">
        <v>40</v>
      </c>
      <c r="B42" s="5" t="s">
        <v>37</v>
      </c>
      <c r="C42" s="5" t="s">
        <v>54</v>
      </c>
      <c r="D42" s="5" t="str">
        <f>"202303050309"</f>
        <v>202303050309</v>
      </c>
      <c r="E42" s="6">
        <v>46.4</v>
      </c>
      <c r="F42" s="5">
        <v>17</v>
      </c>
      <c r="G42" s="5" t="s">
        <v>10</v>
      </c>
    </row>
    <row r="43" spans="1:7" s="1" customFormat="1" ht="19.5" customHeight="1">
      <c r="A43" s="5">
        <v>41</v>
      </c>
      <c r="B43" s="5" t="s">
        <v>37</v>
      </c>
      <c r="C43" s="5" t="s">
        <v>55</v>
      </c>
      <c r="D43" s="5" t="str">
        <f>"202303050330"</f>
        <v>202303050330</v>
      </c>
      <c r="E43" s="6">
        <v>45.8</v>
      </c>
      <c r="F43" s="5">
        <v>18</v>
      </c>
      <c r="G43" s="5" t="s">
        <v>10</v>
      </c>
    </row>
    <row r="44" spans="1:7" s="1" customFormat="1" ht="19.5" customHeight="1">
      <c r="A44" s="5">
        <v>42</v>
      </c>
      <c r="B44" s="5" t="s">
        <v>37</v>
      </c>
      <c r="C44" s="5" t="s">
        <v>56</v>
      </c>
      <c r="D44" s="5" t="str">
        <f>"202303050308"</f>
        <v>202303050308</v>
      </c>
      <c r="E44" s="6">
        <v>45.6</v>
      </c>
      <c r="F44" s="5">
        <v>19</v>
      </c>
      <c r="G44" s="5" t="s">
        <v>10</v>
      </c>
    </row>
    <row r="45" spans="1:7" s="1" customFormat="1" ht="19.5" customHeight="1">
      <c r="A45" s="5">
        <v>43</v>
      </c>
      <c r="B45" s="5" t="s">
        <v>37</v>
      </c>
      <c r="C45" s="5" t="s">
        <v>57</v>
      </c>
      <c r="D45" s="5" t="str">
        <f>"202303050402"</f>
        <v>202303050402</v>
      </c>
      <c r="E45" s="6">
        <v>41</v>
      </c>
      <c r="F45" s="5">
        <v>20</v>
      </c>
      <c r="G45" s="5" t="s">
        <v>10</v>
      </c>
    </row>
    <row r="46" spans="1:7" s="1" customFormat="1" ht="19.5" customHeight="1">
      <c r="A46" s="5">
        <v>44</v>
      </c>
      <c r="B46" s="5" t="s">
        <v>37</v>
      </c>
      <c r="C46" s="5" t="s">
        <v>58</v>
      </c>
      <c r="D46" s="5" t="str">
        <f>"202303050317"</f>
        <v>202303050317</v>
      </c>
      <c r="E46" s="6">
        <v>40.6</v>
      </c>
      <c r="F46" s="5">
        <v>21</v>
      </c>
      <c r="G46" s="5" t="s">
        <v>10</v>
      </c>
    </row>
    <row r="47" spans="1:7" s="1" customFormat="1" ht="19.5" customHeight="1">
      <c r="A47" s="5">
        <v>45</v>
      </c>
      <c r="B47" s="5" t="s">
        <v>37</v>
      </c>
      <c r="C47" s="5" t="s">
        <v>59</v>
      </c>
      <c r="D47" s="5" t="str">
        <f>"202303050306"</f>
        <v>202303050306</v>
      </c>
      <c r="E47" s="6">
        <v>30.6</v>
      </c>
      <c r="F47" s="5">
        <v>22</v>
      </c>
      <c r="G47" s="5" t="s">
        <v>10</v>
      </c>
    </row>
    <row r="48" spans="1:7" s="1" customFormat="1" ht="19.5" customHeight="1">
      <c r="A48" s="5">
        <v>46</v>
      </c>
      <c r="B48" s="5" t="s">
        <v>37</v>
      </c>
      <c r="C48" s="5" t="s">
        <v>60</v>
      </c>
      <c r="D48" s="5" t="str">
        <f>"202303050316"</f>
        <v>202303050316</v>
      </c>
      <c r="E48" s="6">
        <v>0</v>
      </c>
      <c r="F48" s="5">
        <v>23</v>
      </c>
      <c r="G48" s="5" t="s">
        <v>14</v>
      </c>
    </row>
    <row r="49" spans="1:7" s="1" customFormat="1" ht="19.5" customHeight="1">
      <c r="A49" s="5">
        <v>47</v>
      </c>
      <c r="B49" s="5" t="s">
        <v>37</v>
      </c>
      <c r="C49" s="5" t="s">
        <v>61</v>
      </c>
      <c r="D49" s="5" t="str">
        <f>"202303050319"</f>
        <v>202303050319</v>
      </c>
      <c r="E49" s="6">
        <v>0</v>
      </c>
      <c r="F49" s="5">
        <v>23</v>
      </c>
      <c r="G49" s="5" t="s">
        <v>14</v>
      </c>
    </row>
    <row r="50" spans="1:7" s="1" customFormat="1" ht="19.5" customHeight="1">
      <c r="A50" s="5">
        <v>48</v>
      </c>
      <c r="B50" s="5" t="s">
        <v>37</v>
      </c>
      <c r="C50" s="5" t="s">
        <v>62</v>
      </c>
      <c r="D50" s="5" t="str">
        <f>"202303050321"</f>
        <v>202303050321</v>
      </c>
      <c r="E50" s="6">
        <v>0</v>
      </c>
      <c r="F50" s="5">
        <v>23</v>
      </c>
      <c r="G50" s="5" t="s">
        <v>14</v>
      </c>
    </row>
    <row r="51" spans="1:7" s="1" customFormat="1" ht="19.5" customHeight="1">
      <c r="A51" s="5">
        <v>49</v>
      </c>
      <c r="B51" s="5" t="s">
        <v>37</v>
      </c>
      <c r="C51" s="5" t="s">
        <v>63</v>
      </c>
      <c r="D51" s="5" t="str">
        <f>"202303050324"</f>
        <v>202303050324</v>
      </c>
      <c r="E51" s="6">
        <v>0</v>
      </c>
      <c r="F51" s="5">
        <v>23</v>
      </c>
      <c r="G51" s="5" t="s">
        <v>14</v>
      </c>
    </row>
    <row r="52" spans="1:7" s="1" customFormat="1" ht="19.5" customHeight="1">
      <c r="A52" s="5">
        <v>50</v>
      </c>
      <c r="B52" s="5" t="s">
        <v>37</v>
      </c>
      <c r="C52" s="5" t="s">
        <v>64</v>
      </c>
      <c r="D52" s="5" t="str">
        <f>"202303050327"</f>
        <v>202303050327</v>
      </c>
      <c r="E52" s="6">
        <v>0</v>
      </c>
      <c r="F52" s="5">
        <v>23</v>
      </c>
      <c r="G52" s="5" t="s">
        <v>14</v>
      </c>
    </row>
    <row r="53" spans="1:7" s="1" customFormat="1" ht="19.5" customHeight="1">
      <c r="A53" s="5">
        <v>51</v>
      </c>
      <c r="B53" s="5" t="s">
        <v>65</v>
      </c>
      <c r="C53" s="5" t="s">
        <v>66</v>
      </c>
      <c r="D53" s="5" t="str">
        <f>"202303050520"</f>
        <v>202303050520</v>
      </c>
      <c r="E53" s="6">
        <v>61.9</v>
      </c>
      <c r="F53" s="5">
        <v>1</v>
      </c>
      <c r="G53" s="5" t="s">
        <v>10</v>
      </c>
    </row>
    <row r="54" spans="1:7" s="1" customFormat="1" ht="19.5" customHeight="1">
      <c r="A54" s="5">
        <v>52</v>
      </c>
      <c r="B54" s="5" t="s">
        <v>65</v>
      </c>
      <c r="C54" s="5" t="s">
        <v>67</v>
      </c>
      <c r="D54" s="5" t="str">
        <f>"202303050519"</f>
        <v>202303050519</v>
      </c>
      <c r="E54" s="6">
        <v>59.8</v>
      </c>
      <c r="F54" s="5">
        <v>2</v>
      </c>
      <c r="G54" s="5" t="s">
        <v>10</v>
      </c>
    </row>
    <row r="55" spans="1:7" s="1" customFormat="1" ht="19.5" customHeight="1">
      <c r="A55" s="5">
        <v>53</v>
      </c>
      <c r="B55" s="5" t="s">
        <v>65</v>
      </c>
      <c r="C55" s="5" t="s">
        <v>68</v>
      </c>
      <c r="D55" s="5" t="str">
        <f>"202303050526"</f>
        <v>202303050526</v>
      </c>
      <c r="E55" s="6">
        <v>58.3</v>
      </c>
      <c r="F55" s="5">
        <v>3</v>
      </c>
      <c r="G55" s="5" t="s">
        <v>10</v>
      </c>
    </row>
    <row r="56" spans="1:7" s="1" customFormat="1" ht="19.5" customHeight="1">
      <c r="A56" s="5">
        <v>54</v>
      </c>
      <c r="B56" s="5" t="s">
        <v>65</v>
      </c>
      <c r="C56" s="5" t="s">
        <v>69</v>
      </c>
      <c r="D56" s="5" t="str">
        <f>"202303050518"</f>
        <v>202303050518</v>
      </c>
      <c r="E56" s="6">
        <v>57.1</v>
      </c>
      <c r="F56" s="5">
        <v>4</v>
      </c>
      <c r="G56" s="5" t="s">
        <v>10</v>
      </c>
    </row>
    <row r="57" spans="1:7" s="1" customFormat="1" ht="19.5" customHeight="1">
      <c r="A57" s="5">
        <v>55</v>
      </c>
      <c r="B57" s="5" t="s">
        <v>65</v>
      </c>
      <c r="C57" s="5" t="s">
        <v>70</v>
      </c>
      <c r="D57" s="5" t="str">
        <f>"202303050512"</f>
        <v>202303050512</v>
      </c>
      <c r="E57" s="6">
        <v>56.9</v>
      </c>
      <c r="F57" s="5">
        <v>5</v>
      </c>
      <c r="G57" s="5" t="s">
        <v>10</v>
      </c>
    </row>
    <row r="58" spans="1:7" s="1" customFormat="1" ht="19.5" customHeight="1">
      <c r="A58" s="5">
        <v>56</v>
      </c>
      <c r="B58" s="5" t="s">
        <v>65</v>
      </c>
      <c r="C58" s="5" t="s">
        <v>71</v>
      </c>
      <c r="D58" s="5" t="str">
        <f>"202303050523"</f>
        <v>202303050523</v>
      </c>
      <c r="E58" s="6">
        <v>55.7</v>
      </c>
      <c r="F58" s="5">
        <v>6</v>
      </c>
      <c r="G58" s="5" t="s">
        <v>10</v>
      </c>
    </row>
    <row r="59" spans="1:7" s="1" customFormat="1" ht="19.5" customHeight="1">
      <c r="A59" s="5">
        <v>57</v>
      </c>
      <c r="B59" s="5" t="s">
        <v>65</v>
      </c>
      <c r="C59" s="5" t="s">
        <v>72</v>
      </c>
      <c r="D59" s="5" t="str">
        <f>"202303050516"</f>
        <v>202303050516</v>
      </c>
      <c r="E59" s="6">
        <v>53.8</v>
      </c>
      <c r="F59" s="5">
        <v>7</v>
      </c>
      <c r="G59" s="5" t="s">
        <v>10</v>
      </c>
    </row>
    <row r="60" spans="1:7" s="1" customFormat="1" ht="19.5" customHeight="1">
      <c r="A60" s="5">
        <v>58</v>
      </c>
      <c r="B60" s="5" t="s">
        <v>65</v>
      </c>
      <c r="C60" s="5" t="s">
        <v>73</v>
      </c>
      <c r="D60" s="5" t="str">
        <f>"202303050513"</f>
        <v>202303050513</v>
      </c>
      <c r="E60" s="6">
        <v>53.1</v>
      </c>
      <c r="F60" s="5">
        <v>8</v>
      </c>
      <c r="G60" s="5" t="s">
        <v>10</v>
      </c>
    </row>
    <row r="61" spans="1:7" s="1" customFormat="1" ht="19.5" customHeight="1">
      <c r="A61" s="5">
        <v>59</v>
      </c>
      <c r="B61" s="5" t="s">
        <v>65</v>
      </c>
      <c r="C61" s="5" t="s">
        <v>74</v>
      </c>
      <c r="D61" s="5" t="str">
        <f>"202303050524"</f>
        <v>202303050524</v>
      </c>
      <c r="E61" s="6">
        <v>50.5</v>
      </c>
      <c r="F61" s="5">
        <v>9</v>
      </c>
      <c r="G61" s="5" t="s">
        <v>10</v>
      </c>
    </row>
    <row r="62" spans="1:7" s="1" customFormat="1" ht="19.5" customHeight="1">
      <c r="A62" s="5">
        <v>60</v>
      </c>
      <c r="B62" s="5" t="s">
        <v>65</v>
      </c>
      <c r="C62" s="5" t="s">
        <v>75</v>
      </c>
      <c r="D62" s="5" t="str">
        <f>"202303050521"</f>
        <v>202303050521</v>
      </c>
      <c r="E62" s="6">
        <v>48.5</v>
      </c>
      <c r="F62" s="5">
        <v>10</v>
      </c>
      <c r="G62" s="5" t="s">
        <v>10</v>
      </c>
    </row>
    <row r="63" spans="1:7" s="1" customFormat="1" ht="19.5" customHeight="1">
      <c r="A63" s="5">
        <v>61</v>
      </c>
      <c r="B63" s="5" t="s">
        <v>65</v>
      </c>
      <c r="C63" s="5" t="s">
        <v>76</v>
      </c>
      <c r="D63" s="5" t="str">
        <f>"202303050509"</f>
        <v>202303050509</v>
      </c>
      <c r="E63" s="6">
        <v>47.5</v>
      </c>
      <c r="F63" s="5">
        <v>11</v>
      </c>
      <c r="G63" s="5" t="s">
        <v>10</v>
      </c>
    </row>
    <row r="64" spans="1:7" s="1" customFormat="1" ht="19.5" customHeight="1">
      <c r="A64" s="5">
        <v>62</v>
      </c>
      <c r="B64" s="5" t="s">
        <v>65</v>
      </c>
      <c r="C64" s="5" t="s">
        <v>77</v>
      </c>
      <c r="D64" s="5" t="str">
        <f>"202303050525"</f>
        <v>202303050525</v>
      </c>
      <c r="E64" s="6">
        <v>41.7</v>
      </c>
      <c r="F64" s="5">
        <v>12</v>
      </c>
      <c r="G64" s="5" t="s">
        <v>10</v>
      </c>
    </row>
    <row r="65" spans="1:7" s="1" customFormat="1" ht="19.5" customHeight="1">
      <c r="A65" s="5">
        <v>63</v>
      </c>
      <c r="B65" s="5" t="s">
        <v>65</v>
      </c>
      <c r="C65" s="5" t="s">
        <v>78</v>
      </c>
      <c r="D65" s="5" t="str">
        <f>"202303050522"</f>
        <v>202303050522</v>
      </c>
      <c r="E65" s="6">
        <v>40.7</v>
      </c>
      <c r="F65" s="5">
        <v>13</v>
      </c>
      <c r="G65" s="5" t="s">
        <v>10</v>
      </c>
    </row>
    <row r="66" spans="1:7" s="1" customFormat="1" ht="19.5" customHeight="1">
      <c r="A66" s="5">
        <v>64</v>
      </c>
      <c r="B66" s="5" t="s">
        <v>65</v>
      </c>
      <c r="C66" s="5" t="s">
        <v>79</v>
      </c>
      <c r="D66" s="5" t="str">
        <f>"202303050515"</f>
        <v>202303050515</v>
      </c>
      <c r="E66" s="6">
        <v>37.4</v>
      </c>
      <c r="F66" s="5">
        <v>14</v>
      </c>
      <c r="G66" s="5" t="s">
        <v>10</v>
      </c>
    </row>
    <row r="67" spans="1:7" s="1" customFormat="1" ht="19.5" customHeight="1">
      <c r="A67" s="5">
        <v>65</v>
      </c>
      <c r="B67" s="5" t="s">
        <v>65</v>
      </c>
      <c r="C67" s="5" t="s">
        <v>80</v>
      </c>
      <c r="D67" s="5" t="str">
        <f>"202303050510"</f>
        <v>202303050510</v>
      </c>
      <c r="E67" s="6">
        <v>0</v>
      </c>
      <c r="F67" s="5">
        <v>15</v>
      </c>
      <c r="G67" s="5" t="s">
        <v>14</v>
      </c>
    </row>
    <row r="68" spans="1:7" s="1" customFormat="1" ht="19.5" customHeight="1">
      <c r="A68" s="5">
        <v>66</v>
      </c>
      <c r="B68" s="5" t="s">
        <v>65</v>
      </c>
      <c r="C68" s="5" t="s">
        <v>81</v>
      </c>
      <c r="D68" s="5" t="str">
        <f>"202303050511"</f>
        <v>202303050511</v>
      </c>
      <c r="E68" s="6">
        <v>0</v>
      </c>
      <c r="F68" s="5">
        <v>15</v>
      </c>
      <c r="G68" s="5" t="s">
        <v>14</v>
      </c>
    </row>
    <row r="69" spans="1:7" s="1" customFormat="1" ht="19.5" customHeight="1">
      <c r="A69" s="5">
        <v>67</v>
      </c>
      <c r="B69" s="5" t="s">
        <v>65</v>
      </c>
      <c r="C69" s="5" t="s">
        <v>82</v>
      </c>
      <c r="D69" s="5" t="str">
        <f>"202303050514"</f>
        <v>202303050514</v>
      </c>
      <c r="E69" s="6">
        <v>0</v>
      </c>
      <c r="F69" s="5">
        <v>15</v>
      </c>
      <c r="G69" s="5" t="s">
        <v>14</v>
      </c>
    </row>
    <row r="70" spans="1:7" s="1" customFormat="1" ht="19.5" customHeight="1">
      <c r="A70" s="5">
        <v>68</v>
      </c>
      <c r="B70" s="5" t="s">
        <v>65</v>
      </c>
      <c r="C70" s="5" t="s">
        <v>83</v>
      </c>
      <c r="D70" s="5" t="str">
        <f>"202303050517"</f>
        <v>202303050517</v>
      </c>
      <c r="E70" s="6">
        <v>0</v>
      </c>
      <c r="F70" s="5">
        <v>15</v>
      </c>
      <c r="G70" s="5" t="s">
        <v>14</v>
      </c>
    </row>
    <row r="71" spans="1:7" s="1" customFormat="1" ht="19.5" customHeight="1">
      <c r="A71" s="5">
        <v>69</v>
      </c>
      <c r="B71" s="5" t="s">
        <v>84</v>
      </c>
      <c r="C71" s="5" t="s">
        <v>85</v>
      </c>
      <c r="D71" s="5" t="str">
        <f>"202303050223"</f>
        <v>202303050223</v>
      </c>
      <c r="E71" s="6">
        <v>64</v>
      </c>
      <c r="F71" s="5">
        <v>1</v>
      </c>
      <c r="G71" s="5" t="s">
        <v>10</v>
      </c>
    </row>
    <row r="72" spans="1:7" s="1" customFormat="1" ht="19.5" customHeight="1">
      <c r="A72" s="5">
        <v>70</v>
      </c>
      <c r="B72" s="5" t="s">
        <v>84</v>
      </c>
      <c r="C72" s="5" t="s">
        <v>86</v>
      </c>
      <c r="D72" s="5" t="str">
        <f>"202303050210"</f>
        <v>202303050210</v>
      </c>
      <c r="E72" s="6">
        <v>59.8</v>
      </c>
      <c r="F72" s="5">
        <v>2</v>
      </c>
      <c r="G72" s="5" t="s">
        <v>10</v>
      </c>
    </row>
    <row r="73" spans="1:7" s="1" customFormat="1" ht="19.5" customHeight="1">
      <c r="A73" s="5">
        <v>71</v>
      </c>
      <c r="B73" s="5" t="s">
        <v>84</v>
      </c>
      <c r="C73" s="5" t="s">
        <v>87</v>
      </c>
      <c r="D73" s="5" t="str">
        <f>"202303050217"</f>
        <v>202303050217</v>
      </c>
      <c r="E73" s="6">
        <v>58</v>
      </c>
      <c r="F73" s="5">
        <v>3</v>
      </c>
      <c r="G73" s="5" t="s">
        <v>10</v>
      </c>
    </row>
    <row r="74" spans="1:7" s="1" customFormat="1" ht="19.5" customHeight="1">
      <c r="A74" s="5">
        <v>72</v>
      </c>
      <c r="B74" s="5" t="s">
        <v>84</v>
      </c>
      <c r="C74" s="5" t="s">
        <v>88</v>
      </c>
      <c r="D74" s="5" t="str">
        <f>"202303050216"</f>
        <v>202303050216</v>
      </c>
      <c r="E74" s="6">
        <v>56.5</v>
      </c>
      <c r="F74" s="5">
        <v>4</v>
      </c>
      <c r="G74" s="5" t="s">
        <v>10</v>
      </c>
    </row>
    <row r="75" spans="1:7" s="1" customFormat="1" ht="19.5" customHeight="1">
      <c r="A75" s="5">
        <v>73</v>
      </c>
      <c r="B75" s="5" t="s">
        <v>84</v>
      </c>
      <c r="C75" s="5" t="s">
        <v>89</v>
      </c>
      <c r="D75" s="5" t="str">
        <f>"202303050222"</f>
        <v>202303050222</v>
      </c>
      <c r="E75" s="6">
        <v>55.6</v>
      </c>
      <c r="F75" s="5">
        <v>5</v>
      </c>
      <c r="G75" s="5" t="s">
        <v>10</v>
      </c>
    </row>
    <row r="76" spans="1:7" s="1" customFormat="1" ht="19.5" customHeight="1">
      <c r="A76" s="5">
        <v>74</v>
      </c>
      <c r="B76" s="5" t="s">
        <v>84</v>
      </c>
      <c r="C76" s="5" t="s">
        <v>90</v>
      </c>
      <c r="D76" s="5" t="str">
        <f>"202303050214"</f>
        <v>202303050214</v>
      </c>
      <c r="E76" s="6">
        <v>55.1</v>
      </c>
      <c r="F76" s="5">
        <v>6</v>
      </c>
      <c r="G76" s="5" t="s">
        <v>10</v>
      </c>
    </row>
    <row r="77" spans="1:7" s="1" customFormat="1" ht="19.5" customHeight="1">
      <c r="A77" s="5">
        <v>75</v>
      </c>
      <c r="B77" s="5" t="s">
        <v>84</v>
      </c>
      <c r="C77" s="5" t="s">
        <v>91</v>
      </c>
      <c r="D77" s="5" t="str">
        <f>"202303050212"</f>
        <v>202303050212</v>
      </c>
      <c r="E77" s="6">
        <v>53</v>
      </c>
      <c r="F77" s="5">
        <v>7</v>
      </c>
      <c r="G77" s="5" t="s">
        <v>10</v>
      </c>
    </row>
    <row r="78" spans="1:7" s="1" customFormat="1" ht="19.5" customHeight="1">
      <c r="A78" s="5">
        <v>76</v>
      </c>
      <c r="B78" s="5" t="s">
        <v>84</v>
      </c>
      <c r="C78" s="5" t="s">
        <v>92</v>
      </c>
      <c r="D78" s="5" t="str">
        <f>"202303050218"</f>
        <v>202303050218</v>
      </c>
      <c r="E78" s="6">
        <v>48.6</v>
      </c>
      <c r="F78" s="5">
        <v>8</v>
      </c>
      <c r="G78" s="5" t="s">
        <v>10</v>
      </c>
    </row>
    <row r="79" spans="1:7" s="1" customFormat="1" ht="19.5" customHeight="1">
      <c r="A79" s="5">
        <v>77</v>
      </c>
      <c r="B79" s="5" t="s">
        <v>84</v>
      </c>
      <c r="C79" s="5" t="s">
        <v>93</v>
      </c>
      <c r="D79" s="5" t="str">
        <f>"202303050219"</f>
        <v>202303050219</v>
      </c>
      <c r="E79" s="6">
        <v>41.6</v>
      </c>
      <c r="F79" s="5">
        <v>9</v>
      </c>
      <c r="G79" s="5" t="s">
        <v>10</v>
      </c>
    </row>
    <row r="80" spans="1:7" s="1" customFormat="1" ht="19.5" customHeight="1">
      <c r="A80" s="5">
        <v>78</v>
      </c>
      <c r="B80" s="5" t="s">
        <v>84</v>
      </c>
      <c r="C80" s="5" t="s">
        <v>94</v>
      </c>
      <c r="D80" s="5" t="str">
        <f>"202303050221"</f>
        <v>202303050221</v>
      </c>
      <c r="E80" s="6">
        <v>41.6</v>
      </c>
      <c r="F80" s="5">
        <v>9</v>
      </c>
      <c r="G80" s="5" t="s">
        <v>10</v>
      </c>
    </row>
    <row r="81" spans="1:7" s="1" customFormat="1" ht="19.5" customHeight="1">
      <c r="A81" s="5">
        <v>79</v>
      </c>
      <c r="B81" s="5" t="s">
        <v>84</v>
      </c>
      <c r="C81" s="5" t="s">
        <v>95</v>
      </c>
      <c r="D81" s="5" t="str">
        <f>"202303050211"</f>
        <v>202303050211</v>
      </c>
      <c r="E81" s="6">
        <v>0</v>
      </c>
      <c r="F81" s="5">
        <v>11</v>
      </c>
      <c r="G81" s="5" t="s">
        <v>14</v>
      </c>
    </row>
    <row r="82" spans="1:7" s="1" customFormat="1" ht="19.5" customHeight="1">
      <c r="A82" s="5">
        <v>80</v>
      </c>
      <c r="B82" s="5" t="s">
        <v>84</v>
      </c>
      <c r="C82" s="5" t="s">
        <v>96</v>
      </c>
      <c r="D82" s="5" t="str">
        <f>"202303050213"</f>
        <v>202303050213</v>
      </c>
      <c r="E82" s="6">
        <v>0</v>
      </c>
      <c r="F82" s="5">
        <v>11</v>
      </c>
      <c r="G82" s="5" t="s">
        <v>14</v>
      </c>
    </row>
    <row r="83" spans="1:7" s="1" customFormat="1" ht="19.5" customHeight="1">
      <c r="A83" s="5">
        <v>81</v>
      </c>
      <c r="B83" s="5" t="s">
        <v>84</v>
      </c>
      <c r="C83" s="5" t="s">
        <v>97</v>
      </c>
      <c r="D83" s="5" t="str">
        <f>"202303050215"</f>
        <v>202303050215</v>
      </c>
      <c r="E83" s="6">
        <v>0</v>
      </c>
      <c r="F83" s="5">
        <v>11</v>
      </c>
      <c r="G83" s="5" t="s">
        <v>14</v>
      </c>
    </row>
    <row r="84" spans="1:7" s="1" customFormat="1" ht="19.5" customHeight="1">
      <c r="A84" s="5">
        <v>82</v>
      </c>
      <c r="B84" s="5" t="s">
        <v>84</v>
      </c>
      <c r="C84" s="5" t="s">
        <v>98</v>
      </c>
      <c r="D84" s="5" t="str">
        <f>"202303050220"</f>
        <v>202303050220</v>
      </c>
      <c r="E84" s="6">
        <v>0</v>
      </c>
      <c r="F84" s="5">
        <v>11</v>
      </c>
      <c r="G84" s="5" t="s">
        <v>14</v>
      </c>
    </row>
    <row r="85" spans="1:7" s="1" customFormat="1" ht="19.5" customHeight="1">
      <c r="A85" s="5">
        <v>83</v>
      </c>
      <c r="B85" s="5" t="s">
        <v>99</v>
      </c>
      <c r="C85" s="5" t="s">
        <v>100</v>
      </c>
      <c r="D85" s="5" t="str">
        <f>"202303050124"</f>
        <v>202303050124</v>
      </c>
      <c r="E85" s="6">
        <v>65.4</v>
      </c>
      <c r="F85" s="5">
        <v>1</v>
      </c>
      <c r="G85" s="5" t="s">
        <v>10</v>
      </c>
    </row>
    <row r="86" spans="1:7" s="1" customFormat="1" ht="19.5" customHeight="1">
      <c r="A86" s="5">
        <v>84</v>
      </c>
      <c r="B86" s="5" t="s">
        <v>99</v>
      </c>
      <c r="C86" s="5" t="s">
        <v>101</v>
      </c>
      <c r="D86" s="5" t="str">
        <f>"202303050209"</f>
        <v>202303050209</v>
      </c>
      <c r="E86" s="6">
        <v>65.4</v>
      </c>
      <c r="F86" s="5">
        <v>1</v>
      </c>
      <c r="G86" s="5" t="s">
        <v>10</v>
      </c>
    </row>
    <row r="87" spans="1:7" s="1" customFormat="1" ht="19.5" customHeight="1">
      <c r="A87" s="5">
        <v>85</v>
      </c>
      <c r="B87" s="5" t="s">
        <v>99</v>
      </c>
      <c r="C87" s="5" t="s">
        <v>102</v>
      </c>
      <c r="D87" s="5" t="str">
        <f>"202303050205"</f>
        <v>202303050205</v>
      </c>
      <c r="E87" s="6">
        <v>64.9</v>
      </c>
      <c r="F87" s="5">
        <v>3</v>
      </c>
      <c r="G87" s="5" t="s">
        <v>10</v>
      </c>
    </row>
    <row r="88" spans="1:7" s="1" customFormat="1" ht="19.5" customHeight="1">
      <c r="A88" s="5">
        <v>86</v>
      </c>
      <c r="B88" s="5" t="s">
        <v>99</v>
      </c>
      <c r="C88" s="5" t="s">
        <v>103</v>
      </c>
      <c r="D88" s="5" t="str">
        <f>"202303050121"</f>
        <v>202303050121</v>
      </c>
      <c r="E88" s="6">
        <v>64.8</v>
      </c>
      <c r="F88" s="5">
        <v>4</v>
      </c>
      <c r="G88" s="5" t="s">
        <v>10</v>
      </c>
    </row>
    <row r="89" spans="1:7" s="1" customFormat="1" ht="19.5" customHeight="1">
      <c r="A89" s="5">
        <v>87</v>
      </c>
      <c r="B89" s="5" t="s">
        <v>99</v>
      </c>
      <c r="C89" s="5" t="s">
        <v>104</v>
      </c>
      <c r="D89" s="5" t="str">
        <f>"202303050126"</f>
        <v>202303050126</v>
      </c>
      <c r="E89" s="6">
        <v>61.9</v>
      </c>
      <c r="F89" s="5">
        <v>5</v>
      </c>
      <c r="G89" s="5" t="s">
        <v>10</v>
      </c>
    </row>
    <row r="90" spans="1:7" s="1" customFormat="1" ht="19.5" customHeight="1">
      <c r="A90" s="5">
        <v>88</v>
      </c>
      <c r="B90" s="5" t="s">
        <v>99</v>
      </c>
      <c r="C90" s="5" t="s">
        <v>105</v>
      </c>
      <c r="D90" s="5" t="str">
        <f>"202303050128"</f>
        <v>202303050128</v>
      </c>
      <c r="E90" s="6">
        <v>61.4</v>
      </c>
      <c r="F90" s="5">
        <v>6</v>
      </c>
      <c r="G90" s="5" t="s">
        <v>10</v>
      </c>
    </row>
    <row r="91" spans="1:7" s="1" customFormat="1" ht="19.5" customHeight="1">
      <c r="A91" s="5">
        <v>89</v>
      </c>
      <c r="B91" s="5" t="s">
        <v>99</v>
      </c>
      <c r="C91" s="5" t="s">
        <v>106</v>
      </c>
      <c r="D91" s="5" t="str">
        <f>"202303050130"</f>
        <v>202303050130</v>
      </c>
      <c r="E91" s="6">
        <v>61</v>
      </c>
      <c r="F91" s="5">
        <v>7</v>
      </c>
      <c r="G91" s="5" t="s">
        <v>10</v>
      </c>
    </row>
    <row r="92" spans="1:7" s="1" customFormat="1" ht="19.5" customHeight="1">
      <c r="A92" s="5">
        <v>90</v>
      </c>
      <c r="B92" s="5" t="s">
        <v>99</v>
      </c>
      <c r="C92" s="5" t="s">
        <v>107</v>
      </c>
      <c r="D92" s="5" t="str">
        <f>"202303050107"</f>
        <v>202303050107</v>
      </c>
      <c r="E92" s="6">
        <v>60.1</v>
      </c>
      <c r="F92" s="5">
        <v>8</v>
      </c>
      <c r="G92" s="5" t="s">
        <v>10</v>
      </c>
    </row>
    <row r="93" spans="1:7" s="1" customFormat="1" ht="19.5" customHeight="1">
      <c r="A93" s="5">
        <v>91</v>
      </c>
      <c r="B93" s="5" t="s">
        <v>99</v>
      </c>
      <c r="C93" s="5" t="s">
        <v>108</v>
      </c>
      <c r="D93" s="5" t="str">
        <f>"202303050119"</f>
        <v>202303050119</v>
      </c>
      <c r="E93" s="6">
        <v>60</v>
      </c>
      <c r="F93" s="5">
        <v>9</v>
      </c>
      <c r="G93" s="5" t="s">
        <v>10</v>
      </c>
    </row>
    <row r="94" spans="1:7" s="1" customFormat="1" ht="19.5" customHeight="1">
      <c r="A94" s="5">
        <v>92</v>
      </c>
      <c r="B94" s="5" t="s">
        <v>99</v>
      </c>
      <c r="C94" s="5" t="s">
        <v>109</v>
      </c>
      <c r="D94" s="5" t="str">
        <f>"202303050206"</f>
        <v>202303050206</v>
      </c>
      <c r="E94" s="6">
        <v>59.4</v>
      </c>
      <c r="F94" s="5">
        <v>10</v>
      </c>
      <c r="G94" s="5" t="s">
        <v>10</v>
      </c>
    </row>
    <row r="95" spans="1:7" s="1" customFormat="1" ht="19.5" customHeight="1">
      <c r="A95" s="5">
        <v>93</v>
      </c>
      <c r="B95" s="5" t="s">
        <v>99</v>
      </c>
      <c r="C95" s="5" t="s">
        <v>110</v>
      </c>
      <c r="D95" s="5" t="str">
        <f>"202303050203"</f>
        <v>202303050203</v>
      </c>
      <c r="E95" s="6">
        <v>58.2</v>
      </c>
      <c r="F95" s="5">
        <v>11</v>
      </c>
      <c r="G95" s="5" t="s">
        <v>10</v>
      </c>
    </row>
    <row r="96" spans="1:7" s="1" customFormat="1" ht="19.5" customHeight="1">
      <c r="A96" s="5">
        <v>94</v>
      </c>
      <c r="B96" s="5" t="s">
        <v>99</v>
      </c>
      <c r="C96" s="5" t="s">
        <v>111</v>
      </c>
      <c r="D96" s="5" t="str">
        <f>"202303050118"</f>
        <v>202303050118</v>
      </c>
      <c r="E96" s="6">
        <v>57.7</v>
      </c>
      <c r="F96" s="5">
        <v>12</v>
      </c>
      <c r="G96" s="5" t="s">
        <v>10</v>
      </c>
    </row>
    <row r="97" spans="1:7" s="1" customFormat="1" ht="19.5" customHeight="1">
      <c r="A97" s="5">
        <v>95</v>
      </c>
      <c r="B97" s="5" t="s">
        <v>99</v>
      </c>
      <c r="C97" s="5" t="s">
        <v>112</v>
      </c>
      <c r="D97" s="5" t="str">
        <f>"202303050201"</f>
        <v>202303050201</v>
      </c>
      <c r="E97" s="6">
        <v>57.6</v>
      </c>
      <c r="F97" s="5">
        <v>13</v>
      </c>
      <c r="G97" s="5" t="s">
        <v>10</v>
      </c>
    </row>
    <row r="98" spans="1:7" s="1" customFormat="1" ht="19.5" customHeight="1">
      <c r="A98" s="5">
        <v>96</v>
      </c>
      <c r="B98" s="5" t="s">
        <v>99</v>
      </c>
      <c r="C98" s="5" t="s">
        <v>113</v>
      </c>
      <c r="D98" s="5" t="str">
        <f>"202303050110"</f>
        <v>202303050110</v>
      </c>
      <c r="E98" s="6">
        <v>57.2</v>
      </c>
      <c r="F98" s="5">
        <v>14</v>
      </c>
      <c r="G98" s="5" t="s">
        <v>10</v>
      </c>
    </row>
    <row r="99" spans="1:7" s="1" customFormat="1" ht="19.5" customHeight="1">
      <c r="A99" s="5">
        <v>97</v>
      </c>
      <c r="B99" s="5" t="s">
        <v>99</v>
      </c>
      <c r="C99" s="5" t="s">
        <v>114</v>
      </c>
      <c r="D99" s="5" t="str">
        <f>"202303050208"</f>
        <v>202303050208</v>
      </c>
      <c r="E99" s="6">
        <v>56.6</v>
      </c>
      <c r="F99" s="5">
        <v>15</v>
      </c>
      <c r="G99" s="5" t="s">
        <v>10</v>
      </c>
    </row>
    <row r="100" spans="1:7" s="1" customFormat="1" ht="19.5" customHeight="1">
      <c r="A100" s="5">
        <v>98</v>
      </c>
      <c r="B100" s="5" t="s">
        <v>99</v>
      </c>
      <c r="C100" s="5" t="s">
        <v>115</v>
      </c>
      <c r="D100" s="5" t="str">
        <f>"202303050112"</f>
        <v>202303050112</v>
      </c>
      <c r="E100" s="6">
        <v>52.5</v>
      </c>
      <c r="F100" s="5">
        <v>16</v>
      </c>
      <c r="G100" s="5" t="s">
        <v>10</v>
      </c>
    </row>
    <row r="101" spans="1:7" s="1" customFormat="1" ht="19.5" customHeight="1">
      <c r="A101" s="5">
        <v>99</v>
      </c>
      <c r="B101" s="5" t="s">
        <v>99</v>
      </c>
      <c r="C101" s="5" t="s">
        <v>116</v>
      </c>
      <c r="D101" s="5" t="str">
        <f>"202303050116"</f>
        <v>202303050116</v>
      </c>
      <c r="E101" s="6">
        <v>52.3</v>
      </c>
      <c r="F101" s="5">
        <v>17</v>
      </c>
      <c r="G101" s="5" t="s">
        <v>10</v>
      </c>
    </row>
    <row r="102" spans="1:7" s="1" customFormat="1" ht="19.5" customHeight="1">
      <c r="A102" s="5">
        <v>100</v>
      </c>
      <c r="B102" s="5" t="s">
        <v>99</v>
      </c>
      <c r="C102" s="5" t="s">
        <v>117</v>
      </c>
      <c r="D102" s="5" t="str">
        <f>"202303050117"</f>
        <v>202303050117</v>
      </c>
      <c r="E102" s="6">
        <v>52.1</v>
      </c>
      <c r="F102" s="5">
        <v>18</v>
      </c>
      <c r="G102" s="5" t="s">
        <v>10</v>
      </c>
    </row>
    <row r="103" spans="1:7" s="1" customFormat="1" ht="19.5" customHeight="1">
      <c r="A103" s="5">
        <v>101</v>
      </c>
      <c r="B103" s="5" t="s">
        <v>99</v>
      </c>
      <c r="C103" s="5" t="s">
        <v>118</v>
      </c>
      <c r="D103" s="5" t="str">
        <f>"202303050111"</f>
        <v>202303050111</v>
      </c>
      <c r="E103" s="6">
        <v>48.4</v>
      </c>
      <c r="F103" s="5">
        <v>19</v>
      </c>
      <c r="G103" s="5" t="s">
        <v>10</v>
      </c>
    </row>
    <row r="104" spans="1:7" s="1" customFormat="1" ht="19.5" customHeight="1">
      <c r="A104" s="5">
        <v>102</v>
      </c>
      <c r="B104" s="5" t="s">
        <v>99</v>
      </c>
      <c r="C104" s="5" t="s">
        <v>119</v>
      </c>
      <c r="D104" s="5" t="str">
        <f>"202303050106"</f>
        <v>202303050106</v>
      </c>
      <c r="E104" s="6">
        <v>0</v>
      </c>
      <c r="F104" s="5">
        <v>20</v>
      </c>
      <c r="G104" s="5" t="s">
        <v>14</v>
      </c>
    </row>
    <row r="105" spans="1:7" s="1" customFormat="1" ht="19.5" customHeight="1">
      <c r="A105" s="5">
        <v>103</v>
      </c>
      <c r="B105" s="5" t="s">
        <v>99</v>
      </c>
      <c r="C105" s="5" t="s">
        <v>120</v>
      </c>
      <c r="D105" s="5" t="str">
        <f>"202303050108"</f>
        <v>202303050108</v>
      </c>
      <c r="E105" s="6">
        <v>0</v>
      </c>
      <c r="F105" s="5">
        <v>20</v>
      </c>
      <c r="G105" s="5" t="s">
        <v>14</v>
      </c>
    </row>
    <row r="106" spans="1:7" s="1" customFormat="1" ht="19.5" customHeight="1">
      <c r="A106" s="5">
        <v>104</v>
      </c>
      <c r="B106" s="5" t="s">
        <v>99</v>
      </c>
      <c r="C106" s="5" t="s">
        <v>121</v>
      </c>
      <c r="D106" s="5" t="str">
        <f>"202303050109"</f>
        <v>202303050109</v>
      </c>
      <c r="E106" s="6">
        <v>0</v>
      </c>
      <c r="F106" s="5">
        <v>20</v>
      </c>
      <c r="G106" s="5" t="s">
        <v>14</v>
      </c>
    </row>
    <row r="107" spans="1:7" s="1" customFormat="1" ht="19.5" customHeight="1">
      <c r="A107" s="5">
        <v>105</v>
      </c>
      <c r="B107" s="5" t="s">
        <v>99</v>
      </c>
      <c r="C107" s="5" t="s">
        <v>122</v>
      </c>
      <c r="D107" s="5" t="str">
        <f>"202303050113"</f>
        <v>202303050113</v>
      </c>
      <c r="E107" s="6">
        <v>0</v>
      </c>
      <c r="F107" s="5">
        <v>20</v>
      </c>
      <c r="G107" s="5" t="s">
        <v>14</v>
      </c>
    </row>
    <row r="108" spans="1:7" s="1" customFormat="1" ht="19.5" customHeight="1">
      <c r="A108" s="5">
        <v>106</v>
      </c>
      <c r="B108" s="5" t="s">
        <v>99</v>
      </c>
      <c r="C108" s="5" t="s">
        <v>123</v>
      </c>
      <c r="D108" s="5" t="str">
        <f>"202303050114"</f>
        <v>202303050114</v>
      </c>
      <c r="E108" s="6">
        <v>0</v>
      </c>
      <c r="F108" s="5">
        <v>20</v>
      </c>
      <c r="G108" s="5" t="s">
        <v>14</v>
      </c>
    </row>
    <row r="109" spans="1:7" s="1" customFormat="1" ht="19.5" customHeight="1">
      <c r="A109" s="5">
        <v>107</v>
      </c>
      <c r="B109" s="5" t="s">
        <v>99</v>
      </c>
      <c r="C109" s="5" t="s">
        <v>124</v>
      </c>
      <c r="D109" s="5" t="str">
        <f>"202303050115"</f>
        <v>202303050115</v>
      </c>
      <c r="E109" s="6">
        <v>0</v>
      </c>
      <c r="F109" s="5">
        <v>20</v>
      </c>
      <c r="G109" s="5" t="s">
        <v>14</v>
      </c>
    </row>
    <row r="110" spans="1:7" s="1" customFormat="1" ht="19.5" customHeight="1">
      <c r="A110" s="5">
        <v>108</v>
      </c>
      <c r="B110" s="5" t="s">
        <v>99</v>
      </c>
      <c r="C110" s="5" t="s">
        <v>125</v>
      </c>
      <c r="D110" s="5" t="str">
        <f>"202303050120"</f>
        <v>202303050120</v>
      </c>
      <c r="E110" s="6">
        <v>0</v>
      </c>
      <c r="F110" s="5">
        <v>20</v>
      </c>
      <c r="G110" s="5" t="s">
        <v>14</v>
      </c>
    </row>
    <row r="111" spans="1:7" s="1" customFormat="1" ht="19.5" customHeight="1">
      <c r="A111" s="5">
        <v>109</v>
      </c>
      <c r="B111" s="5" t="s">
        <v>99</v>
      </c>
      <c r="C111" s="5" t="s">
        <v>126</v>
      </c>
      <c r="D111" s="5" t="str">
        <f>"202303050122"</f>
        <v>202303050122</v>
      </c>
      <c r="E111" s="6">
        <v>0</v>
      </c>
      <c r="F111" s="5">
        <v>20</v>
      </c>
      <c r="G111" s="5" t="s">
        <v>14</v>
      </c>
    </row>
    <row r="112" spans="1:7" s="1" customFormat="1" ht="19.5" customHeight="1">
      <c r="A112" s="5">
        <v>110</v>
      </c>
      <c r="B112" s="5" t="s">
        <v>99</v>
      </c>
      <c r="C112" s="5" t="s">
        <v>127</v>
      </c>
      <c r="D112" s="5" t="str">
        <f>"202303050123"</f>
        <v>202303050123</v>
      </c>
      <c r="E112" s="6">
        <v>0</v>
      </c>
      <c r="F112" s="5">
        <v>20</v>
      </c>
      <c r="G112" s="5" t="s">
        <v>14</v>
      </c>
    </row>
    <row r="113" spans="1:7" s="1" customFormat="1" ht="19.5" customHeight="1">
      <c r="A113" s="5">
        <v>111</v>
      </c>
      <c r="B113" s="5" t="s">
        <v>99</v>
      </c>
      <c r="C113" s="5" t="s">
        <v>128</v>
      </c>
      <c r="D113" s="5" t="str">
        <f>"202303050125"</f>
        <v>202303050125</v>
      </c>
      <c r="E113" s="6">
        <v>0</v>
      </c>
      <c r="F113" s="5">
        <v>20</v>
      </c>
      <c r="G113" s="5" t="s">
        <v>14</v>
      </c>
    </row>
    <row r="114" spans="1:7" s="1" customFormat="1" ht="19.5" customHeight="1">
      <c r="A114" s="5">
        <v>112</v>
      </c>
      <c r="B114" s="5" t="s">
        <v>99</v>
      </c>
      <c r="C114" s="5" t="s">
        <v>129</v>
      </c>
      <c r="D114" s="5" t="str">
        <f>"202303050127"</f>
        <v>202303050127</v>
      </c>
      <c r="E114" s="6">
        <v>0</v>
      </c>
      <c r="F114" s="5">
        <v>20</v>
      </c>
      <c r="G114" s="5" t="s">
        <v>14</v>
      </c>
    </row>
    <row r="115" spans="1:7" s="1" customFormat="1" ht="19.5" customHeight="1">
      <c r="A115" s="5">
        <v>113</v>
      </c>
      <c r="B115" s="5" t="s">
        <v>99</v>
      </c>
      <c r="C115" s="5" t="s">
        <v>130</v>
      </c>
      <c r="D115" s="5" t="str">
        <f>"202303050129"</f>
        <v>202303050129</v>
      </c>
      <c r="E115" s="6">
        <v>0</v>
      </c>
      <c r="F115" s="5">
        <v>20</v>
      </c>
      <c r="G115" s="5" t="s">
        <v>14</v>
      </c>
    </row>
    <row r="116" spans="1:7" s="1" customFormat="1" ht="19.5" customHeight="1">
      <c r="A116" s="5">
        <v>114</v>
      </c>
      <c r="B116" s="5" t="s">
        <v>99</v>
      </c>
      <c r="C116" s="5" t="s">
        <v>131</v>
      </c>
      <c r="D116" s="5" t="str">
        <f>"202303050202"</f>
        <v>202303050202</v>
      </c>
      <c r="E116" s="6">
        <v>0</v>
      </c>
      <c r="F116" s="5">
        <v>20</v>
      </c>
      <c r="G116" s="5" t="s">
        <v>14</v>
      </c>
    </row>
    <row r="117" spans="1:7" s="1" customFormat="1" ht="19.5" customHeight="1">
      <c r="A117" s="5">
        <v>115</v>
      </c>
      <c r="B117" s="5" t="s">
        <v>99</v>
      </c>
      <c r="C117" s="5" t="s">
        <v>132</v>
      </c>
      <c r="D117" s="5" t="str">
        <f>"202303050204"</f>
        <v>202303050204</v>
      </c>
      <c r="E117" s="6">
        <v>0</v>
      </c>
      <c r="F117" s="5">
        <v>20</v>
      </c>
      <c r="G117" s="5" t="s">
        <v>14</v>
      </c>
    </row>
    <row r="118" spans="1:7" s="1" customFormat="1" ht="19.5" customHeight="1">
      <c r="A118" s="5">
        <v>116</v>
      </c>
      <c r="B118" s="5" t="s">
        <v>99</v>
      </c>
      <c r="C118" s="5" t="s">
        <v>133</v>
      </c>
      <c r="D118" s="5" t="str">
        <f>"202303050207"</f>
        <v>202303050207</v>
      </c>
      <c r="E118" s="6">
        <v>0</v>
      </c>
      <c r="F118" s="5">
        <v>20</v>
      </c>
      <c r="G118" s="5" t="s">
        <v>14</v>
      </c>
    </row>
    <row r="119" spans="1:7" s="1" customFormat="1" ht="19.5" customHeight="1">
      <c r="A119" s="5">
        <v>117</v>
      </c>
      <c r="B119" s="5" t="s">
        <v>134</v>
      </c>
      <c r="C119" s="5" t="s">
        <v>135</v>
      </c>
      <c r="D119" s="5" t="str">
        <f>"202303050422"</f>
        <v>202303050422</v>
      </c>
      <c r="E119" s="6">
        <v>59.6</v>
      </c>
      <c r="F119" s="5">
        <v>1</v>
      </c>
      <c r="G119" s="5" t="s">
        <v>10</v>
      </c>
    </row>
    <row r="120" spans="1:7" s="1" customFormat="1" ht="19.5" customHeight="1">
      <c r="A120" s="5">
        <v>118</v>
      </c>
      <c r="B120" s="5" t="s">
        <v>134</v>
      </c>
      <c r="C120" s="5" t="s">
        <v>136</v>
      </c>
      <c r="D120" s="5" t="str">
        <f>"202303050415"</f>
        <v>202303050415</v>
      </c>
      <c r="E120" s="6">
        <v>55.9</v>
      </c>
      <c r="F120" s="5">
        <v>2</v>
      </c>
      <c r="G120" s="5" t="s">
        <v>10</v>
      </c>
    </row>
    <row r="121" spans="1:7" s="1" customFormat="1" ht="19.5" customHeight="1">
      <c r="A121" s="5">
        <v>119</v>
      </c>
      <c r="B121" s="5" t="s">
        <v>134</v>
      </c>
      <c r="C121" s="5" t="s">
        <v>137</v>
      </c>
      <c r="D121" s="5" t="str">
        <f>"202303050405"</f>
        <v>202303050405</v>
      </c>
      <c r="E121" s="6">
        <v>55.5</v>
      </c>
      <c r="F121" s="5">
        <v>3</v>
      </c>
      <c r="G121" s="5" t="s">
        <v>10</v>
      </c>
    </row>
    <row r="122" spans="1:7" s="1" customFormat="1" ht="19.5" customHeight="1">
      <c r="A122" s="5">
        <v>120</v>
      </c>
      <c r="B122" s="5" t="s">
        <v>134</v>
      </c>
      <c r="C122" s="5" t="s">
        <v>138</v>
      </c>
      <c r="D122" s="5" t="str">
        <f>"202303050417"</f>
        <v>202303050417</v>
      </c>
      <c r="E122" s="6">
        <v>51.9</v>
      </c>
      <c r="F122" s="5">
        <v>4</v>
      </c>
      <c r="G122" s="5" t="s">
        <v>10</v>
      </c>
    </row>
    <row r="123" spans="1:7" s="1" customFormat="1" ht="19.5" customHeight="1">
      <c r="A123" s="5">
        <v>121</v>
      </c>
      <c r="B123" s="5" t="s">
        <v>134</v>
      </c>
      <c r="C123" s="5" t="s">
        <v>139</v>
      </c>
      <c r="D123" s="5" t="str">
        <f>"202303050413"</f>
        <v>202303050413</v>
      </c>
      <c r="E123" s="6">
        <v>51.4</v>
      </c>
      <c r="F123" s="5">
        <v>5</v>
      </c>
      <c r="G123" s="5" t="s">
        <v>10</v>
      </c>
    </row>
    <row r="124" spans="1:7" s="2" customFormat="1" ht="19.5" customHeight="1">
      <c r="A124" s="7">
        <v>122</v>
      </c>
      <c r="B124" s="7" t="s">
        <v>134</v>
      </c>
      <c r="C124" s="7" t="s">
        <v>140</v>
      </c>
      <c r="D124" s="7" t="str">
        <f>"202303050409"</f>
        <v>202303050409</v>
      </c>
      <c r="E124" s="8">
        <v>50.7</v>
      </c>
      <c r="F124" s="7">
        <v>6</v>
      </c>
      <c r="G124" s="7" t="s">
        <v>10</v>
      </c>
    </row>
    <row r="125" spans="1:7" s="1" customFormat="1" ht="19.5" customHeight="1">
      <c r="A125" s="5">
        <v>123</v>
      </c>
      <c r="B125" s="5" t="s">
        <v>134</v>
      </c>
      <c r="C125" s="5" t="s">
        <v>141</v>
      </c>
      <c r="D125" s="5" t="str">
        <f>"202303050408"</f>
        <v>202303050408</v>
      </c>
      <c r="E125" s="6">
        <v>46.9</v>
      </c>
      <c r="F125" s="5">
        <v>7</v>
      </c>
      <c r="G125" s="5" t="s">
        <v>10</v>
      </c>
    </row>
    <row r="126" spans="1:7" s="1" customFormat="1" ht="19.5" customHeight="1">
      <c r="A126" s="5">
        <v>124</v>
      </c>
      <c r="B126" s="5" t="s">
        <v>134</v>
      </c>
      <c r="C126" s="5" t="s">
        <v>142</v>
      </c>
      <c r="D126" s="5" t="str">
        <f>"202303050403"</f>
        <v>202303050403</v>
      </c>
      <c r="E126" s="6">
        <v>43.4</v>
      </c>
      <c r="F126" s="5">
        <v>8</v>
      </c>
      <c r="G126" s="5" t="s">
        <v>10</v>
      </c>
    </row>
    <row r="127" spans="1:7" s="1" customFormat="1" ht="19.5" customHeight="1">
      <c r="A127" s="5">
        <v>125</v>
      </c>
      <c r="B127" s="5" t="s">
        <v>134</v>
      </c>
      <c r="C127" s="5" t="s">
        <v>143</v>
      </c>
      <c r="D127" s="5" t="str">
        <f>"202303050416"</f>
        <v>202303050416</v>
      </c>
      <c r="E127" s="6">
        <v>43.4</v>
      </c>
      <c r="F127" s="5">
        <v>8</v>
      </c>
      <c r="G127" s="5" t="s">
        <v>10</v>
      </c>
    </row>
    <row r="128" spans="1:7" s="1" customFormat="1" ht="19.5" customHeight="1">
      <c r="A128" s="5">
        <v>126</v>
      </c>
      <c r="B128" s="5" t="s">
        <v>134</v>
      </c>
      <c r="C128" s="7" t="s">
        <v>144</v>
      </c>
      <c r="D128" s="5" t="str">
        <f>"202303050418"</f>
        <v>202303050418</v>
      </c>
      <c r="E128" s="6">
        <v>41.8</v>
      </c>
      <c r="F128" s="5">
        <v>10</v>
      </c>
      <c r="G128" s="5" t="s">
        <v>10</v>
      </c>
    </row>
    <row r="129" spans="1:7" s="1" customFormat="1" ht="19.5" customHeight="1">
      <c r="A129" s="5">
        <v>127</v>
      </c>
      <c r="B129" s="5" t="s">
        <v>134</v>
      </c>
      <c r="C129" s="5" t="s">
        <v>145</v>
      </c>
      <c r="D129" s="5" t="str">
        <f>"202303050423"</f>
        <v>202303050423</v>
      </c>
      <c r="E129" s="6">
        <v>38.9</v>
      </c>
      <c r="F129" s="5">
        <v>11</v>
      </c>
      <c r="G129" s="5" t="s">
        <v>10</v>
      </c>
    </row>
    <row r="130" spans="1:7" s="1" customFormat="1" ht="19.5" customHeight="1">
      <c r="A130" s="5">
        <v>128</v>
      </c>
      <c r="B130" s="5" t="s">
        <v>134</v>
      </c>
      <c r="C130" s="5" t="s">
        <v>146</v>
      </c>
      <c r="D130" s="5" t="str">
        <f>"202303050414"</f>
        <v>202303050414</v>
      </c>
      <c r="E130" s="6">
        <v>37.3</v>
      </c>
      <c r="F130" s="5">
        <v>12</v>
      </c>
      <c r="G130" s="5" t="s">
        <v>10</v>
      </c>
    </row>
    <row r="131" spans="1:7" s="1" customFormat="1" ht="19.5" customHeight="1">
      <c r="A131" s="5">
        <v>129</v>
      </c>
      <c r="B131" s="5" t="s">
        <v>134</v>
      </c>
      <c r="C131" s="5" t="s">
        <v>147</v>
      </c>
      <c r="D131" s="5" t="str">
        <f>"202303050411"</f>
        <v>202303050411</v>
      </c>
      <c r="E131" s="6">
        <v>37</v>
      </c>
      <c r="F131" s="5">
        <v>13</v>
      </c>
      <c r="G131" s="5" t="s">
        <v>10</v>
      </c>
    </row>
    <row r="132" spans="1:7" s="1" customFormat="1" ht="19.5" customHeight="1">
      <c r="A132" s="5">
        <v>130</v>
      </c>
      <c r="B132" s="5" t="s">
        <v>134</v>
      </c>
      <c r="C132" s="5" t="s">
        <v>148</v>
      </c>
      <c r="D132" s="5" t="str">
        <f>"202303050421"</f>
        <v>202303050421</v>
      </c>
      <c r="E132" s="6">
        <v>35.9</v>
      </c>
      <c r="F132" s="5">
        <v>14</v>
      </c>
      <c r="G132" s="5" t="s">
        <v>10</v>
      </c>
    </row>
    <row r="133" spans="1:7" s="1" customFormat="1" ht="19.5" customHeight="1">
      <c r="A133" s="5">
        <v>131</v>
      </c>
      <c r="B133" s="5" t="s">
        <v>134</v>
      </c>
      <c r="C133" s="5" t="s">
        <v>149</v>
      </c>
      <c r="D133" s="5" t="str">
        <f>"202303050406"</f>
        <v>202303050406</v>
      </c>
      <c r="E133" s="6">
        <v>33.9</v>
      </c>
      <c r="F133" s="5">
        <v>15</v>
      </c>
      <c r="G133" s="5" t="s">
        <v>10</v>
      </c>
    </row>
    <row r="134" spans="1:7" s="1" customFormat="1" ht="19.5" customHeight="1">
      <c r="A134" s="5">
        <v>132</v>
      </c>
      <c r="B134" s="5" t="s">
        <v>134</v>
      </c>
      <c r="C134" s="5" t="s">
        <v>150</v>
      </c>
      <c r="D134" s="5" t="str">
        <f>"202303050404"</f>
        <v>202303050404</v>
      </c>
      <c r="E134" s="6">
        <v>0</v>
      </c>
      <c r="F134" s="5">
        <v>16</v>
      </c>
      <c r="G134" s="5" t="s">
        <v>14</v>
      </c>
    </row>
    <row r="135" spans="1:7" s="1" customFormat="1" ht="19.5" customHeight="1">
      <c r="A135" s="5">
        <v>133</v>
      </c>
      <c r="B135" s="5" t="s">
        <v>134</v>
      </c>
      <c r="C135" s="5" t="s">
        <v>151</v>
      </c>
      <c r="D135" s="5" t="str">
        <f>"202303050407"</f>
        <v>202303050407</v>
      </c>
      <c r="E135" s="6">
        <v>0</v>
      </c>
      <c r="F135" s="5">
        <v>16</v>
      </c>
      <c r="G135" s="5" t="s">
        <v>14</v>
      </c>
    </row>
    <row r="136" spans="1:7" s="1" customFormat="1" ht="19.5" customHeight="1">
      <c r="A136" s="5">
        <v>134</v>
      </c>
      <c r="B136" s="5" t="s">
        <v>134</v>
      </c>
      <c r="C136" s="5" t="s">
        <v>152</v>
      </c>
      <c r="D136" s="5" t="str">
        <f>"202303050410"</f>
        <v>202303050410</v>
      </c>
      <c r="E136" s="6">
        <v>0</v>
      </c>
      <c r="F136" s="5">
        <v>16</v>
      </c>
      <c r="G136" s="5" t="s">
        <v>14</v>
      </c>
    </row>
    <row r="137" spans="1:7" s="1" customFormat="1" ht="19.5" customHeight="1">
      <c r="A137" s="5">
        <v>135</v>
      </c>
      <c r="B137" s="5" t="s">
        <v>134</v>
      </c>
      <c r="C137" s="5" t="s">
        <v>153</v>
      </c>
      <c r="D137" s="5" t="str">
        <f>"202303050412"</f>
        <v>202303050412</v>
      </c>
      <c r="E137" s="6">
        <v>0</v>
      </c>
      <c r="F137" s="5">
        <v>16</v>
      </c>
      <c r="G137" s="5" t="s">
        <v>14</v>
      </c>
    </row>
    <row r="138" spans="1:7" s="1" customFormat="1" ht="19.5" customHeight="1">
      <c r="A138" s="5">
        <v>136</v>
      </c>
      <c r="B138" s="5" t="s">
        <v>134</v>
      </c>
      <c r="C138" s="5" t="s">
        <v>154</v>
      </c>
      <c r="D138" s="5" t="str">
        <f>"202303050419"</f>
        <v>202303050419</v>
      </c>
      <c r="E138" s="6">
        <v>0</v>
      </c>
      <c r="F138" s="5">
        <v>16</v>
      </c>
      <c r="G138" s="5" t="s">
        <v>14</v>
      </c>
    </row>
    <row r="139" spans="1:7" s="1" customFormat="1" ht="19.5" customHeight="1">
      <c r="A139" s="5">
        <v>137</v>
      </c>
      <c r="B139" s="5" t="s">
        <v>134</v>
      </c>
      <c r="C139" s="5" t="s">
        <v>155</v>
      </c>
      <c r="D139" s="5" t="str">
        <f>"202303050420"</f>
        <v>202303050420</v>
      </c>
      <c r="E139" s="6">
        <v>0</v>
      </c>
      <c r="F139" s="5">
        <v>16</v>
      </c>
      <c r="G139" s="5" t="s">
        <v>14</v>
      </c>
    </row>
    <row r="140" spans="1:7" s="1" customFormat="1" ht="19.5" customHeight="1">
      <c r="A140" s="5">
        <v>138</v>
      </c>
      <c r="B140" s="5" t="s">
        <v>134</v>
      </c>
      <c r="C140" s="5" t="s">
        <v>156</v>
      </c>
      <c r="D140" s="5" t="str">
        <f>"202303050424"</f>
        <v>202303050424</v>
      </c>
      <c r="E140" s="6">
        <v>0</v>
      </c>
      <c r="F140" s="5">
        <v>16</v>
      </c>
      <c r="G140" s="5" t="s">
        <v>14</v>
      </c>
    </row>
    <row r="141" spans="1:7" s="1" customFormat="1" ht="19.5" customHeight="1">
      <c r="A141" s="5">
        <v>139</v>
      </c>
      <c r="B141" s="5" t="s">
        <v>157</v>
      </c>
      <c r="C141" s="5" t="s">
        <v>158</v>
      </c>
      <c r="D141" s="5" t="str">
        <f>"202303050529"</f>
        <v>202303050529</v>
      </c>
      <c r="E141" s="6">
        <v>56.1</v>
      </c>
      <c r="F141" s="5">
        <v>1</v>
      </c>
      <c r="G141" s="5" t="s">
        <v>10</v>
      </c>
    </row>
    <row r="142" spans="1:7" s="1" customFormat="1" ht="19.5" customHeight="1">
      <c r="A142" s="5">
        <v>140</v>
      </c>
      <c r="B142" s="5" t="s">
        <v>157</v>
      </c>
      <c r="C142" s="5" t="s">
        <v>159</v>
      </c>
      <c r="D142" s="5" t="str">
        <f>"202303050528"</f>
        <v>202303050528</v>
      </c>
      <c r="E142" s="6">
        <v>42.6</v>
      </c>
      <c r="F142" s="5">
        <v>2</v>
      </c>
      <c r="G142" s="5" t="s">
        <v>10</v>
      </c>
    </row>
    <row r="143" spans="1:7" s="1" customFormat="1" ht="19.5" customHeight="1">
      <c r="A143" s="5">
        <v>141</v>
      </c>
      <c r="B143" s="5" t="s">
        <v>157</v>
      </c>
      <c r="C143" s="5" t="s">
        <v>160</v>
      </c>
      <c r="D143" s="5" t="str">
        <f>"202303050527"</f>
        <v>202303050527</v>
      </c>
      <c r="E143" s="6">
        <v>0</v>
      </c>
      <c r="F143" s="5">
        <v>3</v>
      </c>
      <c r="G143" s="5" t="s">
        <v>14</v>
      </c>
    </row>
    <row r="144" spans="1:7" s="1" customFormat="1" ht="19.5" customHeight="1">
      <c r="A144" s="5">
        <v>142</v>
      </c>
      <c r="B144" s="5" t="s">
        <v>157</v>
      </c>
      <c r="C144" s="5" t="s">
        <v>161</v>
      </c>
      <c r="D144" s="5" t="str">
        <f>"202303050530"</f>
        <v>202303050530</v>
      </c>
      <c r="E144" s="6">
        <v>0</v>
      </c>
      <c r="F144" s="5">
        <v>3</v>
      </c>
      <c r="G144" s="5" t="s">
        <v>14</v>
      </c>
    </row>
    <row r="145" spans="1:7" s="1" customFormat="1" ht="19.5" customHeight="1">
      <c r="A145" s="5">
        <v>143</v>
      </c>
      <c r="B145" s="5" t="s">
        <v>162</v>
      </c>
      <c r="C145" s="5" t="s">
        <v>163</v>
      </c>
      <c r="D145" s="5" t="str">
        <f>"202303050427"</f>
        <v>202303050427</v>
      </c>
      <c r="E145" s="6">
        <v>47.3</v>
      </c>
      <c r="F145" s="5">
        <v>1</v>
      </c>
      <c r="G145" s="5" t="s">
        <v>10</v>
      </c>
    </row>
    <row r="146" spans="1:7" s="1" customFormat="1" ht="19.5" customHeight="1">
      <c r="A146" s="5">
        <v>144</v>
      </c>
      <c r="B146" s="5" t="s">
        <v>162</v>
      </c>
      <c r="C146" s="7" t="s">
        <v>164</v>
      </c>
      <c r="D146" s="5" t="str">
        <f>"202303050425"</f>
        <v>202303050425</v>
      </c>
      <c r="E146" s="6">
        <v>46.6</v>
      </c>
      <c r="F146" s="5">
        <v>2</v>
      </c>
      <c r="G146" s="5" t="s">
        <v>10</v>
      </c>
    </row>
    <row r="147" spans="1:7" s="1" customFormat="1" ht="19.5" customHeight="1">
      <c r="A147" s="5">
        <v>145</v>
      </c>
      <c r="B147" s="5" t="s">
        <v>162</v>
      </c>
      <c r="C147" s="5" t="s">
        <v>165</v>
      </c>
      <c r="D147" s="5" t="str">
        <f>"202303050428"</f>
        <v>202303050428</v>
      </c>
      <c r="E147" s="6">
        <v>37.4</v>
      </c>
      <c r="F147" s="5">
        <v>3</v>
      </c>
      <c r="G147" s="5" t="s">
        <v>10</v>
      </c>
    </row>
    <row r="148" spans="1:7" s="1" customFormat="1" ht="19.5" customHeight="1">
      <c r="A148" s="5">
        <v>146</v>
      </c>
      <c r="B148" s="5" t="s">
        <v>162</v>
      </c>
      <c r="C148" s="5" t="s">
        <v>166</v>
      </c>
      <c r="D148" s="5" t="str">
        <f>"202303050426"</f>
        <v>202303050426</v>
      </c>
      <c r="E148" s="6">
        <v>0</v>
      </c>
      <c r="F148" s="5">
        <v>4</v>
      </c>
      <c r="G148" s="5" t="s">
        <v>14</v>
      </c>
    </row>
    <row r="149" spans="1:7" s="1" customFormat="1" ht="19.5" customHeight="1">
      <c r="A149" s="5">
        <v>147</v>
      </c>
      <c r="B149" s="5" t="s">
        <v>162</v>
      </c>
      <c r="C149" s="5" t="s">
        <v>167</v>
      </c>
      <c r="D149" s="5" t="str">
        <f>"202303050429"</f>
        <v>202303050429</v>
      </c>
      <c r="E149" s="6">
        <v>0</v>
      </c>
      <c r="F149" s="5">
        <v>4</v>
      </c>
      <c r="G149" s="5" t="s">
        <v>14</v>
      </c>
    </row>
    <row r="150" spans="1:7" s="1" customFormat="1" ht="19.5" customHeight="1">
      <c r="A150" s="5">
        <v>148</v>
      </c>
      <c r="B150" s="5" t="s">
        <v>162</v>
      </c>
      <c r="C150" s="5" t="s">
        <v>168</v>
      </c>
      <c r="D150" s="5" t="str">
        <f>"202303050430"</f>
        <v>202303050430</v>
      </c>
      <c r="E150" s="6">
        <v>0</v>
      </c>
      <c r="F150" s="5">
        <v>4</v>
      </c>
      <c r="G150" s="5" t="s">
        <v>14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Q34" sqref="Q34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邢馨玥</cp:lastModifiedBy>
  <dcterms:created xsi:type="dcterms:W3CDTF">2023-03-10T00:05:00Z</dcterms:created>
  <dcterms:modified xsi:type="dcterms:W3CDTF">2023-03-14T10:10:47Z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