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杭州站" sheetId="1" r:id="rId1"/>
    <sheet name="Sheet3" sheetId="3" r:id="rId2"/>
  </sheets>
  <calcPr calcId="144525"/>
</workbook>
</file>

<file path=xl/sharedStrings.xml><?xml version="1.0" encoding="utf-8"?>
<sst xmlns="http://schemas.openxmlformats.org/spreadsheetml/2006/main" count="40" uniqueCount="27">
  <si>
    <t>重庆市精神卫生中心2023年上半年赴市外考核招聘高层次医学人才和医学类毕业生面试成绩及进入体检人员公布表（杭州站）</t>
  </si>
  <si>
    <t>2023年3月6日</t>
  </si>
  <si>
    <t>序号</t>
  </si>
  <si>
    <t>姓名</t>
  </si>
  <si>
    <t>招聘单位</t>
  </si>
  <si>
    <t>报考岗位</t>
  </si>
  <si>
    <t>面试序号</t>
  </si>
  <si>
    <t>面试成绩</t>
  </si>
  <si>
    <t>考官1
代鸿</t>
  </si>
  <si>
    <t>考官2
杨波</t>
  </si>
  <si>
    <t>考官3
刘茂航</t>
  </si>
  <si>
    <t>考官4
肖义夫</t>
  </si>
  <si>
    <t>考官5
王正虹</t>
  </si>
  <si>
    <t>是否进入体检</t>
  </si>
  <si>
    <t>备注</t>
  </si>
  <si>
    <t>胡晏钦</t>
  </si>
  <si>
    <t>重庆市精神卫生中心</t>
  </si>
  <si>
    <t>精神科医师2</t>
  </si>
  <si>
    <t>是</t>
  </si>
  <si>
    <t>杨丽</t>
  </si>
  <si>
    <t>王玉萍</t>
  </si>
  <si>
    <t>欧阳梦媛</t>
  </si>
  <si>
    <t>否</t>
  </si>
  <si>
    <t>面试成绩低于70分</t>
  </si>
  <si>
    <t>冉蕗希</t>
  </si>
  <si>
    <t>儿童青少年精神科医师</t>
  </si>
  <si>
    <t>陈晓倩</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</si>
</sst>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4"/>
      <color theme="1"/>
      <name val="方正仿宋_GBK"/>
      <charset val="134"/>
    </font>
    <font>
      <b/>
      <sz val="14"/>
      <color theme="1"/>
      <name val="方正仿宋_GBK"/>
      <charset val="134"/>
    </font>
    <font>
      <sz val="18"/>
      <color theme="1"/>
      <name val="方正小标宋_GBK"/>
      <charset val="134"/>
    </font>
    <font>
      <sz val="12"/>
      <color theme="1"/>
      <name val="方正小标宋_GBK"/>
      <charset val="134"/>
    </font>
    <font>
      <b/>
      <sz val="12"/>
      <color theme="1"/>
      <name val="方正仿宋_GBK"/>
      <charset val="134"/>
    </font>
    <font>
      <sz val="12"/>
      <color theme="1"/>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31" fontId="4" fillId="0" borderId="0" xfId="0" applyNumberFormat="1" applyFont="1" applyAlignment="1">
      <alignment horizontal="lef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4" fillId="0" borderId="0" xfId="0" applyNumberFormat="1" applyFont="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tabSelected="1" workbookViewId="0">
      <selection activeCell="C12" sqref="C12"/>
    </sheetView>
  </sheetViews>
  <sheetFormatPr defaultColWidth="9" defaultRowHeight="18.75"/>
  <cols>
    <col min="1" max="1" width="7.375" style="1" customWidth="1"/>
    <col min="2" max="2" width="11.25" style="1" customWidth="1"/>
    <col min="3" max="3" width="18.5083333333333" style="1" customWidth="1"/>
    <col min="4" max="4" width="15.5083333333333" style="1" customWidth="1"/>
    <col min="5" max="5" width="8.125" style="1" customWidth="1"/>
    <col min="6" max="6" width="14.625" style="1" customWidth="1"/>
    <col min="7" max="11" width="9.375" style="1" hidden="1" customWidth="1"/>
    <col min="12" max="12" width="9.375" style="1" customWidth="1"/>
    <col min="13" max="13" width="11.25" style="1" customWidth="1"/>
    <col min="14" max="16384" width="9" style="1"/>
  </cols>
  <sheetData>
    <row r="1" s="1" customFormat="1" ht="58" customHeight="1" spans="1:13">
      <c r="A1" s="3" t="s">
        <v>0</v>
      </c>
      <c r="B1" s="3"/>
      <c r="C1" s="3"/>
      <c r="D1" s="3"/>
      <c r="E1" s="3"/>
      <c r="F1" s="3"/>
      <c r="G1" s="3"/>
      <c r="H1" s="3"/>
      <c r="I1" s="3"/>
      <c r="J1" s="3"/>
      <c r="K1" s="3"/>
      <c r="L1" s="3"/>
      <c r="M1" s="3"/>
    </row>
    <row r="2" s="1" customFormat="1" ht="17" customHeight="1" spans="1:13">
      <c r="A2" s="4"/>
      <c r="B2" s="4"/>
      <c r="C2" s="4"/>
      <c r="D2" s="3"/>
      <c r="E2" s="3"/>
      <c r="F2" s="3"/>
      <c r="G2" s="3"/>
      <c r="H2" s="3"/>
      <c r="I2" s="3"/>
      <c r="J2" s="3"/>
      <c r="K2" s="9" t="s">
        <v>1</v>
      </c>
      <c r="L2" s="9"/>
      <c r="M2" s="9"/>
    </row>
    <row r="3" s="2" customFormat="1" ht="37" customHeight="1" spans="1:13">
      <c r="A3" s="5" t="s">
        <v>2</v>
      </c>
      <c r="B3" s="5" t="s">
        <v>3</v>
      </c>
      <c r="C3" s="5" t="s">
        <v>4</v>
      </c>
      <c r="D3" s="5" t="s">
        <v>5</v>
      </c>
      <c r="E3" s="5" t="s">
        <v>6</v>
      </c>
      <c r="F3" s="5" t="s">
        <v>7</v>
      </c>
      <c r="G3" s="5" t="s">
        <v>8</v>
      </c>
      <c r="H3" s="5" t="s">
        <v>9</v>
      </c>
      <c r="I3" s="5" t="s">
        <v>10</v>
      </c>
      <c r="J3" s="5" t="s">
        <v>11</v>
      </c>
      <c r="K3" s="5" t="s">
        <v>12</v>
      </c>
      <c r="L3" s="5" t="s">
        <v>13</v>
      </c>
      <c r="M3" s="5" t="s">
        <v>14</v>
      </c>
    </row>
    <row r="4" s="1" customFormat="1" ht="37" customHeight="1" spans="1:13">
      <c r="A4" s="6">
        <v>1</v>
      </c>
      <c r="B4" s="6" t="s">
        <v>15</v>
      </c>
      <c r="C4" s="6" t="s">
        <v>16</v>
      </c>
      <c r="D4" s="6" t="s">
        <v>17</v>
      </c>
      <c r="E4" s="6">
        <v>1</v>
      </c>
      <c r="F4" s="7">
        <f>(G4+H4+I4+J4+K4)/5</f>
        <v>77.2</v>
      </c>
      <c r="G4" s="7">
        <f>24+21+20+10+5</f>
        <v>80</v>
      </c>
      <c r="H4" s="7">
        <f>21+15+20+12+8</f>
        <v>76</v>
      </c>
      <c r="I4" s="7">
        <f>16+18+20+10+7</f>
        <v>71</v>
      </c>
      <c r="J4" s="7">
        <f>23+21+22+13+8</f>
        <v>87</v>
      </c>
      <c r="K4" s="7">
        <f>21+15+16+12+8</f>
        <v>72</v>
      </c>
      <c r="L4" s="6" t="s">
        <v>18</v>
      </c>
      <c r="M4" s="6"/>
    </row>
    <row r="5" s="1" customFormat="1" ht="37" customHeight="1" spans="1:13">
      <c r="A5" s="6">
        <v>2</v>
      </c>
      <c r="B5" s="6" t="s">
        <v>19</v>
      </c>
      <c r="C5" s="6" t="s">
        <v>16</v>
      </c>
      <c r="D5" s="6" t="s">
        <v>17</v>
      </c>
      <c r="E5" s="6">
        <v>2</v>
      </c>
      <c r="F5" s="7">
        <f>(G5+H5+I5+J5+K5)/5</f>
        <v>75.8</v>
      </c>
      <c r="G5" s="7">
        <f>21+21+24+10+5</f>
        <v>81</v>
      </c>
      <c r="H5" s="7">
        <f>18+21+22+12+7</f>
        <v>80</v>
      </c>
      <c r="I5" s="7">
        <f>18+17+15+13+9</f>
        <v>72</v>
      </c>
      <c r="J5" s="7">
        <f>17+18+15+12+8</f>
        <v>70</v>
      </c>
      <c r="K5" s="7">
        <f>18+23+14+13+8</f>
        <v>76</v>
      </c>
      <c r="L5" s="6" t="s">
        <v>18</v>
      </c>
      <c r="M5" s="6"/>
    </row>
    <row r="6" s="1" customFormat="1" ht="37" customHeight="1" spans="1:13">
      <c r="A6" s="6">
        <v>3</v>
      </c>
      <c r="B6" s="6" t="s">
        <v>20</v>
      </c>
      <c r="C6" s="6" t="s">
        <v>16</v>
      </c>
      <c r="D6" s="6" t="s">
        <v>17</v>
      </c>
      <c r="E6" s="6">
        <v>4</v>
      </c>
      <c r="F6" s="7">
        <f>(G6+H6+I6+J6+K6)/5</f>
        <v>73</v>
      </c>
      <c r="G6" s="7">
        <f>21+21+21+10+5</f>
        <v>78</v>
      </c>
      <c r="H6" s="7">
        <f>23+12+18+13+8</f>
        <v>74</v>
      </c>
      <c r="I6" s="7">
        <f>20+16+18+12+9</f>
        <v>75</v>
      </c>
      <c r="J6" s="7">
        <f>22+18+15+12+9</f>
        <v>76</v>
      </c>
      <c r="K6" s="7">
        <f>18+15+13+9+7</f>
        <v>62</v>
      </c>
      <c r="L6" s="6" t="s">
        <v>18</v>
      </c>
      <c r="M6" s="6"/>
    </row>
    <row r="7" s="1" customFormat="1" ht="37" customHeight="1" spans="1:13">
      <c r="A7" s="6">
        <v>4</v>
      </c>
      <c r="B7" s="6" t="s">
        <v>21</v>
      </c>
      <c r="C7" s="6" t="s">
        <v>16</v>
      </c>
      <c r="D7" s="6" t="s">
        <v>17</v>
      </c>
      <c r="E7" s="6">
        <v>3</v>
      </c>
      <c r="F7" s="7">
        <f>(G7+H7+I7+J7+K7)/5</f>
        <v>64.2</v>
      </c>
      <c r="G7" s="7">
        <f>20+20+10+10+7</f>
        <v>67</v>
      </c>
      <c r="H7" s="7">
        <f>15+15+18+12+7</f>
        <v>67</v>
      </c>
      <c r="I7" s="7">
        <f>14+14+16+10+8</f>
        <v>62</v>
      </c>
      <c r="J7" s="7">
        <f>12+11+19+10+8</f>
        <v>60</v>
      </c>
      <c r="K7" s="7">
        <f>23+11+14+10+7</f>
        <v>65</v>
      </c>
      <c r="L7" s="6" t="s">
        <v>22</v>
      </c>
      <c r="M7" s="6" t="s">
        <v>23</v>
      </c>
    </row>
    <row r="8" s="1" customFormat="1" ht="37" customHeight="1" spans="1:13">
      <c r="A8" s="6"/>
      <c r="B8" s="6"/>
      <c r="C8" s="6"/>
      <c r="D8" s="6"/>
      <c r="E8" s="6"/>
      <c r="F8" s="7"/>
      <c r="G8" s="7"/>
      <c r="H8" s="7"/>
      <c r="I8" s="7"/>
      <c r="J8" s="7"/>
      <c r="K8" s="7"/>
      <c r="L8" s="6"/>
      <c r="M8" s="6"/>
    </row>
    <row r="9" s="1" customFormat="1" ht="37" customHeight="1" spans="1:13">
      <c r="A9" s="6">
        <v>1</v>
      </c>
      <c r="B9" s="6" t="s">
        <v>24</v>
      </c>
      <c r="C9" s="6" t="s">
        <v>16</v>
      </c>
      <c r="D9" s="6" t="s">
        <v>25</v>
      </c>
      <c r="E9" s="6">
        <v>2</v>
      </c>
      <c r="F9" s="7">
        <f>(G9+H9+I9+J9+K9)/5</f>
        <v>77.4</v>
      </c>
      <c r="G9" s="7">
        <f>21+20+21+10+5</f>
        <v>77</v>
      </c>
      <c r="H9" s="7">
        <f>23+20+20+12+8</f>
        <v>83</v>
      </c>
      <c r="I9" s="7">
        <f>21+18+20+12+8</f>
        <v>79</v>
      </c>
      <c r="J9" s="7">
        <f>20+17+14+12+8</f>
        <v>71</v>
      </c>
      <c r="K9" s="7">
        <f>21+20+18+10+8</f>
        <v>77</v>
      </c>
      <c r="L9" s="6" t="s">
        <v>18</v>
      </c>
      <c r="M9" s="6"/>
    </row>
    <row r="10" s="1" customFormat="1" ht="37" customHeight="1" spans="1:13">
      <c r="A10" s="6">
        <v>2</v>
      </c>
      <c r="B10" s="6" t="s">
        <v>26</v>
      </c>
      <c r="C10" s="6" t="s">
        <v>16</v>
      </c>
      <c r="D10" s="6" t="s">
        <v>25</v>
      </c>
      <c r="E10" s="6">
        <v>1</v>
      </c>
      <c r="F10" s="7">
        <f>(G10+H10+I10+J10+K10)/5</f>
        <v>71.8</v>
      </c>
      <c r="G10" s="7">
        <f>21+20+21+10+5</f>
        <v>77</v>
      </c>
      <c r="H10" s="7">
        <f>21+20+18+12+6</f>
        <v>77</v>
      </c>
      <c r="I10" s="7">
        <f>20+16+14+12+9</f>
        <v>71</v>
      </c>
      <c r="J10" s="7">
        <f>18+16+15+10+8</f>
        <v>67</v>
      </c>
      <c r="K10" s="7">
        <f>20+20+12+8+7</f>
        <v>67</v>
      </c>
      <c r="L10" s="6" t="s">
        <v>18</v>
      </c>
      <c r="M10" s="6"/>
    </row>
    <row r="11" s="1" customFormat="1" ht="37" customHeight="1" spans="1:13">
      <c r="A11" s="8"/>
      <c r="B11" s="8"/>
      <c r="C11" s="8"/>
      <c r="D11" s="8"/>
      <c r="E11" s="8"/>
      <c r="F11" s="8"/>
      <c r="G11" s="8"/>
      <c r="H11" s="8"/>
      <c r="I11" s="8"/>
      <c r="J11" s="8"/>
      <c r="K11" s="8"/>
      <c r="L11" s="8"/>
      <c r="M11" s="8"/>
    </row>
    <row r="12" s="1" customFormat="1" ht="37" customHeight="1" spans="1:13">
      <c r="A12" s="8"/>
      <c r="B12" s="8"/>
      <c r="C12" s="8"/>
      <c r="D12" s="8"/>
      <c r="E12" s="8"/>
      <c r="F12" s="8"/>
      <c r="G12" s="8"/>
      <c r="H12" s="8"/>
      <c r="I12" s="8"/>
      <c r="J12" s="8"/>
      <c r="K12" s="8"/>
      <c r="L12" s="8"/>
      <c r="M12" s="8"/>
    </row>
    <row r="13" s="1" customFormat="1" ht="37" customHeight="1" spans="1:13">
      <c r="A13" s="8"/>
      <c r="B13" s="8"/>
      <c r="C13" s="8"/>
      <c r="D13" s="8"/>
      <c r="E13" s="8"/>
      <c r="F13" s="8"/>
      <c r="G13" s="8"/>
      <c r="H13" s="8"/>
      <c r="I13" s="8"/>
      <c r="J13" s="8"/>
      <c r="K13" s="8"/>
      <c r="L13" s="8"/>
      <c r="M13" s="8"/>
    </row>
    <row r="14" s="1" customFormat="1" ht="37" customHeight="1" spans="1:13">
      <c r="A14" s="8"/>
      <c r="B14" s="8"/>
      <c r="C14" s="8"/>
      <c r="D14" s="8"/>
      <c r="E14" s="8"/>
      <c r="F14" s="8"/>
      <c r="G14" s="8"/>
      <c r="H14" s="8"/>
      <c r="I14" s="8"/>
      <c r="J14" s="8"/>
      <c r="K14" s="8"/>
      <c r="L14" s="8"/>
      <c r="M14" s="8"/>
    </row>
    <row r="15" s="1" customFormat="1" ht="37" customHeight="1" spans="1:13">
      <c r="A15" s="8"/>
      <c r="B15" s="8"/>
      <c r="C15" s="8"/>
      <c r="D15" s="8"/>
      <c r="E15" s="8"/>
      <c r="F15" s="8"/>
      <c r="G15" s="8"/>
      <c r="H15" s="8"/>
      <c r="I15" s="8"/>
      <c r="J15" s="8"/>
      <c r="K15" s="8"/>
      <c r="L15" s="8"/>
      <c r="M15" s="8"/>
    </row>
    <row r="16" s="1" customFormat="1" ht="37" customHeight="1" spans="1:13">
      <c r="A16" s="8"/>
      <c r="B16" s="8"/>
      <c r="C16" s="8"/>
      <c r="D16" s="8"/>
      <c r="E16" s="8"/>
      <c r="F16" s="8"/>
      <c r="G16" s="8"/>
      <c r="H16" s="8"/>
      <c r="I16" s="8"/>
      <c r="J16" s="8"/>
      <c r="K16" s="8"/>
      <c r="L16" s="8"/>
      <c r="M16" s="8"/>
    </row>
    <row r="17" s="1" customFormat="1" ht="37" customHeight="1" spans="1:13">
      <c r="A17" s="8"/>
      <c r="B17" s="8"/>
      <c r="C17" s="8"/>
      <c r="D17" s="8"/>
      <c r="E17" s="8"/>
      <c r="F17" s="8"/>
      <c r="G17" s="8"/>
      <c r="H17" s="8"/>
      <c r="I17" s="8"/>
      <c r="J17" s="8"/>
      <c r="K17" s="8"/>
      <c r="L17" s="8"/>
      <c r="M17" s="8"/>
    </row>
    <row r="18" s="1" customFormat="1" ht="37" customHeight="1" spans="1:13">
      <c r="A18" s="8"/>
      <c r="B18" s="8"/>
      <c r="C18" s="8"/>
      <c r="D18" s="8"/>
      <c r="E18" s="8"/>
      <c r="F18" s="8"/>
      <c r="G18" s="8"/>
      <c r="H18" s="8"/>
      <c r="I18" s="8"/>
      <c r="J18" s="8"/>
      <c r="K18" s="8"/>
      <c r="L18" s="8"/>
      <c r="M18" s="8"/>
    </row>
    <row r="19" s="1" customFormat="1" ht="37" customHeight="1" spans="1:13">
      <c r="A19" s="8"/>
      <c r="B19" s="8"/>
      <c r="C19" s="8"/>
      <c r="D19" s="8"/>
      <c r="E19" s="8"/>
      <c r="F19" s="8"/>
      <c r="G19" s="8"/>
      <c r="H19" s="8"/>
      <c r="I19" s="8"/>
      <c r="J19" s="8"/>
      <c r="K19" s="8"/>
      <c r="L19" s="8"/>
      <c r="M19" s="8"/>
    </row>
    <row r="20" s="1" customFormat="1" ht="37" customHeight="1" spans="1:13">
      <c r="A20" s="8"/>
      <c r="B20" s="8"/>
      <c r="C20" s="8"/>
      <c r="D20" s="8"/>
      <c r="E20" s="8"/>
      <c r="F20" s="8"/>
      <c r="G20" s="8"/>
      <c r="H20" s="8"/>
      <c r="I20" s="8"/>
      <c r="J20" s="8"/>
      <c r="K20" s="8"/>
      <c r="L20" s="8"/>
      <c r="M20" s="8"/>
    </row>
  </sheetData>
  <sortState ref="A4:M7">
    <sortCondition ref="F4:F7" descending="1"/>
  </sortState>
  <mergeCells count="3">
    <mergeCell ref="A1:M1"/>
    <mergeCell ref="A2:C2"/>
    <mergeCell ref="K2:M2"/>
  </mergeCells>
  <printOptions horizontalCentered="1"/>
  <pageMargins left="0.275" right="0.314583333333333" top="0.472222222222222" bottom="0.550694444444444" header="0.298611111111111" footer="0.196527777777778"/>
  <pageSetup paperSize="9" orientation="portrait"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杭州站</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renshike002</cp:lastModifiedBy>
  <dcterms:created xsi:type="dcterms:W3CDTF">2006-09-13T11:21:00Z</dcterms:created>
  <dcterms:modified xsi:type="dcterms:W3CDTF">2023-03-06T07:43:48Z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FCA5E44AA14348C8B3F0718243103592</vt:lpwstr>
  </property>
  <property fmtid="{D5CDD505-2E9C-101B-9397-08002B2CF9AE}" pid="3" name="KSOProductBuildVer">
    <vt:lpwstr>2052-11.8.2.11813</vt:lpwstr>
  </property>
</Properties>
</file>