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 sheetId="1" r:id="rId1"/>
  </sheets>
  <definedNames>
    <definedName name="_xlnm.Print_Titles" localSheetId="0">'附件'!$2:$2</definedName>
  </definedNames>
  <calcPr fullCalcOnLoad="1"/>
</workbook>
</file>

<file path=xl/sharedStrings.xml><?xml version="1.0" encoding="utf-8"?>
<sst xmlns="http://schemas.openxmlformats.org/spreadsheetml/2006/main" count="287" uniqueCount="151">
  <si>
    <t>附件：2022年上半年内江市东兴区部分事业单位公开考聘工作人员拟聘用人员名单</t>
  </si>
  <si>
    <t>序号</t>
  </si>
  <si>
    <t>姓名</t>
  </si>
  <si>
    <t>性别</t>
  </si>
  <si>
    <t>报考岗位</t>
  </si>
  <si>
    <t>报考岗位编码</t>
  </si>
  <si>
    <t>准考证号</t>
  </si>
  <si>
    <t>笔试成绩</t>
  </si>
  <si>
    <t>政策性加分</t>
  </si>
  <si>
    <t>笔试总  成绩</t>
  </si>
  <si>
    <t>笔试折合总成绩</t>
  </si>
  <si>
    <t>面试成绩</t>
  </si>
  <si>
    <t>面试折合总成绩</t>
  </si>
  <si>
    <t>笔试面试总成绩</t>
  </si>
  <si>
    <t>排名</t>
  </si>
  <si>
    <t>体检结果</t>
  </si>
  <si>
    <t>备注</t>
  </si>
  <si>
    <t>李洋</t>
  </si>
  <si>
    <t>女</t>
  </si>
  <si>
    <t>管理岗位和专业技术岗位</t>
  </si>
  <si>
    <t>6030101</t>
  </si>
  <si>
    <t>2070309014212</t>
  </si>
  <si>
    <t>合格</t>
  </si>
  <si>
    <t>邹卫</t>
  </si>
  <si>
    <t>2070309014508</t>
  </si>
  <si>
    <t>李雯静</t>
  </si>
  <si>
    <t>2070309034810</t>
  </si>
  <si>
    <t>顾勤</t>
  </si>
  <si>
    <t>预防医学医生</t>
  </si>
  <si>
    <t>7030101</t>
  </si>
  <si>
    <t>8070309015604</t>
  </si>
  <si>
    <t>刘磊</t>
  </si>
  <si>
    <t>男</t>
  </si>
  <si>
    <t>临床医生</t>
  </si>
  <si>
    <t>7030102</t>
  </si>
  <si>
    <t>8070309011116</t>
  </si>
  <si>
    <t>龚柯慈</t>
  </si>
  <si>
    <t>检验人员</t>
  </si>
  <si>
    <t>7030103</t>
  </si>
  <si>
    <t>8070309012515</t>
  </si>
  <si>
    <t>魏瑶</t>
  </si>
  <si>
    <t>护理人员</t>
  </si>
  <si>
    <t>7030104</t>
  </si>
  <si>
    <t>8070309011727</t>
  </si>
  <si>
    <t>魏浩</t>
  </si>
  <si>
    <t>8070309012203</t>
  </si>
  <si>
    <t>陈世佳</t>
  </si>
  <si>
    <t>营养师</t>
  </si>
  <si>
    <t>7030203</t>
  </si>
  <si>
    <t>8070309010930</t>
  </si>
  <si>
    <t>邓熊</t>
  </si>
  <si>
    <t>急诊科医生</t>
  </si>
  <si>
    <t>7030301</t>
  </si>
  <si>
    <t>8070309011420</t>
  </si>
  <si>
    <t>徐万强</t>
  </si>
  <si>
    <t>8070309012217</t>
  </si>
  <si>
    <t>吴巧莉</t>
  </si>
  <si>
    <t>中药剂人员</t>
  </si>
  <si>
    <t>7030401</t>
  </si>
  <si>
    <t>8070309010730</t>
  </si>
  <si>
    <t>郑惠芬</t>
  </si>
  <si>
    <t>7030402</t>
  </si>
  <si>
    <t>8070309013014</t>
  </si>
  <si>
    <t>郭利</t>
  </si>
  <si>
    <t>内科医生</t>
  </si>
  <si>
    <t>7030403</t>
  </si>
  <si>
    <t>8070309015817</t>
  </si>
  <si>
    <t>傅宇显</t>
  </si>
  <si>
    <t>药剂人员</t>
  </si>
  <si>
    <t>7030601</t>
  </si>
  <si>
    <t>8070309012429</t>
  </si>
  <si>
    <t>王啟朵</t>
  </si>
  <si>
    <t>7030901</t>
  </si>
  <si>
    <t>8070309013002</t>
  </si>
  <si>
    <t>杨绢绢</t>
  </si>
  <si>
    <t>8070309015923</t>
  </si>
  <si>
    <t>彭丽惠</t>
  </si>
  <si>
    <t>放射科医生</t>
  </si>
  <si>
    <t>7031101</t>
  </si>
  <si>
    <t>8070309010827</t>
  </si>
  <si>
    <t>李关雄</t>
  </si>
  <si>
    <t>8070309015305</t>
  </si>
  <si>
    <t>罗斯琦</t>
  </si>
  <si>
    <t>防疫人员</t>
  </si>
  <si>
    <t>7031302</t>
  </si>
  <si>
    <t>8070309016409</t>
  </si>
  <si>
    <t>罗翠</t>
  </si>
  <si>
    <t>7031501</t>
  </si>
  <si>
    <t>8070309010414</t>
  </si>
  <si>
    <t>杨里英</t>
  </si>
  <si>
    <t>8070309016407</t>
  </si>
  <si>
    <t>祝德玉</t>
  </si>
  <si>
    <t>8070309010213</t>
  </si>
  <si>
    <t>罗秋月</t>
  </si>
  <si>
    <t>8070309011903</t>
  </si>
  <si>
    <t>张明玥</t>
  </si>
  <si>
    <t>8070309012819</t>
  </si>
  <si>
    <t>胡章婷</t>
  </si>
  <si>
    <t>8070309014707</t>
  </si>
  <si>
    <t>郑巧</t>
  </si>
  <si>
    <t>8070309010529</t>
  </si>
  <si>
    <t>汤玉春</t>
  </si>
  <si>
    <t>8070309012423</t>
  </si>
  <si>
    <t>卓雨</t>
  </si>
  <si>
    <t>8070309013609</t>
  </si>
  <si>
    <t>容中卓玛</t>
  </si>
  <si>
    <t>8070309012309</t>
  </si>
  <si>
    <t>李柯</t>
  </si>
  <si>
    <t>8070309010717</t>
  </si>
  <si>
    <t>兰春</t>
  </si>
  <si>
    <t>8070309010617</t>
  </si>
  <si>
    <t>张琳</t>
  </si>
  <si>
    <t>专技人员</t>
  </si>
  <si>
    <t>9030101</t>
  </si>
  <si>
    <t>2070309050714</t>
  </si>
  <si>
    <t>梁奇</t>
  </si>
  <si>
    <t>管理人员</t>
  </si>
  <si>
    <t>9030201</t>
  </si>
  <si>
    <t>2070309025424</t>
  </si>
  <si>
    <t>熊熹</t>
  </si>
  <si>
    <t>9030301</t>
  </si>
  <si>
    <t>2070309021715</t>
  </si>
  <si>
    <t>何云秋</t>
  </si>
  <si>
    <t>2070309021509</t>
  </si>
  <si>
    <t>李梅</t>
  </si>
  <si>
    <t>文秘人员</t>
  </si>
  <si>
    <t>9030401</t>
  </si>
  <si>
    <t>2070309052728</t>
  </si>
  <si>
    <t>邓霞</t>
  </si>
  <si>
    <t>财务人员</t>
  </si>
  <si>
    <t>9030701</t>
  </si>
  <si>
    <t>2070309060710</t>
  </si>
  <si>
    <t>熊鹏辉</t>
  </si>
  <si>
    <t>2070309025029</t>
  </si>
  <si>
    <t>谭亚洲</t>
  </si>
  <si>
    <t>9030901</t>
  </si>
  <si>
    <t>2070309042521</t>
  </si>
  <si>
    <t>黄晶</t>
  </si>
  <si>
    <t>2070309024015</t>
  </si>
  <si>
    <t>甘霖</t>
  </si>
  <si>
    <t>9031001</t>
  </si>
  <si>
    <t>2070309072029</t>
  </si>
  <si>
    <t>张誉励</t>
  </si>
  <si>
    <t>康复治疗师</t>
  </si>
  <si>
    <t>7031001</t>
  </si>
  <si>
    <t>8070309015219</t>
  </si>
  <si>
    <t>唐艳</t>
  </si>
  <si>
    <t>2070309035423</t>
  </si>
  <si>
    <t>魏文金</t>
  </si>
  <si>
    <t>7030204</t>
  </si>
  <si>
    <t>8070309012406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</si>
</sst>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6"/>
      <name val="宋体"/>
      <family val="0"/>
    </font>
    <font>
      <sz val="11"/>
      <color indexed="8"/>
      <name val="宋体"/>
      <family val="0"/>
    </font>
    <font>
      <sz val="10"/>
      <color indexed="8"/>
      <name val="微软雅黑"/>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Light"/>
      <family val="0"/>
    </font>
    <font>
      <sz val="10"/>
      <color theme="1"/>
      <name val="微软雅黑"/>
      <family val="2"/>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45" fillId="33" borderId="9" xfId="63" applyFont="1" applyFill="1" applyBorder="1" applyAlignment="1">
      <alignment horizontal="center" vertical="center"/>
      <protection/>
    </xf>
    <xf numFmtId="0" fontId="45" fillId="33" borderId="9" xfId="63" applyFont="1" applyFill="1" applyBorder="1" applyAlignment="1">
      <alignment horizontal="center" vertical="center" wrapText="1"/>
      <protection/>
    </xf>
    <xf numFmtId="49" fontId="45" fillId="33" borderId="9" xfId="63" applyNumberFormat="1" applyFont="1" applyFill="1" applyBorder="1" applyAlignment="1">
      <alignment horizontal="center" vertical="center" wrapText="1"/>
      <protection/>
    </xf>
    <xf numFmtId="0" fontId="46" fillId="34" borderId="9" xfId="63" applyFont="1" applyFill="1" applyBorder="1" applyAlignment="1">
      <alignment horizontal="center" vertical="center"/>
      <protection/>
    </xf>
    <xf numFmtId="0" fontId="46" fillId="34" borderId="9" xfId="63" applyFont="1" applyFill="1" applyBorder="1" applyAlignment="1">
      <alignment horizontal="center" vertical="center" wrapText="1"/>
      <protection/>
    </xf>
    <xf numFmtId="0" fontId="47" fillId="0" borderId="9" xfId="0" applyFont="1" applyBorder="1" applyAlignment="1">
      <alignment horizontal="center" vertical="center"/>
    </xf>
    <xf numFmtId="0" fontId="47" fillId="34" borderId="9" xfId="63" applyFont="1" applyFill="1" applyBorder="1" applyAlignment="1">
      <alignment horizontal="center" vertical="center"/>
      <protection/>
    </xf>
    <xf numFmtId="0" fontId="0" fillId="0" borderId="9" xfId="0" applyBorder="1" applyAlignment="1">
      <alignment horizontal="center" vertical="center" wrapText="1"/>
    </xf>
    <xf numFmtId="0" fontId="0" fillId="0" borderId="9" xfId="0"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7"/>
  <sheetViews>
    <sheetView tabSelected="1" zoomScaleSheetLayoutView="100" workbookViewId="0" topLeftCell="A1">
      <pane ySplit="2" topLeftCell="A4" activePane="bottomLeft" state="frozen"/>
      <selection pane="bottomLeft" activeCell="T29" sqref="T29"/>
    </sheetView>
  </sheetViews>
  <sheetFormatPr defaultColWidth="9.00390625" defaultRowHeight="14.25"/>
  <cols>
    <col min="1" max="1" width="4.875" style="2" customWidth="1"/>
    <col min="2" max="2" width="7.125" style="2" customWidth="1"/>
    <col min="3" max="3" width="5.25390625" style="2" customWidth="1"/>
    <col min="4" max="4" width="10.875" style="2" customWidth="1"/>
    <col min="5" max="5" width="9.50390625" style="2" customWidth="1"/>
    <col min="6" max="6" width="14.50390625" style="3" customWidth="1"/>
    <col min="7" max="7" width="6.125" style="2" customWidth="1"/>
    <col min="8" max="8" width="6.50390625" style="0" customWidth="1"/>
    <col min="9" max="9" width="6.875" style="0" customWidth="1"/>
    <col min="10" max="10" width="8.50390625" style="0" customWidth="1"/>
    <col min="11" max="11" width="8.375" style="0" customWidth="1"/>
    <col min="12" max="13" width="8.125" style="0" customWidth="1"/>
    <col min="14" max="14" width="7.00390625" style="0" customWidth="1"/>
    <col min="15" max="15" width="6.50390625" style="0" customWidth="1"/>
    <col min="16" max="16" width="6.625" style="0" customWidth="1"/>
  </cols>
  <sheetData>
    <row r="1" spans="1:16" ht="39.75" customHeight="1">
      <c r="A1" s="4" t="s">
        <v>0</v>
      </c>
      <c r="B1" s="4"/>
      <c r="C1" s="4"/>
      <c r="D1" s="4"/>
      <c r="E1" s="4"/>
      <c r="F1" s="4"/>
      <c r="G1" s="4"/>
      <c r="H1" s="4"/>
      <c r="I1" s="4"/>
      <c r="J1" s="4"/>
      <c r="K1" s="4"/>
      <c r="L1" s="4"/>
      <c r="M1" s="4"/>
      <c r="N1" s="4"/>
      <c r="O1" s="4"/>
      <c r="P1" s="4"/>
    </row>
    <row r="2" spans="1:16" s="1" customFormat="1" ht="42" customHeight="1">
      <c r="A2" s="5" t="s">
        <v>1</v>
      </c>
      <c r="B2" s="6" t="s">
        <v>2</v>
      </c>
      <c r="C2" s="6" t="s">
        <v>3</v>
      </c>
      <c r="D2" s="6" t="s">
        <v>4</v>
      </c>
      <c r="E2" s="7" t="s">
        <v>5</v>
      </c>
      <c r="F2" s="6" t="s">
        <v>6</v>
      </c>
      <c r="G2" s="6" t="s">
        <v>7</v>
      </c>
      <c r="H2" s="6" t="s">
        <v>8</v>
      </c>
      <c r="I2" s="6" t="s">
        <v>9</v>
      </c>
      <c r="J2" s="6" t="s">
        <v>10</v>
      </c>
      <c r="K2" s="6" t="s">
        <v>11</v>
      </c>
      <c r="L2" s="6" t="s">
        <v>12</v>
      </c>
      <c r="M2" s="6" t="s">
        <v>13</v>
      </c>
      <c r="N2" s="6" t="s">
        <v>14</v>
      </c>
      <c r="O2" s="12" t="s">
        <v>15</v>
      </c>
      <c r="P2" s="13" t="s">
        <v>16</v>
      </c>
    </row>
    <row r="3" spans="1:16" s="1" customFormat="1" ht="31.5" customHeight="1">
      <c r="A3" s="8">
        <v>1</v>
      </c>
      <c r="B3" s="8" t="s">
        <v>17</v>
      </c>
      <c r="C3" s="8" t="s">
        <v>18</v>
      </c>
      <c r="D3" s="9" t="s">
        <v>19</v>
      </c>
      <c r="E3" s="8" t="s">
        <v>20</v>
      </c>
      <c r="F3" s="10" t="s">
        <v>21</v>
      </c>
      <c r="G3" s="10">
        <v>67.1</v>
      </c>
      <c r="H3" s="10"/>
      <c r="I3" s="10">
        <f aca="true" t="shared" si="0" ref="I3:I39">G3+H3</f>
        <v>67.1</v>
      </c>
      <c r="J3" s="14">
        <f aca="true" t="shared" si="1" ref="J3:J29">I3*0.6</f>
        <v>40.26</v>
      </c>
      <c r="K3" s="15">
        <v>86.83</v>
      </c>
      <c r="L3" s="16">
        <f aca="true" t="shared" si="2" ref="L3:L29">K3*0.4</f>
        <v>34.732</v>
      </c>
      <c r="M3" s="16">
        <f aca="true" t="shared" si="3" ref="M3:M29">J3+L3</f>
        <v>74.99199999999999</v>
      </c>
      <c r="N3" s="17">
        <f>SUMPRODUCT(((E$3:E$44=E3)*M$3:M$44&gt;M3)*1)+1</f>
        <v>1</v>
      </c>
      <c r="O3" s="13" t="s">
        <v>22</v>
      </c>
      <c r="P3" s="13"/>
    </row>
    <row r="4" spans="1:16" s="1" customFormat="1" ht="31.5" customHeight="1">
      <c r="A4" s="8">
        <v>2</v>
      </c>
      <c r="B4" s="8" t="s">
        <v>23</v>
      </c>
      <c r="C4" s="8" t="s">
        <v>18</v>
      </c>
      <c r="D4" s="9" t="s">
        <v>19</v>
      </c>
      <c r="E4" s="8" t="s">
        <v>20</v>
      </c>
      <c r="F4" s="10" t="s">
        <v>24</v>
      </c>
      <c r="G4" s="10">
        <v>67</v>
      </c>
      <c r="H4" s="10"/>
      <c r="I4" s="10">
        <f t="shared" si="0"/>
        <v>67</v>
      </c>
      <c r="J4" s="14">
        <f t="shared" si="1"/>
        <v>40.199999999999996</v>
      </c>
      <c r="K4" s="18">
        <v>80.17</v>
      </c>
      <c r="L4" s="16">
        <f t="shared" si="2"/>
        <v>32.068000000000005</v>
      </c>
      <c r="M4" s="16">
        <f t="shared" si="3"/>
        <v>72.268</v>
      </c>
      <c r="N4" s="17">
        <f>SUMPRODUCT(((E$3:E$44=E4)*M$3:M$44&gt;M4)*1)+1</f>
        <v>2</v>
      </c>
      <c r="O4" s="13" t="s">
        <v>22</v>
      </c>
      <c r="P4" s="13"/>
    </row>
    <row r="5" spans="1:16" s="1" customFormat="1" ht="31.5" customHeight="1">
      <c r="A5" s="8">
        <v>3</v>
      </c>
      <c r="B5" s="8" t="s">
        <v>25</v>
      </c>
      <c r="C5" s="8" t="s">
        <v>18</v>
      </c>
      <c r="D5" s="9" t="s">
        <v>19</v>
      </c>
      <c r="E5" s="8" t="s">
        <v>20</v>
      </c>
      <c r="F5" s="10" t="s">
        <v>26</v>
      </c>
      <c r="G5" s="10">
        <v>62.7</v>
      </c>
      <c r="H5" s="10"/>
      <c r="I5" s="10">
        <f t="shared" si="0"/>
        <v>62.7</v>
      </c>
      <c r="J5" s="14">
        <f t="shared" si="1"/>
        <v>37.62</v>
      </c>
      <c r="K5" s="18">
        <v>85.77</v>
      </c>
      <c r="L5" s="16">
        <f t="shared" si="2"/>
        <v>34.308</v>
      </c>
      <c r="M5" s="16">
        <f t="shared" si="3"/>
        <v>71.928</v>
      </c>
      <c r="N5" s="17">
        <f>SUMPRODUCT(((E$3:E$44=E5)*M$3:M$44&gt;M5)*1)+1</f>
        <v>3</v>
      </c>
      <c r="O5" s="13" t="s">
        <v>22</v>
      </c>
      <c r="P5" s="13"/>
    </row>
    <row r="6" spans="1:16" s="1" customFormat="1" ht="24" customHeight="1">
      <c r="A6" s="8">
        <v>4</v>
      </c>
      <c r="B6" s="8" t="s">
        <v>27</v>
      </c>
      <c r="C6" s="8" t="s">
        <v>18</v>
      </c>
      <c r="D6" s="8" t="s">
        <v>28</v>
      </c>
      <c r="E6" s="8" t="s">
        <v>29</v>
      </c>
      <c r="F6" s="10" t="s">
        <v>30</v>
      </c>
      <c r="G6" s="10">
        <v>68.1</v>
      </c>
      <c r="H6" s="10"/>
      <c r="I6" s="10">
        <f t="shared" si="0"/>
        <v>68.1</v>
      </c>
      <c r="J6" s="14">
        <f t="shared" si="1"/>
        <v>40.85999999999999</v>
      </c>
      <c r="K6" s="18">
        <v>82.93</v>
      </c>
      <c r="L6" s="16">
        <f t="shared" si="2"/>
        <v>33.172000000000004</v>
      </c>
      <c r="M6" s="16">
        <f t="shared" si="3"/>
        <v>74.032</v>
      </c>
      <c r="N6" s="17">
        <f>SUMPRODUCT(((E$3:E$44=E6)*M$3:M$44&gt;M6)*1)+1</f>
        <v>1</v>
      </c>
      <c r="O6" s="13" t="s">
        <v>22</v>
      </c>
      <c r="P6" s="13"/>
    </row>
    <row r="7" spans="1:16" s="1" customFormat="1" ht="24" customHeight="1">
      <c r="A7" s="8">
        <v>5</v>
      </c>
      <c r="B7" s="8" t="s">
        <v>31</v>
      </c>
      <c r="C7" s="8" t="s">
        <v>32</v>
      </c>
      <c r="D7" s="8" t="s">
        <v>33</v>
      </c>
      <c r="E7" s="8" t="s">
        <v>34</v>
      </c>
      <c r="F7" s="10" t="s">
        <v>35</v>
      </c>
      <c r="G7" s="10">
        <v>73.5</v>
      </c>
      <c r="H7" s="10"/>
      <c r="I7" s="10">
        <f t="shared" si="0"/>
        <v>73.5</v>
      </c>
      <c r="J7" s="14">
        <f t="shared" si="1"/>
        <v>44.1</v>
      </c>
      <c r="K7" s="18">
        <v>82.67</v>
      </c>
      <c r="L7" s="16">
        <f t="shared" si="2"/>
        <v>33.068000000000005</v>
      </c>
      <c r="M7" s="16">
        <f t="shared" si="3"/>
        <v>77.168</v>
      </c>
      <c r="N7" s="17">
        <f>SUMPRODUCT(((E$3:E$44=E7)*M$3:M$44&gt;M7)*1)+1</f>
        <v>1</v>
      </c>
      <c r="O7" s="13" t="s">
        <v>22</v>
      </c>
      <c r="P7" s="13"/>
    </row>
    <row r="8" spans="1:16" s="1" customFormat="1" ht="24" customHeight="1">
      <c r="A8" s="8">
        <v>6</v>
      </c>
      <c r="B8" s="8" t="s">
        <v>36</v>
      </c>
      <c r="C8" s="8" t="s">
        <v>18</v>
      </c>
      <c r="D8" s="8" t="s">
        <v>37</v>
      </c>
      <c r="E8" s="8" t="s">
        <v>38</v>
      </c>
      <c r="F8" s="10" t="s">
        <v>39</v>
      </c>
      <c r="G8" s="10">
        <v>75</v>
      </c>
      <c r="H8" s="10"/>
      <c r="I8" s="10">
        <f t="shared" si="0"/>
        <v>75</v>
      </c>
      <c r="J8" s="14">
        <f t="shared" si="1"/>
        <v>45</v>
      </c>
      <c r="K8" s="18">
        <v>83.5</v>
      </c>
      <c r="L8" s="16">
        <f t="shared" si="2"/>
        <v>33.4</v>
      </c>
      <c r="M8" s="16">
        <f t="shared" si="3"/>
        <v>78.4</v>
      </c>
      <c r="N8" s="17">
        <f>SUMPRODUCT(((E$3:E$44=E8)*M$3:M$44&gt;M8)*1)+1</f>
        <v>1</v>
      </c>
      <c r="O8" s="13" t="s">
        <v>22</v>
      </c>
      <c r="P8" s="13"/>
    </row>
    <row r="9" spans="1:16" s="1" customFormat="1" ht="24" customHeight="1">
      <c r="A9" s="8">
        <v>7</v>
      </c>
      <c r="B9" s="8" t="s">
        <v>40</v>
      </c>
      <c r="C9" s="8" t="s">
        <v>18</v>
      </c>
      <c r="D9" s="8" t="s">
        <v>41</v>
      </c>
      <c r="E9" s="8" t="s">
        <v>42</v>
      </c>
      <c r="F9" s="10" t="s">
        <v>43</v>
      </c>
      <c r="G9" s="10">
        <v>77.5</v>
      </c>
      <c r="H9" s="10"/>
      <c r="I9" s="10">
        <f t="shared" si="0"/>
        <v>77.5</v>
      </c>
      <c r="J9" s="14">
        <f t="shared" si="1"/>
        <v>46.5</v>
      </c>
      <c r="K9" s="18">
        <v>84.6</v>
      </c>
      <c r="L9" s="16">
        <f t="shared" si="2"/>
        <v>33.839999999999996</v>
      </c>
      <c r="M9" s="16">
        <f t="shared" si="3"/>
        <v>80.34</v>
      </c>
      <c r="N9" s="17">
        <f>SUMPRODUCT(((E$3:E$44=E9)*M$3:M$44&gt;M9)*1)+1</f>
        <v>1</v>
      </c>
      <c r="O9" s="13" t="s">
        <v>22</v>
      </c>
      <c r="P9" s="13"/>
    </row>
    <row r="10" spans="1:16" s="1" customFormat="1" ht="24" customHeight="1">
      <c r="A10" s="8">
        <v>8</v>
      </c>
      <c r="B10" s="8" t="s">
        <v>44</v>
      </c>
      <c r="C10" s="8" t="s">
        <v>18</v>
      </c>
      <c r="D10" s="8" t="s">
        <v>41</v>
      </c>
      <c r="E10" s="8" t="s">
        <v>42</v>
      </c>
      <c r="F10" s="10" t="s">
        <v>45</v>
      </c>
      <c r="G10" s="10">
        <v>76.8</v>
      </c>
      <c r="H10" s="10"/>
      <c r="I10" s="10">
        <f t="shared" si="0"/>
        <v>76.8</v>
      </c>
      <c r="J10" s="14">
        <f t="shared" si="1"/>
        <v>46.08</v>
      </c>
      <c r="K10" s="18">
        <v>84.83</v>
      </c>
      <c r="L10" s="16">
        <f t="shared" si="2"/>
        <v>33.932</v>
      </c>
      <c r="M10" s="16">
        <f t="shared" si="3"/>
        <v>80.012</v>
      </c>
      <c r="N10" s="17">
        <f>SUMPRODUCT(((E$3:E$44=E10)*M$3:M$44&gt;M10)*1)+1</f>
        <v>2</v>
      </c>
      <c r="O10" s="13" t="s">
        <v>22</v>
      </c>
      <c r="P10" s="13"/>
    </row>
    <row r="11" spans="1:16" s="1" customFormat="1" ht="24" customHeight="1">
      <c r="A11" s="8">
        <v>9</v>
      </c>
      <c r="B11" s="8" t="s">
        <v>46</v>
      </c>
      <c r="C11" s="8" t="s">
        <v>18</v>
      </c>
      <c r="D11" s="8" t="s">
        <v>47</v>
      </c>
      <c r="E11" s="8" t="s">
        <v>48</v>
      </c>
      <c r="F11" s="10" t="s">
        <v>49</v>
      </c>
      <c r="G11" s="10">
        <v>82</v>
      </c>
      <c r="H11" s="10"/>
      <c r="I11" s="10">
        <f t="shared" si="0"/>
        <v>82</v>
      </c>
      <c r="J11" s="14">
        <f t="shared" si="1"/>
        <v>49.199999999999996</v>
      </c>
      <c r="K11" s="18">
        <v>83.83</v>
      </c>
      <c r="L11" s="16">
        <f t="shared" si="2"/>
        <v>33.532000000000004</v>
      </c>
      <c r="M11" s="16">
        <f t="shared" si="3"/>
        <v>82.732</v>
      </c>
      <c r="N11" s="17">
        <f>SUMPRODUCT(((E$3:E$44=E11)*M$3:M$44&gt;M11)*1)+1</f>
        <v>1</v>
      </c>
      <c r="O11" s="13" t="s">
        <v>22</v>
      </c>
      <c r="P11" s="13"/>
    </row>
    <row r="12" spans="1:16" s="1" customFormat="1" ht="24" customHeight="1">
      <c r="A12" s="8">
        <v>10</v>
      </c>
      <c r="B12" s="8" t="s">
        <v>50</v>
      </c>
      <c r="C12" s="8" t="s">
        <v>32</v>
      </c>
      <c r="D12" s="8" t="s">
        <v>51</v>
      </c>
      <c r="E12" s="8" t="s">
        <v>52</v>
      </c>
      <c r="F12" s="10" t="s">
        <v>53</v>
      </c>
      <c r="G12" s="10">
        <v>73.6</v>
      </c>
      <c r="H12" s="10"/>
      <c r="I12" s="10">
        <f t="shared" si="0"/>
        <v>73.6</v>
      </c>
      <c r="J12" s="14">
        <f t="shared" si="1"/>
        <v>44.16</v>
      </c>
      <c r="K12" s="18">
        <v>79.83</v>
      </c>
      <c r="L12" s="16">
        <f t="shared" si="2"/>
        <v>31.932000000000002</v>
      </c>
      <c r="M12" s="16">
        <f t="shared" si="3"/>
        <v>76.092</v>
      </c>
      <c r="N12" s="17">
        <f>SUMPRODUCT(((E$3:E$44=E12)*M$3:M$44&gt;M12)*1)+1</f>
        <v>1</v>
      </c>
      <c r="O12" s="13" t="s">
        <v>22</v>
      </c>
      <c r="P12" s="13"/>
    </row>
    <row r="13" spans="1:16" s="1" customFormat="1" ht="24" customHeight="1">
      <c r="A13" s="8">
        <v>11</v>
      </c>
      <c r="B13" s="8" t="s">
        <v>54</v>
      </c>
      <c r="C13" s="8" t="s">
        <v>32</v>
      </c>
      <c r="D13" s="8" t="s">
        <v>51</v>
      </c>
      <c r="E13" s="8" t="s">
        <v>52</v>
      </c>
      <c r="F13" s="10" t="s">
        <v>55</v>
      </c>
      <c r="G13" s="10">
        <v>70.4</v>
      </c>
      <c r="H13" s="10"/>
      <c r="I13" s="10">
        <f t="shared" si="0"/>
        <v>70.4</v>
      </c>
      <c r="J13" s="14">
        <f t="shared" si="1"/>
        <v>42.24</v>
      </c>
      <c r="K13" s="18">
        <v>82.47</v>
      </c>
      <c r="L13" s="16">
        <f t="shared" si="2"/>
        <v>32.988</v>
      </c>
      <c r="M13" s="16">
        <f t="shared" si="3"/>
        <v>75.22800000000001</v>
      </c>
      <c r="N13" s="17">
        <f>SUMPRODUCT(((E$3:E$44=E13)*M$3:M$44&gt;M13)*1)+1</f>
        <v>2</v>
      </c>
      <c r="O13" s="13" t="s">
        <v>22</v>
      </c>
      <c r="P13" s="13"/>
    </row>
    <row r="14" spans="1:16" s="1" customFormat="1" ht="24" customHeight="1">
      <c r="A14" s="8">
        <v>12</v>
      </c>
      <c r="B14" s="8" t="s">
        <v>56</v>
      </c>
      <c r="C14" s="8" t="s">
        <v>18</v>
      </c>
      <c r="D14" s="8" t="s">
        <v>57</v>
      </c>
      <c r="E14" s="8" t="s">
        <v>58</v>
      </c>
      <c r="F14" s="10" t="s">
        <v>59</v>
      </c>
      <c r="G14" s="10">
        <v>71.9</v>
      </c>
      <c r="H14" s="10"/>
      <c r="I14" s="10">
        <f t="shared" si="0"/>
        <v>71.9</v>
      </c>
      <c r="J14" s="14">
        <f t="shared" si="1"/>
        <v>43.14</v>
      </c>
      <c r="K14" s="18">
        <v>81</v>
      </c>
      <c r="L14" s="16">
        <f t="shared" si="2"/>
        <v>32.4</v>
      </c>
      <c r="M14" s="16">
        <f t="shared" si="3"/>
        <v>75.53999999999999</v>
      </c>
      <c r="N14" s="17">
        <f>SUMPRODUCT(((E$3:E$44=E14)*M$3:M$44&gt;M14)*1)+1</f>
        <v>1</v>
      </c>
      <c r="O14" s="13" t="s">
        <v>22</v>
      </c>
      <c r="P14" s="13"/>
    </row>
    <row r="15" spans="1:16" s="1" customFormat="1" ht="24" customHeight="1">
      <c r="A15" s="8">
        <v>13</v>
      </c>
      <c r="B15" s="8" t="s">
        <v>60</v>
      </c>
      <c r="C15" s="8" t="s">
        <v>18</v>
      </c>
      <c r="D15" s="8" t="s">
        <v>37</v>
      </c>
      <c r="E15" s="8" t="s">
        <v>61</v>
      </c>
      <c r="F15" s="10" t="s">
        <v>62</v>
      </c>
      <c r="G15" s="10">
        <v>74.1</v>
      </c>
      <c r="H15" s="10"/>
      <c r="I15" s="10">
        <f t="shared" si="0"/>
        <v>74.1</v>
      </c>
      <c r="J15" s="14">
        <f t="shared" si="1"/>
        <v>44.459999999999994</v>
      </c>
      <c r="K15" s="18">
        <v>85.67</v>
      </c>
      <c r="L15" s="16">
        <f t="shared" si="2"/>
        <v>34.268</v>
      </c>
      <c r="M15" s="16">
        <f t="shared" si="3"/>
        <v>78.728</v>
      </c>
      <c r="N15" s="17">
        <f>SUMPRODUCT(((E$3:E$44=E15)*M$3:M$44&gt;M15)*1)+1</f>
        <v>1</v>
      </c>
      <c r="O15" s="13" t="s">
        <v>22</v>
      </c>
      <c r="P15" s="13"/>
    </row>
    <row r="16" spans="1:16" s="1" customFormat="1" ht="24" customHeight="1">
      <c r="A16" s="8">
        <v>14</v>
      </c>
      <c r="B16" s="8" t="s">
        <v>63</v>
      </c>
      <c r="C16" s="8" t="s">
        <v>18</v>
      </c>
      <c r="D16" s="8" t="s">
        <v>64</v>
      </c>
      <c r="E16" s="8" t="s">
        <v>65</v>
      </c>
      <c r="F16" s="10" t="s">
        <v>66</v>
      </c>
      <c r="G16" s="10">
        <v>64.1</v>
      </c>
      <c r="H16" s="10"/>
      <c r="I16" s="10">
        <f t="shared" si="0"/>
        <v>64.1</v>
      </c>
      <c r="J16" s="14">
        <f t="shared" si="1"/>
        <v>38.459999999999994</v>
      </c>
      <c r="K16" s="18">
        <v>83.67</v>
      </c>
      <c r="L16" s="16">
        <f t="shared" si="2"/>
        <v>33.468</v>
      </c>
      <c r="M16" s="16">
        <f t="shared" si="3"/>
        <v>71.928</v>
      </c>
      <c r="N16" s="17">
        <f>SUMPRODUCT(((E$3:E$44=E16)*M$3:M$44&gt;M16)*1)+1</f>
        <v>1</v>
      </c>
      <c r="O16" s="13" t="s">
        <v>22</v>
      </c>
      <c r="P16" s="13"/>
    </row>
    <row r="17" spans="1:16" s="1" customFormat="1" ht="24" customHeight="1">
      <c r="A17" s="8">
        <v>15</v>
      </c>
      <c r="B17" s="8" t="s">
        <v>67</v>
      </c>
      <c r="C17" s="8" t="s">
        <v>32</v>
      </c>
      <c r="D17" s="8" t="s">
        <v>68</v>
      </c>
      <c r="E17" s="8" t="s">
        <v>69</v>
      </c>
      <c r="F17" s="10" t="s">
        <v>70</v>
      </c>
      <c r="G17" s="10">
        <v>66.5</v>
      </c>
      <c r="H17" s="10"/>
      <c r="I17" s="10">
        <f t="shared" si="0"/>
        <v>66.5</v>
      </c>
      <c r="J17" s="14">
        <f t="shared" si="1"/>
        <v>39.9</v>
      </c>
      <c r="K17" s="18">
        <v>84.33</v>
      </c>
      <c r="L17" s="16">
        <f t="shared" si="2"/>
        <v>33.732</v>
      </c>
      <c r="M17" s="16">
        <f t="shared" si="3"/>
        <v>73.632</v>
      </c>
      <c r="N17" s="17">
        <f>SUMPRODUCT(((E$3:E$44=E17)*M$3:M$44&gt;M17)*1)+1</f>
        <v>1</v>
      </c>
      <c r="O17" s="13" t="s">
        <v>22</v>
      </c>
      <c r="P17" s="13"/>
    </row>
    <row r="18" spans="1:16" s="1" customFormat="1" ht="24" customHeight="1">
      <c r="A18" s="8">
        <v>16</v>
      </c>
      <c r="B18" s="8" t="s">
        <v>71</v>
      </c>
      <c r="C18" s="8" t="s">
        <v>18</v>
      </c>
      <c r="D18" s="8" t="s">
        <v>64</v>
      </c>
      <c r="E18" s="8" t="s">
        <v>72</v>
      </c>
      <c r="F18" s="10" t="s">
        <v>73</v>
      </c>
      <c r="G18" s="10">
        <v>76.5</v>
      </c>
      <c r="H18" s="10"/>
      <c r="I18" s="10">
        <f t="shared" si="0"/>
        <v>76.5</v>
      </c>
      <c r="J18" s="14">
        <f t="shared" si="1"/>
        <v>45.9</v>
      </c>
      <c r="K18" s="18">
        <v>83</v>
      </c>
      <c r="L18" s="16">
        <f t="shared" si="2"/>
        <v>33.2</v>
      </c>
      <c r="M18" s="16">
        <f t="shared" si="3"/>
        <v>79.1</v>
      </c>
      <c r="N18" s="17">
        <f>SUMPRODUCT(((E$3:E$44=E18)*M$3:M$44&gt;M18)*1)+1</f>
        <v>1</v>
      </c>
      <c r="O18" s="13" t="s">
        <v>22</v>
      </c>
      <c r="P18" s="13"/>
    </row>
    <row r="19" spans="1:16" s="1" customFormat="1" ht="24" customHeight="1">
      <c r="A19" s="8">
        <v>17</v>
      </c>
      <c r="B19" s="8" t="s">
        <v>74</v>
      </c>
      <c r="C19" s="8" t="s">
        <v>18</v>
      </c>
      <c r="D19" s="8" t="s">
        <v>64</v>
      </c>
      <c r="E19" s="8" t="s">
        <v>72</v>
      </c>
      <c r="F19" s="10" t="s">
        <v>75</v>
      </c>
      <c r="G19" s="10">
        <v>68.4</v>
      </c>
      <c r="H19" s="10"/>
      <c r="I19" s="10">
        <f t="shared" si="0"/>
        <v>68.4</v>
      </c>
      <c r="J19" s="14">
        <f t="shared" si="1"/>
        <v>41.04</v>
      </c>
      <c r="K19" s="18">
        <v>79.33</v>
      </c>
      <c r="L19" s="16">
        <f t="shared" si="2"/>
        <v>31.732</v>
      </c>
      <c r="M19" s="16">
        <f t="shared" si="3"/>
        <v>72.77199999999999</v>
      </c>
      <c r="N19" s="17">
        <f>SUMPRODUCT(((E$3:E$44=E19)*M$3:M$44&gt;M19)*1)+1</f>
        <v>2</v>
      </c>
      <c r="O19" s="13" t="s">
        <v>22</v>
      </c>
      <c r="P19" s="13"/>
    </row>
    <row r="20" spans="1:16" s="1" customFormat="1" ht="24" customHeight="1">
      <c r="A20" s="8">
        <v>18</v>
      </c>
      <c r="B20" s="8" t="s">
        <v>76</v>
      </c>
      <c r="C20" s="8" t="s">
        <v>18</v>
      </c>
      <c r="D20" s="8" t="s">
        <v>77</v>
      </c>
      <c r="E20" s="8" t="s">
        <v>78</v>
      </c>
      <c r="F20" s="10" t="s">
        <v>79</v>
      </c>
      <c r="G20" s="10">
        <v>69.6</v>
      </c>
      <c r="H20" s="10"/>
      <c r="I20" s="10">
        <f t="shared" si="0"/>
        <v>69.6</v>
      </c>
      <c r="J20" s="14">
        <f t="shared" si="1"/>
        <v>41.76</v>
      </c>
      <c r="K20" s="18">
        <v>81</v>
      </c>
      <c r="L20" s="16">
        <f t="shared" si="2"/>
        <v>32.4</v>
      </c>
      <c r="M20" s="16">
        <f t="shared" si="3"/>
        <v>74.16</v>
      </c>
      <c r="N20" s="17">
        <v>2</v>
      </c>
      <c r="O20" s="13" t="s">
        <v>22</v>
      </c>
      <c r="P20" s="13"/>
    </row>
    <row r="21" spans="1:16" s="1" customFormat="1" ht="24" customHeight="1">
      <c r="A21" s="8">
        <v>19</v>
      </c>
      <c r="B21" s="8" t="s">
        <v>80</v>
      </c>
      <c r="C21" s="8" t="s">
        <v>32</v>
      </c>
      <c r="D21" s="8" t="s">
        <v>77</v>
      </c>
      <c r="E21" s="8" t="s">
        <v>78</v>
      </c>
      <c r="F21" s="10" t="s">
        <v>81</v>
      </c>
      <c r="G21" s="10">
        <v>69</v>
      </c>
      <c r="H21" s="10"/>
      <c r="I21" s="10">
        <f t="shared" si="0"/>
        <v>69</v>
      </c>
      <c r="J21" s="14">
        <f t="shared" si="1"/>
        <v>41.4</v>
      </c>
      <c r="K21" s="18">
        <v>81</v>
      </c>
      <c r="L21" s="16">
        <f t="shared" si="2"/>
        <v>32.4</v>
      </c>
      <c r="M21" s="16">
        <f t="shared" si="3"/>
        <v>73.8</v>
      </c>
      <c r="N21" s="17">
        <v>3</v>
      </c>
      <c r="O21" s="13" t="s">
        <v>22</v>
      </c>
      <c r="P21" s="13"/>
    </row>
    <row r="22" spans="1:16" s="1" customFormat="1" ht="24" customHeight="1">
      <c r="A22" s="8">
        <v>20</v>
      </c>
      <c r="B22" s="8" t="s">
        <v>82</v>
      </c>
      <c r="C22" s="8" t="s">
        <v>18</v>
      </c>
      <c r="D22" s="8" t="s">
        <v>83</v>
      </c>
      <c r="E22" s="8" t="s">
        <v>84</v>
      </c>
      <c r="F22" s="10" t="s">
        <v>85</v>
      </c>
      <c r="G22" s="10">
        <v>69.9</v>
      </c>
      <c r="H22" s="10"/>
      <c r="I22" s="10">
        <f t="shared" si="0"/>
        <v>69.9</v>
      </c>
      <c r="J22" s="14">
        <f t="shared" si="1"/>
        <v>41.940000000000005</v>
      </c>
      <c r="K22" s="18">
        <v>81.67</v>
      </c>
      <c r="L22" s="16">
        <f t="shared" si="2"/>
        <v>32.668</v>
      </c>
      <c r="M22" s="16">
        <f t="shared" si="3"/>
        <v>74.608</v>
      </c>
      <c r="N22" s="17">
        <f>SUMPRODUCT(((E$3:E$44=E22)*M$3:M$44&gt;M22)*1)+1</f>
        <v>1</v>
      </c>
      <c r="O22" s="13" t="s">
        <v>22</v>
      </c>
      <c r="P22" s="13"/>
    </row>
    <row r="23" spans="1:16" s="1" customFormat="1" ht="24" customHeight="1">
      <c r="A23" s="8">
        <v>21</v>
      </c>
      <c r="B23" s="8" t="s">
        <v>86</v>
      </c>
      <c r="C23" s="8" t="s">
        <v>18</v>
      </c>
      <c r="D23" s="8" t="s">
        <v>41</v>
      </c>
      <c r="E23" s="8" t="s">
        <v>87</v>
      </c>
      <c r="F23" s="10" t="s">
        <v>88</v>
      </c>
      <c r="G23" s="10">
        <v>74.8</v>
      </c>
      <c r="H23" s="10"/>
      <c r="I23" s="10">
        <f t="shared" si="0"/>
        <v>74.8</v>
      </c>
      <c r="J23" s="14">
        <f t="shared" si="1"/>
        <v>44.879999999999995</v>
      </c>
      <c r="K23" s="18">
        <v>83.67</v>
      </c>
      <c r="L23" s="16">
        <f t="shared" si="2"/>
        <v>33.468</v>
      </c>
      <c r="M23" s="16">
        <f t="shared" si="3"/>
        <v>78.348</v>
      </c>
      <c r="N23" s="17">
        <f>SUMPRODUCT(((E$3:E$44=E23)*M$3:M$44&gt;M23)*1)+1</f>
        <v>1</v>
      </c>
      <c r="O23" s="13" t="s">
        <v>22</v>
      </c>
      <c r="P23" s="13"/>
    </row>
    <row r="24" spans="1:16" s="1" customFormat="1" ht="24" customHeight="1">
      <c r="A24" s="8">
        <v>22</v>
      </c>
      <c r="B24" s="8" t="s">
        <v>89</v>
      </c>
      <c r="C24" s="8" t="s">
        <v>18</v>
      </c>
      <c r="D24" s="8" t="s">
        <v>41</v>
      </c>
      <c r="E24" s="8" t="s">
        <v>87</v>
      </c>
      <c r="F24" s="10" t="s">
        <v>90</v>
      </c>
      <c r="G24" s="10">
        <v>74.3</v>
      </c>
      <c r="H24" s="10"/>
      <c r="I24" s="10">
        <f t="shared" si="0"/>
        <v>74.3</v>
      </c>
      <c r="J24" s="14">
        <f t="shared" si="1"/>
        <v>44.58</v>
      </c>
      <c r="K24" s="18">
        <v>80.67</v>
      </c>
      <c r="L24" s="16">
        <f t="shared" si="2"/>
        <v>32.268</v>
      </c>
      <c r="M24" s="16">
        <f t="shared" si="3"/>
        <v>76.848</v>
      </c>
      <c r="N24" s="17">
        <f>SUMPRODUCT(((E$3:E$44=E24)*M$3:M$44&gt;M24)*1)+1</f>
        <v>2</v>
      </c>
      <c r="O24" s="13" t="s">
        <v>22</v>
      </c>
      <c r="P24" s="13"/>
    </row>
    <row r="25" spans="1:16" s="1" customFormat="1" ht="24" customHeight="1">
      <c r="A25" s="8">
        <v>23</v>
      </c>
      <c r="B25" s="8" t="s">
        <v>91</v>
      </c>
      <c r="C25" s="8" t="s">
        <v>18</v>
      </c>
      <c r="D25" s="8" t="s">
        <v>41</v>
      </c>
      <c r="E25" s="8" t="s">
        <v>87</v>
      </c>
      <c r="F25" s="10" t="s">
        <v>92</v>
      </c>
      <c r="G25" s="10">
        <v>72.5</v>
      </c>
      <c r="H25" s="10"/>
      <c r="I25" s="10">
        <f t="shared" si="0"/>
        <v>72.5</v>
      </c>
      <c r="J25" s="14">
        <f t="shared" si="1"/>
        <v>43.5</v>
      </c>
      <c r="K25" s="18">
        <v>81.67</v>
      </c>
      <c r="L25" s="16">
        <f t="shared" si="2"/>
        <v>32.668</v>
      </c>
      <c r="M25" s="16">
        <f t="shared" si="3"/>
        <v>76.168</v>
      </c>
      <c r="N25" s="17">
        <f>SUMPRODUCT(((E$3:E$44=E25)*M$3:M$44&gt;M25)*1)+1</f>
        <v>3</v>
      </c>
      <c r="O25" s="13" t="s">
        <v>22</v>
      </c>
      <c r="P25" s="13"/>
    </row>
    <row r="26" spans="1:16" s="1" customFormat="1" ht="24" customHeight="1">
      <c r="A26" s="8">
        <v>24</v>
      </c>
      <c r="B26" s="8" t="s">
        <v>93</v>
      </c>
      <c r="C26" s="8" t="s">
        <v>18</v>
      </c>
      <c r="D26" s="8" t="s">
        <v>41</v>
      </c>
      <c r="E26" s="8" t="s">
        <v>87</v>
      </c>
      <c r="F26" s="10" t="s">
        <v>94</v>
      </c>
      <c r="G26" s="10">
        <v>71.8</v>
      </c>
      <c r="H26" s="10"/>
      <c r="I26" s="10">
        <f t="shared" si="0"/>
        <v>71.8</v>
      </c>
      <c r="J26" s="14">
        <f t="shared" si="1"/>
        <v>43.08</v>
      </c>
      <c r="K26" s="18">
        <v>79.67</v>
      </c>
      <c r="L26" s="16">
        <f t="shared" si="2"/>
        <v>31.868000000000002</v>
      </c>
      <c r="M26" s="16">
        <f t="shared" si="3"/>
        <v>74.94800000000001</v>
      </c>
      <c r="N26" s="17">
        <f>SUMPRODUCT(((E$3:E$44=E26)*M$3:M$44&gt;M26)*1)+1</f>
        <v>4</v>
      </c>
      <c r="O26" s="13" t="s">
        <v>22</v>
      </c>
      <c r="P26" s="13"/>
    </row>
    <row r="27" spans="1:16" s="1" customFormat="1" ht="24" customHeight="1">
      <c r="A27" s="8">
        <v>25</v>
      </c>
      <c r="B27" s="8" t="s">
        <v>95</v>
      </c>
      <c r="C27" s="8" t="s">
        <v>18</v>
      </c>
      <c r="D27" s="8" t="s">
        <v>41</v>
      </c>
      <c r="E27" s="8" t="s">
        <v>87</v>
      </c>
      <c r="F27" s="10" t="s">
        <v>96</v>
      </c>
      <c r="G27" s="10">
        <v>70</v>
      </c>
      <c r="H27" s="10"/>
      <c r="I27" s="10">
        <f t="shared" si="0"/>
        <v>70</v>
      </c>
      <c r="J27" s="14">
        <f t="shared" si="1"/>
        <v>42</v>
      </c>
      <c r="K27" s="18">
        <v>82</v>
      </c>
      <c r="L27" s="16">
        <f t="shared" si="2"/>
        <v>32.800000000000004</v>
      </c>
      <c r="M27" s="16">
        <f t="shared" si="3"/>
        <v>74.80000000000001</v>
      </c>
      <c r="N27" s="17">
        <f>SUMPRODUCT(((E$3:E$44=E27)*M$3:M$44&gt;M27)*1)+1</f>
        <v>5</v>
      </c>
      <c r="O27" s="13" t="s">
        <v>22</v>
      </c>
      <c r="P27" s="13"/>
    </row>
    <row r="28" spans="1:16" s="1" customFormat="1" ht="24" customHeight="1">
      <c r="A28" s="8">
        <v>26</v>
      </c>
      <c r="B28" s="8" t="s">
        <v>97</v>
      </c>
      <c r="C28" s="8" t="s">
        <v>18</v>
      </c>
      <c r="D28" s="8" t="s">
        <v>41</v>
      </c>
      <c r="E28" s="8" t="s">
        <v>87</v>
      </c>
      <c r="F28" s="10" t="s">
        <v>98</v>
      </c>
      <c r="G28" s="10">
        <v>69.5</v>
      </c>
      <c r="H28" s="10"/>
      <c r="I28" s="10">
        <f t="shared" si="0"/>
        <v>69.5</v>
      </c>
      <c r="J28" s="14">
        <f t="shared" si="1"/>
        <v>41.699999999999996</v>
      </c>
      <c r="K28" s="18">
        <v>82</v>
      </c>
      <c r="L28" s="16">
        <f t="shared" si="2"/>
        <v>32.800000000000004</v>
      </c>
      <c r="M28" s="16">
        <f t="shared" si="3"/>
        <v>74.5</v>
      </c>
      <c r="N28" s="17">
        <f>SUMPRODUCT(((E$3:E$44=E28)*M$3:M$44&gt;M28)*1)+1</f>
        <v>6</v>
      </c>
      <c r="O28" s="13" t="s">
        <v>22</v>
      </c>
      <c r="P28" s="13"/>
    </row>
    <row r="29" spans="1:16" s="1" customFormat="1" ht="24" customHeight="1">
      <c r="A29" s="8">
        <v>27</v>
      </c>
      <c r="B29" s="8" t="s">
        <v>99</v>
      </c>
      <c r="C29" s="8" t="s">
        <v>18</v>
      </c>
      <c r="D29" s="8" t="s">
        <v>41</v>
      </c>
      <c r="E29" s="8" t="s">
        <v>87</v>
      </c>
      <c r="F29" s="10" t="s">
        <v>100</v>
      </c>
      <c r="G29" s="10">
        <v>68.9</v>
      </c>
      <c r="H29" s="10"/>
      <c r="I29" s="10">
        <f t="shared" si="0"/>
        <v>68.9</v>
      </c>
      <c r="J29" s="14">
        <f aca="true" t="shared" si="4" ref="J29:J46">I29*0.6</f>
        <v>41.34</v>
      </c>
      <c r="K29" s="18">
        <v>80.67</v>
      </c>
      <c r="L29" s="16">
        <f aca="true" t="shared" si="5" ref="L29:L46">K29*0.4</f>
        <v>32.268</v>
      </c>
      <c r="M29" s="16">
        <f aca="true" t="shared" si="6" ref="M29:M46">J29+L29</f>
        <v>73.608</v>
      </c>
      <c r="N29" s="17">
        <v>8</v>
      </c>
      <c r="O29" s="13" t="s">
        <v>22</v>
      </c>
      <c r="P29" s="13"/>
    </row>
    <row r="30" spans="1:16" s="1" customFormat="1" ht="24" customHeight="1">
      <c r="A30" s="8">
        <v>28</v>
      </c>
      <c r="B30" s="8" t="s">
        <v>101</v>
      </c>
      <c r="C30" s="8" t="s">
        <v>18</v>
      </c>
      <c r="D30" s="8" t="s">
        <v>41</v>
      </c>
      <c r="E30" s="8" t="s">
        <v>87</v>
      </c>
      <c r="F30" s="10" t="s">
        <v>102</v>
      </c>
      <c r="G30" s="10">
        <v>66.3</v>
      </c>
      <c r="H30" s="10"/>
      <c r="I30" s="10">
        <f t="shared" si="0"/>
        <v>66.3</v>
      </c>
      <c r="J30" s="14">
        <f t="shared" si="4"/>
        <v>39.779999999999994</v>
      </c>
      <c r="K30" s="18">
        <v>84.33</v>
      </c>
      <c r="L30" s="16">
        <f t="shared" si="5"/>
        <v>33.732</v>
      </c>
      <c r="M30" s="16">
        <f t="shared" si="6"/>
        <v>73.512</v>
      </c>
      <c r="N30" s="17">
        <v>9</v>
      </c>
      <c r="O30" s="13" t="s">
        <v>22</v>
      </c>
      <c r="P30" s="13"/>
    </row>
    <row r="31" spans="1:16" s="1" customFormat="1" ht="24" customHeight="1">
      <c r="A31" s="8">
        <v>29</v>
      </c>
      <c r="B31" s="8" t="s">
        <v>103</v>
      </c>
      <c r="C31" s="8" t="s">
        <v>18</v>
      </c>
      <c r="D31" s="8" t="s">
        <v>41</v>
      </c>
      <c r="E31" s="8" t="s">
        <v>87</v>
      </c>
      <c r="F31" s="10" t="s">
        <v>104</v>
      </c>
      <c r="G31" s="10">
        <v>66.7</v>
      </c>
      <c r="H31" s="10"/>
      <c r="I31" s="10">
        <f t="shared" si="0"/>
        <v>66.7</v>
      </c>
      <c r="J31" s="14">
        <f t="shared" si="4"/>
        <v>40.02</v>
      </c>
      <c r="K31" s="18">
        <v>83.67</v>
      </c>
      <c r="L31" s="16">
        <f t="shared" si="5"/>
        <v>33.468</v>
      </c>
      <c r="M31" s="16">
        <f t="shared" si="6"/>
        <v>73.488</v>
      </c>
      <c r="N31" s="17">
        <v>10</v>
      </c>
      <c r="O31" s="13" t="s">
        <v>22</v>
      </c>
      <c r="P31" s="13"/>
    </row>
    <row r="32" spans="1:16" s="1" customFormat="1" ht="24" customHeight="1">
      <c r="A32" s="8">
        <v>30</v>
      </c>
      <c r="B32" s="8" t="s">
        <v>105</v>
      </c>
      <c r="C32" s="8" t="s">
        <v>18</v>
      </c>
      <c r="D32" s="8" t="s">
        <v>41</v>
      </c>
      <c r="E32" s="8" t="s">
        <v>87</v>
      </c>
      <c r="F32" s="10" t="s">
        <v>106</v>
      </c>
      <c r="G32" s="10">
        <v>68.7</v>
      </c>
      <c r="H32" s="10"/>
      <c r="I32" s="10">
        <f t="shared" si="0"/>
        <v>68.7</v>
      </c>
      <c r="J32" s="14">
        <f t="shared" si="4"/>
        <v>41.22</v>
      </c>
      <c r="K32" s="18">
        <v>80.5</v>
      </c>
      <c r="L32" s="16">
        <f t="shared" si="5"/>
        <v>32.2</v>
      </c>
      <c r="M32" s="16">
        <f t="shared" si="6"/>
        <v>73.42</v>
      </c>
      <c r="N32" s="17">
        <v>11</v>
      </c>
      <c r="O32" s="13" t="s">
        <v>22</v>
      </c>
      <c r="P32" s="13"/>
    </row>
    <row r="33" spans="1:16" s="1" customFormat="1" ht="24" customHeight="1">
      <c r="A33" s="8">
        <v>31</v>
      </c>
      <c r="B33" s="8" t="s">
        <v>107</v>
      </c>
      <c r="C33" s="8" t="s">
        <v>18</v>
      </c>
      <c r="D33" s="8" t="s">
        <v>41</v>
      </c>
      <c r="E33" s="8" t="s">
        <v>87</v>
      </c>
      <c r="F33" s="10" t="s">
        <v>108</v>
      </c>
      <c r="G33" s="10">
        <v>66.7</v>
      </c>
      <c r="H33" s="10"/>
      <c r="I33" s="10">
        <f t="shared" si="0"/>
        <v>66.7</v>
      </c>
      <c r="J33" s="14">
        <f t="shared" si="4"/>
        <v>40.02</v>
      </c>
      <c r="K33" s="18">
        <v>81.33</v>
      </c>
      <c r="L33" s="16">
        <f t="shared" si="5"/>
        <v>32.532000000000004</v>
      </c>
      <c r="M33" s="16">
        <f t="shared" si="6"/>
        <v>72.552</v>
      </c>
      <c r="N33" s="17">
        <v>12</v>
      </c>
      <c r="O33" s="13" t="s">
        <v>22</v>
      </c>
      <c r="P33" s="13"/>
    </row>
    <row r="34" spans="1:16" s="1" customFormat="1" ht="24" customHeight="1">
      <c r="A34" s="8">
        <v>32</v>
      </c>
      <c r="B34" s="8" t="s">
        <v>109</v>
      </c>
      <c r="C34" s="8" t="s">
        <v>18</v>
      </c>
      <c r="D34" s="8" t="s">
        <v>41</v>
      </c>
      <c r="E34" s="8" t="s">
        <v>87</v>
      </c>
      <c r="F34" s="10" t="s">
        <v>110</v>
      </c>
      <c r="G34" s="10">
        <v>64.4</v>
      </c>
      <c r="H34" s="10"/>
      <c r="I34" s="10">
        <f t="shared" si="0"/>
        <v>64.4</v>
      </c>
      <c r="J34" s="14">
        <f t="shared" si="4"/>
        <v>38.64</v>
      </c>
      <c r="K34" s="18">
        <v>84.33</v>
      </c>
      <c r="L34" s="16">
        <f t="shared" si="5"/>
        <v>33.732</v>
      </c>
      <c r="M34" s="16">
        <f t="shared" si="6"/>
        <v>72.372</v>
      </c>
      <c r="N34" s="17">
        <v>13</v>
      </c>
      <c r="O34" s="13" t="s">
        <v>22</v>
      </c>
      <c r="P34" s="13"/>
    </row>
    <row r="35" spans="1:16" s="1" customFormat="1" ht="24" customHeight="1">
      <c r="A35" s="8">
        <v>33</v>
      </c>
      <c r="B35" s="8" t="s">
        <v>111</v>
      </c>
      <c r="C35" s="8" t="s">
        <v>18</v>
      </c>
      <c r="D35" s="8" t="s">
        <v>112</v>
      </c>
      <c r="E35" s="8" t="s">
        <v>113</v>
      </c>
      <c r="F35" s="10" t="s">
        <v>114</v>
      </c>
      <c r="G35" s="10">
        <v>80.9</v>
      </c>
      <c r="H35" s="10"/>
      <c r="I35" s="10">
        <f t="shared" si="0"/>
        <v>80.9</v>
      </c>
      <c r="J35" s="14">
        <f t="shared" si="4"/>
        <v>48.54</v>
      </c>
      <c r="K35" s="18">
        <v>86</v>
      </c>
      <c r="L35" s="16">
        <f t="shared" si="5"/>
        <v>34.4</v>
      </c>
      <c r="M35" s="16">
        <f t="shared" si="6"/>
        <v>82.94</v>
      </c>
      <c r="N35" s="17">
        <f>SUMPRODUCT(((E$3:E$44=E35)*M$3:M$44&gt;M35)*1)+1</f>
        <v>1</v>
      </c>
      <c r="O35" s="13" t="s">
        <v>22</v>
      </c>
      <c r="P35" s="13"/>
    </row>
    <row r="36" spans="1:16" s="1" customFormat="1" ht="24" customHeight="1">
      <c r="A36" s="8">
        <v>34</v>
      </c>
      <c r="B36" s="8" t="s">
        <v>115</v>
      </c>
      <c r="C36" s="8" t="s">
        <v>32</v>
      </c>
      <c r="D36" s="8" t="s">
        <v>116</v>
      </c>
      <c r="E36" s="8" t="s">
        <v>117</v>
      </c>
      <c r="F36" s="10" t="s">
        <v>118</v>
      </c>
      <c r="G36" s="10">
        <v>85.4</v>
      </c>
      <c r="H36" s="10"/>
      <c r="I36" s="10">
        <f t="shared" si="0"/>
        <v>85.4</v>
      </c>
      <c r="J36" s="14">
        <f t="shared" si="4"/>
        <v>51.24</v>
      </c>
      <c r="K36" s="18">
        <v>82</v>
      </c>
      <c r="L36" s="16">
        <f t="shared" si="5"/>
        <v>32.800000000000004</v>
      </c>
      <c r="M36" s="16">
        <f t="shared" si="6"/>
        <v>84.04</v>
      </c>
      <c r="N36" s="17">
        <f>SUMPRODUCT(((E$3:E$44=E36)*M$3:M$44&gt;M36)*1)+1</f>
        <v>1</v>
      </c>
      <c r="O36" s="13" t="s">
        <v>22</v>
      </c>
      <c r="P36" s="13"/>
    </row>
    <row r="37" spans="1:16" s="1" customFormat="1" ht="24" customHeight="1">
      <c r="A37" s="8">
        <v>35</v>
      </c>
      <c r="B37" s="8" t="s">
        <v>119</v>
      </c>
      <c r="C37" s="8" t="s">
        <v>18</v>
      </c>
      <c r="D37" s="8" t="s">
        <v>112</v>
      </c>
      <c r="E37" s="8" t="s">
        <v>120</v>
      </c>
      <c r="F37" s="10" t="s">
        <v>121</v>
      </c>
      <c r="G37" s="10">
        <v>80.3</v>
      </c>
      <c r="H37" s="10"/>
      <c r="I37" s="10">
        <f t="shared" si="0"/>
        <v>80.3</v>
      </c>
      <c r="J37" s="14">
        <f t="shared" si="4"/>
        <v>48.18</v>
      </c>
      <c r="K37" s="18">
        <v>84.8</v>
      </c>
      <c r="L37" s="16">
        <f t="shared" si="5"/>
        <v>33.92</v>
      </c>
      <c r="M37" s="16">
        <f t="shared" si="6"/>
        <v>82.1</v>
      </c>
      <c r="N37" s="17">
        <f>SUMPRODUCT(((E$3:E$44=E37)*M$3:M$44&gt;M37)*1)+1</f>
        <v>1</v>
      </c>
      <c r="O37" s="13" t="s">
        <v>22</v>
      </c>
      <c r="P37" s="13"/>
    </row>
    <row r="38" spans="1:16" s="1" customFormat="1" ht="24" customHeight="1">
      <c r="A38" s="8">
        <v>36</v>
      </c>
      <c r="B38" s="8" t="s">
        <v>122</v>
      </c>
      <c r="C38" s="8" t="s">
        <v>32</v>
      </c>
      <c r="D38" s="8" t="s">
        <v>112</v>
      </c>
      <c r="E38" s="8" t="s">
        <v>120</v>
      </c>
      <c r="F38" s="10" t="s">
        <v>123</v>
      </c>
      <c r="G38" s="10">
        <v>81.3</v>
      </c>
      <c r="H38" s="10"/>
      <c r="I38" s="10">
        <f t="shared" si="0"/>
        <v>81.3</v>
      </c>
      <c r="J38" s="14">
        <f t="shared" si="4"/>
        <v>48.779999999999994</v>
      </c>
      <c r="K38" s="18">
        <v>82.17</v>
      </c>
      <c r="L38" s="16">
        <f t="shared" si="5"/>
        <v>32.868</v>
      </c>
      <c r="M38" s="16">
        <f t="shared" si="6"/>
        <v>81.648</v>
      </c>
      <c r="N38" s="17">
        <f>SUMPRODUCT(((E$3:E$44=E38)*M$3:M$44&gt;M38)*1)+1</f>
        <v>2</v>
      </c>
      <c r="O38" s="13" t="s">
        <v>22</v>
      </c>
      <c r="P38" s="13"/>
    </row>
    <row r="39" spans="1:16" s="1" customFormat="1" ht="24" customHeight="1">
      <c r="A39" s="8">
        <v>37</v>
      </c>
      <c r="B39" s="8" t="s">
        <v>124</v>
      </c>
      <c r="C39" s="8" t="s">
        <v>18</v>
      </c>
      <c r="D39" s="8" t="s">
        <v>125</v>
      </c>
      <c r="E39" s="8" t="s">
        <v>126</v>
      </c>
      <c r="F39" s="10" t="s">
        <v>127</v>
      </c>
      <c r="G39" s="10">
        <v>75.4</v>
      </c>
      <c r="H39" s="10"/>
      <c r="I39" s="10">
        <f t="shared" si="0"/>
        <v>75.4</v>
      </c>
      <c r="J39" s="14">
        <f t="shared" si="4"/>
        <v>45.24</v>
      </c>
      <c r="K39" s="18">
        <v>85.17</v>
      </c>
      <c r="L39" s="16">
        <f t="shared" si="5"/>
        <v>34.068000000000005</v>
      </c>
      <c r="M39" s="16">
        <f t="shared" si="6"/>
        <v>79.308</v>
      </c>
      <c r="N39" s="17">
        <f>SUMPRODUCT(((E$3:E$44=E39)*M$3:M$44&gt;M39)*1)+1</f>
        <v>1</v>
      </c>
      <c r="O39" s="13" t="s">
        <v>22</v>
      </c>
      <c r="P39" s="13"/>
    </row>
    <row r="40" spans="1:16" s="1" customFormat="1" ht="24" customHeight="1">
      <c r="A40" s="8">
        <v>38</v>
      </c>
      <c r="B40" s="8" t="s">
        <v>128</v>
      </c>
      <c r="C40" s="8" t="s">
        <v>18</v>
      </c>
      <c r="D40" s="8" t="s">
        <v>129</v>
      </c>
      <c r="E40" s="8" t="s">
        <v>130</v>
      </c>
      <c r="F40" s="10" t="s">
        <v>131</v>
      </c>
      <c r="G40" s="10">
        <v>84.4</v>
      </c>
      <c r="H40" s="10"/>
      <c r="I40" s="10">
        <f aca="true" t="shared" si="7" ref="I40:I52">G40+H40</f>
        <v>84.4</v>
      </c>
      <c r="J40" s="14">
        <f t="shared" si="4"/>
        <v>50.64</v>
      </c>
      <c r="K40" s="18">
        <v>82.67</v>
      </c>
      <c r="L40" s="16">
        <f t="shared" si="5"/>
        <v>33.068000000000005</v>
      </c>
      <c r="M40" s="16">
        <f t="shared" si="6"/>
        <v>83.708</v>
      </c>
      <c r="N40" s="17">
        <f>SUMPRODUCT(((E$3:E$44=E40)*M$3:M$44&gt;M40)*1)+1</f>
        <v>1</v>
      </c>
      <c r="O40" s="13" t="s">
        <v>22</v>
      </c>
      <c r="P40" s="13"/>
    </row>
    <row r="41" spans="1:16" s="1" customFormat="1" ht="24" customHeight="1">
      <c r="A41" s="8">
        <v>39</v>
      </c>
      <c r="B41" s="8" t="s">
        <v>132</v>
      </c>
      <c r="C41" s="8" t="s">
        <v>32</v>
      </c>
      <c r="D41" s="8" t="s">
        <v>129</v>
      </c>
      <c r="E41" s="8" t="s">
        <v>130</v>
      </c>
      <c r="F41" s="10" t="s">
        <v>133</v>
      </c>
      <c r="G41" s="10">
        <v>80.2</v>
      </c>
      <c r="H41" s="10"/>
      <c r="I41" s="10">
        <f t="shared" si="7"/>
        <v>80.2</v>
      </c>
      <c r="J41" s="14">
        <f t="shared" si="4"/>
        <v>48.12</v>
      </c>
      <c r="K41" s="18">
        <v>83.5</v>
      </c>
      <c r="L41" s="16">
        <f t="shared" si="5"/>
        <v>33.4</v>
      </c>
      <c r="M41" s="16">
        <f t="shared" si="6"/>
        <v>81.52</v>
      </c>
      <c r="N41" s="17">
        <f>SUMPRODUCT(((E$3:E$44=E41)*M$3:M$44&gt;M41)*1)+1</f>
        <v>2</v>
      </c>
      <c r="O41" s="13" t="s">
        <v>22</v>
      </c>
      <c r="P41" s="13"/>
    </row>
    <row r="42" spans="1:16" s="1" customFormat="1" ht="24" customHeight="1">
      <c r="A42" s="8">
        <v>40</v>
      </c>
      <c r="B42" s="8" t="s">
        <v>134</v>
      </c>
      <c r="C42" s="8" t="s">
        <v>32</v>
      </c>
      <c r="D42" s="8" t="s">
        <v>129</v>
      </c>
      <c r="E42" s="8" t="s">
        <v>135</v>
      </c>
      <c r="F42" s="10" t="s">
        <v>136</v>
      </c>
      <c r="G42" s="10">
        <v>85.1</v>
      </c>
      <c r="H42" s="10"/>
      <c r="I42" s="10">
        <f t="shared" si="7"/>
        <v>85.1</v>
      </c>
      <c r="J42" s="14">
        <f t="shared" si="4"/>
        <v>51.059999999999995</v>
      </c>
      <c r="K42" s="18">
        <v>78.83</v>
      </c>
      <c r="L42" s="16">
        <f t="shared" si="5"/>
        <v>31.532</v>
      </c>
      <c r="M42" s="16">
        <f t="shared" si="6"/>
        <v>82.592</v>
      </c>
      <c r="N42" s="17">
        <f>SUMPRODUCT(((E$3:E$44=E42)*M$3:M$44&gt;M42)*1)+1</f>
        <v>1</v>
      </c>
      <c r="O42" s="13" t="s">
        <v>22</v>
      </c>
      <c r="P42" s="13"/>
    </row>
    <row r="43" spans="1:16" s="1" customFormat="1" ht="24" customHeight="1">
      <c r="A43" s="8">
        <v>41</v>
      </c>
      <c r="B43" s="8" t="s">
        <v>137</v>
      </c>
      <c r="C43" s="8" t="s">
        <v>18</v>
      </c>
      <c r="D43" s="8" t="s">
        <v>129</v>
      </c>
      <c r="E43" s="8" t="s">
        <v>135</v>
      </c>
      <c r="F43" s="10" t="s">
        <v>138</v>
      </c>
      <c r="G43" s="10">
        <v>75.6</v>
      </c>
      <c r="H43" s="10"/>
      <c r="I43" s="10">
        <f t="shared" si="7"/>
        <v>75.6</v>
      </c>
      <c r="J43" s="14">
        <f t="shared" si="4"/>
        <v>45.35999999999999</v>
      </c>
      <c r="K43" s="18">
        <v>82</v>
      </c>
      <c r="L43" s="16">
        <f t="shared" si="5"/>
        <v>32.800000000000004</v>
      </c>
      <c r="M43" s="16">
        <f t="shared" si="6"/>
        <v>78.16</v>
      </c>
      <c r="N43" s="17">
        <f>SUMPRODUCT(((E$3:E$44=E43)*M$3:M$44&gt;M43)*1)+1</f>
        <v>2</v>
      </c>
      <c r="O43" s="13" t="s">
        <v>22</v>
      </c>
      <c r="P43" s="13"/>
    </row>
    <row r="44" spans="1:16" s="1" customFormat="1" ht="24" customHeight="1">
      <c r="A44" s="8">
        <v>42</v>
      </c>
      <c r="B44" s="8" t="s">
        <v>139</v>
      </c>
      <c r="C44" s="8" t="s">
        <v>32</v>
      </c>
      <c r="D44" s="8" t="s">
        <v>129</v>
      </c>
      <c r="E44" s="8" t="s">
        <v>140</v>
      </c>
      <c r="F44" s="10" t="s">
        <v>141</v>
      </c>
      <c r="G44" s="10">
        <v>80.1</v>
      </c>
      <c r="H44" s="10"/>
      <c r="I44" s="10">
        <f t="shared" si="7"/>
        <v>80.1</v>
      </c>
      <c r="J44" s="14">
        <f t="shared" si="4"/>
        <v>48.059999999999995</v>
      </c>
      <c r="K44" s="18">
        <v>81.67</v>
      </c>
      <c r="L44" s="16">
        <f t="shared" si="5"/>
        <v>32.668</v>
      </c>
      <c r="M44" s="16">
        <f t="shared" si="6"/>
        <v>80.728</v>
      </c>
      <c r="N44" s="17">
        <f>SUMPRODUCT(((E$3:E$44=E44)*M$3:M$44&gt;M44)*1)+1</f>
        <v>1</v>
      </c>
      <c r="O44" s="13" t="s">
        <v>22</v>
      </c>
      <c r="P44" s="13"/>
    </row>
    <row r="45" spans="1:16" ht="24.75" customHeight="1">
      <c r="A45" s="8">
        <v>43</v>
      </c>
      <c r="B45" s="8" t="s">
        <v>142</v>
      </c>
      <c r="C45" s="8" t="s">
        <v>32</v>
      </c>
      <c r="D45" s="8" t="s">
        <v>143</v>
      </c>
      <c r="E45" s="8" t="s">
        <v>144</v>
      </c>
      <c r="F45" s="8" t="s">
        <v>145</v>
      </c>
      <c r="G45" s="11">
        <v>64.6</v>
      </c>
      <c r="H45" s="11"/>
      <c r="I45" s="11">
        <v>64.6</v>
      </c>
      <c r="J45" s="11">
        <v>38.76</v>
      </c>
      <c r="K45" s="11">
        <v>78.33</v>
      </c>
      <c r="L45" s="11">
        <v>31.33</v>
      </c>
      <c r="M45" s="11">
        <v>70.09</v>
      </c>
      <c r="N45" s="11">
        <v>2</v>
      </c>
      <c r="O45" s="13" t="s">
        <v>22</v>
      </c>
      <c r="P45" s="8"/>
    </row>
    <row r="46" spans="1:16" ht="24.75" customHeight="1">
      <c r="A46" s="8">
        <v>44</v>
      </c>
      <c r="B46" s="8" t="s">
        <v>146</v>
      </c>
      <c r="C46" s="8" t="s">
        <v>18</v>
      </c>
      <c r="D46" s="8" t="s">
        <v>129</v>
      </c>
      <c r="E46" s="8" t="s">
        <v>140</v>
      </c>
      <c r="F46" s="8" t="s">
        <v>147</v>
      </c>
      <c r="G46" s="11">
        <v>75.4</v>
      </c>
      <c r="H46" s="11"/>
      <c r="I46" s="11">
        <v>75.4</v>
      </c>
      <c r="J46" s="11">
        <v>45.24</v>
      </c>
      <c r="K46" s="11">
        <v>80.83</v>
      </c>
      <c r="L46" s="11">
        <v>32.33</v>
      </c>
      <c r="M46" s="11">
        <v>77.57</v>
      </c>
      <c r="N46" s="11">
        <v>3</v>
      </c>
      <c r="O46" s="13" t="s">
        <v>22</v>
      </c>
      <c r="P46" s="8"/>
    </row>
    <row r="47" spans="1:16" ht="24.75" customHeight="1">
      <c r="A47" s="8">
        <v>45</v>
      </c>
      <c r="B47" s="8" t="s">
        <v>148</v>
      </c>
      <c r="C47" s="8" t="s">
        <v>32</v>
      </c>
      <c r="D47" s="8" t="s">
        <v>64</v>
      </c>
      <c r="E47" s="8" t="s">
        <v>149</v>
      </c>
      <c r="F47" s="8" t="s">
        <v>150</v>
      </c>
      <c r="G47" s="11">
        <v>67</v>
      </c>
      <c r="H47" s="11"/>
      <c r="I47" s="11">
        <v>67</v>
      </c>
      <c r="J47" s="11">
        <v>40.199999999999996</v>
      </c>
      <c r="K47" s="11">
        <v>79.17</v>
      </c>
      <c r="L47" s="11">
        <v>31.67</v>
      </c>
      <c r="M47" s="11">
        <v>71.87</v>
      </c>
      <c r="N47" s="11">
        <v>1</v>
      </c>
      <c r="O47" s="13" t="s">
        <v>22</v>
      </c>
      <c r="P47" s="8"/>
    </row>
  </sheetData>
  <sheetProtection/>
  <mergeCells count="1">
    <mergeCell ref="A1:P1"/>
  </mergeCells>
  <printOptions/>
  <pageMargins left="0.4722222222222222" right="0.39305555555555555" top="1" bottom="1" header="0.5" footer="0.5"/>
  <pageSetup horizontalDpi="600" verticalDpi="600" orientation="portrait"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2022-07-27T02:03:20Z</cp:lastPrinted>
  <dcterms:created xsi:type="dcterms:W3CDTF">2022-06-15T09:29:02Z</dcterms:created>
  <dcterms:modified xsi:type="dcterms:W3CDTF">2023-03-01T01:30:58Z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36326BDA38EB417E992C19C13F2210B7</vt:lpwstr>
  </property>
</Properties>
</file>