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（数值）" sheetId="1" r:id="rId1"/>
    <sheet name="导出计数_职位代码" sheetId="4" r:id="rId2"/>
    <sheet name="Sheet1 (公式)" sheetId="3" r:id="rId3"/>
    <sheet name="2022" sheetId="2" r:id="rId4"/>
    <sheet name="Sheet1" sheetId="5" r:id="rId5"/>
  </sheets>
  <definedNames>
    <definedName name="_xlnm._FilterDatabase" localSheetId="0" hidden="1">'Sheet1（数值）'!$A$2:$I$64</definedName>
  </definedNames>
  <calcPr calcId="144525"/>
</workbook>
</file>

<file path=xl/sharedStrings.xml><?xml version="1.0" encoding="utf-8"?>
<sst xmlns="http://schemas.openxmlformats.org/spreadsheetml/2006/main" count="6892" uniqueCount="2490">
  <si>
    <t>惠城区公开招聘编外工作人员总成绩和入围体检人员名单</t>
  </si>
  <si>
    <t>序号</t>
  </si>
  <si>
    <t>招聘单位</t>
  </si>
  <si>
    <t>职位代码</t>
  </si>
  <si>
    <t>准考证号码</t>
  </si>
  <si>
    <t>笔试成绩</t>
  </si>
  <si>
    <t>面试成绩</t>
  </si>
  <si>
    <t>合成总成绩</t>
  </si>
  <si>
    <t>最终排名</t>
  </si>
  <si>
    <t>备注</t>
  </si>
  <si>
    <t>1</t>
  </si>
  <si>
    <t>惠城区人社局</t>
  </si>
  <si>
    <t>B001</t>
  </si>
  <si>
    <t>体检</t>
  </si>
  <si>
    <t>2</t>
  </si>
  <si>
    <t>3</t>
  </si>
  <si>
    <t>B002</t>
  </si>
  <si>
    <t>4</t>
  </si>
  <si>
    <t>惠城区司法局</t>
  </si>
  <si>
    <t>B003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</si>
  <si>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</si>
  <si>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</si>
  <si>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</si>
  <si>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</si>
  <si>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</si>
  <si>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</si>
  <si>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</si>
  <si>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</si>
  <si>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</si>
  <si>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</si>
  <si>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</si>
  <si>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</si>
  <si>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</si>
  <si>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</si>
  <si>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</si>
  <si>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惠州市交通运输局惠城区分局</t>
  </si>
  <si>
    <t>B004</t>
  </si>
  <si>
    <t>20</t>
  </si>
  <si>
    <t>21</t>
  </si>
  <si>
    <t>22</t>
  </si>
  <si>
    <t>23</t>
  </si>
  <si>
    <t>24</t>
  </si>
  <si>
    <t>B005</t>
  </si>
  <si>
    <t>25</t>
  </si>
  <si>
    <t>26</t>
  </si>
  <si>
    <t>27</t>
  </si>
  <si>
    <t>28</t>
  </si>
  <si>
    <t>29</t>
  </si>
  <si>
    <t>30</t>
  </si>
  <si>
    <t>惠城区卫生健康局</t>
  </si>
  <si>
    <t>B006</t>
  </si>
  <si>
    <t>31</t>
  </si>
  <si>
    <t>32</t>
  </si>
  <si>
    <t>33</t>
  </si>
  <si>
    <t>B007</t>
  </si>
  <si>
    <t>34</t>
  </si>
  <si>
    <t>35</t>
  </si>
  <si>
    <t>惠城区农业农村和水利局</t>
  </si>
  <si>
    <t>B008</t>
  </si>
  <si>
    <t>36</t>
  </si>
  <si>
    <t>37</t>
  </si>
  <si>
    <t>38</t>
  </si>
  <si>
    <t>39</t>
  </si>
  <si>
    <t>40</t>
  </si>
  <si>
    <t>41</t>
  </si>
  <si>
    <t>区城管执法局</t>
  </si>
  <si>
    <t>B009</t>
  </si>
  <si>
    <t>42</t>
  </si>
  <si>
    <t>43</t>
  </si>
  <si>
    <t>44</t>
  </si>
  <si>
    <t>45</t>
  </si>
  <si>
    <t>惠城区市场监督管理局</t>
  </si>
  <si>
    <t>B010</t>
  </si>
  <si>
    <t>46</t>
  </si>
  <si>
    <t>47</t>
  </si>
  <si>
    <t>48</t>
  </si>
  <si>
    <t>49</t>
  </si>
  <si>
    <t>B011</t>
  </si>
  <si>
    <t>50</t>
  </si>
  <si>
    <t>51</t>
  </si>
  <si>
    <t>B012</t>
  </si>
  <si>
    <t>52</t>
  </si>
  <si>
    <t>53</t>
  </si>
  <si>
    <t>54</t>
  </si>
  <si>
    <t>惠城区审计局</t>
  </si>
  <si>
    <t>B013</t>
  </si>
  <si>
    <t>55</t>
  </si>
  <si>
    <t>56</t>
  </si>
  <si>
    <t>57</t>
  </si>
  <si>
    <t>惠城区统计局</t>
  </si>
  <si>
    <t>B014</t>
  </si>
  <si>
    <t>58</t>
  </si>
  <si>
    <t>59</t>
  </si>
  <si>
    <t>60</t>
  </si>
  <si>
    <t>惠州市公共资源交易中心惠城分中心</t>
  </si>
  <si>
    <t>B015</t>
  </si>
  <si>
    <t>61</t>
  </si>
  <si>
    <t>62</t>
  </si>
  <si>
    <t>单位</t>
  </si>
  <si>
    <t>计数</t>
  </si>
  <si>
    <t>A组</t>
  </si>
  <si>
    <t>岗位数</t>
  </si>
  <si>
    <t>C组</t>
  </si>
  <si>
    <t>合计</t>
  </si>
  <si>
    <t>B组</t>
  </si>
  <si>
    <t>惠城区公开招聘编外工作人员面试名单</t>
  </si>
  <si>
    <t>2022年惠城区公开招聘编外工作人员报名登记表</t>
  </si>
  <si>
    <t>准考证号</t>
  </si>
  <si>
    <t>笔试排名</t>
  </si>
  <si>
    <t>姓名</t>
  </si>
  <si>
    <t>性别</t>
  </si>
  <si>
    <t>出生年月</t>
  </si>
  <si>
    <t>身份证号</t>
  </si>
  <si>
    <t>毕业院校</t>
  </si>
  <si>
    <t>专业</t>
  </si>
  <si>
    <t>学历</t>
  </si>
  <si>
    <t>现工作单位</t>
  </si>
  <si>
    <t>联系电话</t>
  </si>
  <si>
    <t>试室</t>
  </si>
  <si>
    <t>拟面试</t>
  </si>
  <si>
    <t>63</t>
  </si>
  <si>
    <t>江南街道办事处</t>
  </si>
  <si>
    <t>B016</t>
  </si>
  <si>
    <t>64</t>
  </si>
  <si>
    <t>65</t>
  </si>
  <si>
    <t>66</t>
  </si>
  <si>
    <t>B017</t>
  </si>
  <si>
    <t>67</t>
  </si>
  <si>
    <t>68</t>
  </si>
  <si>
    <t>69</t>
  </si>
  <si>
    <t>B018</t>
  </si>
  <si>
    <t>70</t>
  </si>
  <si>
    <t>71</t>
  </si>
  <si>
    <t>72</t>
  </si>
  <si>
    <t>73</t>
  </si>
  <si>
    <t>74</t>
  </si>
  <si>
    <t>75</t>
  </si>
  <si>
    <t>三栋镇人民政府</t>
  </si>
  <si>
    <t>B019</t>
  </si>
  <si>
    <t>76</t>
  </si>
  <si>
    <t>77</t>
  </si>
  <si>
    <t>78</t>
  </si>
  <si>
    <t>汝湖镇人民政府</t>
  </si>
  <si>
    <t>B020</t>
  </si>
  <si>
    <t>79</t>
  </si>
  <si>
    <t>80</t>
  </si>
  <si>
    <t>81</t>
  </si>
  <si>
    <t>B021</t>
  </si>
  <si>
    <t>82</t>
  </si>
  <si>
    <t>83</t>
  </si>
  <si>
    <t>芦洲镇人民政府</t>
  </si>
  <si>
    <t>B023</t>
  </si>
  <si>
    <t>84</t>
  </si>
  <si>
    <t>B024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</si>
  <si>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</si>
  <si>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</si>
  <si>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</si>
  <si>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</si>
  <si>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</si>
  <si>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</si>
  <si>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</si>
  <si>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</si>
  <si>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</si>
  <si>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B025</t>
  </si>
  <si>
    <t>94</t>
  </si>
  <si>
    <t>B026</t>
  </si>
  <si>
    <t>95</t>
  </si>
  <si>
    <t>96</t>
  </si>
  <si>
    <t>97</t>
  </si>
  <si>
    <t>98</t>
  </si>
  <si>
    <t>99</t>
  </si>
  <si>
    <t>100</t>
  </si>
  <si>
    <t>101</t>
  </si>
  <si>
    <t>102</t>
  </si>
  <si>
    <t>B027</t>
  </si>
  <si>
    <t>103</t>
  </si>
  <si>
    <t>104</t>
  </si>
  <si>
    <t>105</t>
  </si>
  <si>
    <t>106</t>
  </si>
  <si>
    <t>107</t>
  </si>
  <si>
    <t>108</t>
  </si>
  <si>
    <t>B028</t>
  </si>
  <si>
    <t>109</t>
  </si>
  <si>
    <t>110</t>
  </si>
  <si>
    <t>B029</t>
  </si>
  <si>
    <t>111</t>
  </si>
  <si>
    <t>112</t>
  </si>
  <si>
    <t>113</t>
  </si>
  <si>
    <t>114</t>
  </si>
  <si>
    <t>115</t>
  </si>
  <si>
    <t>叶缘</t>
  </si>
  <si>
    <t>女</t>
  </si>
  <si>
    <t>441302199508281046</t>
  </si>
  <si>
    <t>广东财经大学华商学院</t>
  </si>
  <si>
    <t>汉语言文学</t>
  </si>
  <si>
    <t>全日制本科</t>
  </si>
  <si>
    <t>惠城区技工学校</t>
  </si>
  <si>
    <t>第一试室</t>
  </si>
  <si>
    <t>赵惠雯</t>
  </si>
  <si>
    <t>1999.08</t>
  </si>
  <si>
    <t>220581199908050962</t>
  </si>
  <si>
    <t>华南农业大学珠江学院</t>
  </si>
  <si>
    <t>无</t>
  </si>
  <si>
    <t>15768736365</t>
  </si>
  <si>
    <t>黄蕾</t>
  </si>
  <si>
    <t>441381199906192423</t>
  </si>
  <si>
    <t>叶茜</t>
  </si>
  <si>
    <t>441622199703101807</t>
  </si>
  <si>
    <t>惠州学院</t>
  </si>
  <si>
    <t>饶慧娟</t>
  </si>
  <si>
    <t>1998.12</t>
  </si>
  <si>
    <t>441302199812105426</t>
  </si>
  <si>
    <t>华南农业大学</t>
  </si>
  <si>
    <t>统计学</t>
  </si>
  <si>
    <t>15521379263</t>
  </si>
  <si>
    <t>赖佳珺</t>
  </si>
  <si>
    <t>1998.03</t>
  </si>
  <si>
    <t>441302199803095449</t>
  </si>
  <si>
    <t>韩山师范学院</t>
  </si>
  <si>
    <t>15976318523</t>
  </si>
  <si>
    <t>万思浩</t>
  </si>
  <si>
    <t>男</t>
  </si>
  <si>
    <t>1997.03</t>
  </si>
  <si>
    <t>441424199703067073</t>
  </si>
  <si>
    <t>东莞理工学院城市学院</t>
  </si>
  <si>
    <t>械设计及自动化</t>
  </si>
  <si>
    <t>13826612914</t>
  </si>
  <si>
    <t>李振铭</t>
  </si>
  <si>
    <t>1996.08</t>
  </si>
  <si>
    <t>441302199608310510</t>
  </si>
  <si>
    <t>韩国建国大学</t>
  </si>
  <si>
    <t>国际经济贸易</t>
  </si>
  <si>
    <t>15768240877</t>
  </si>
  <si>
    <t>庄丽萍</t>
  </si>
  <si>
    <t>2000.09</t>
  </si>
  <si>
    <t>445122200009274347</t>
  </si>
  <si>
    <t>法学</t>
  </si>
  <si>
    <t>13433569834</t>
  </si>
  <si>
    <t>王宜</t>
  </si>
  <si>
    <t>1996.12</t>
  </si>
  <si>
    <t>44130219961217702X</t>
  </si>
  <si>
    <t>肇庆学院</t>
  </si>
  <si>
    <t>英语</t>
  </si>
  <si>
    <t>18026505200</t>
  </si>
  <si>
    <t>赖德斌</t>
  </si>
  <si>
    <t>360727199508283111</t>
  </si>
  <si>
    <t>海南师范大学</t>
  </si>
  <si>
    <t>社会体育指导与管理</t>
  </si>
  <si>
    <t>邹森成</t>
  </si>
  <si>
    <t>441323199902044315</t>
  </si>
  <si>
    <t>仲恺农业工程学院</t>
  </si>
  <si>
    <t>电子信息工程</t>
  </si>
  <si>
    <t>陶力豪</t>
  </si>
  <si>
    <t>441381199406297114</t>
  </si>
  <si>
    <t>广东理工学院</t>
  </si>
  <si>
    <t>计算机科学技术</t>
  </si>
  <si>
    <t>胡芷锐</t>
  </si>
  <si>
    <t>441302199902180526</t>
  </si>
  <si>
    <t>广州商学院</t>
  </si>
  <si>
    <t>财务管理</t>
  </si>
  <si>
    <t>范子祺</t>
  </si>
  <si>
    <t>441323199404158512</t>
  </si>
  <si>
    <t>中山大学南方学院</t>
  </si>
  <si>
    <t>物流管理</t>
  </si>
  <si>
    <t>张宇轩</t>
  </si>
  <si>
    <t>441602200010172215</t>
  </si>
  <si>
    <t>广东海洋大学</t>
  </si>
  <si>
    <t>交通运输</t>
  </si>
  <si>
    <t>18998767608</t>
  </si>
  <si>
    <t>莫晓东</t>
  </si>
  <si>
    <t>440421199409228032</t>
  </si>
  <si>
    <t>广东白云学院</t>
  </si>
  <si>
    <t>建筑学</t>
  </si>
  <si>
    <t>周卓航</t>
  </si>
  <si>
    <t>441322199709133010</t>
  </si>
  <si>
    <t>广州体育学院</t>
  </si>
  <si>
    <t>运动训练</t>
  </si>
  <si>
    <t>钟徽</t>
  </si>
  <si>
    <t>441302199610116434</t>
  </si>
  <si>
    <t>北京理工大学珠海学院</t>
  </si>
  <si>
    <t>律师事务所</t>
  </si>
  <si>
    <t>13143104389</t>
  </si>
  <si>
    <t>庄钰颍</t>
  </si>
  <si>
    <t>44130219990306202X</t>
  </si>
  <si>
    <t>广州大学松田学院</t>
  </si>
  <si>
    <t>环境设计</t>
  </si>
  <si>
    <t>15119089201</t>
  </si>
  <si>
    <t>王泳钧</t>
  </si>
  <si>
    <t>44130220000225541X</t>
  </si>
  <si>
    <t>广州华商学院</t>
  </si>
  <si>
    <t>人力资源管理</t>
  </si>
  <si>
    <t>19128091288</t>
  </si>
  <si>
    <t>朱嘉泳</t>
  </si>
  <si>
    <t>1997.09</t>
  </si>
  <si>
    <t>441625199709257211</t>
  </si>
  <si>
    <t>嘉应学院</t>
  </si>
  <si>
    <t>自动化</t>
  </si>
  <si>
    <t>16620476342</t>
  </si>
  <si>
    <t>杨文奎</t>
  </si>
  <si>
    <t>1993.11</t>
  </si>
  <si>
    <t>420202199311071213</t>
  </si>
  <si>
    <t>材料科学与工程</t>
  </si>
  <si>
    <t>惠州港中原地产</t>
  </si>
  <si>
    <t>13829977144</t>
  </si>
  <si>
    <t>邱晓琳</t>
  </si>
  <si>
    <t>1995.09</t>
  </si>
  <si>
    <t>441323199509138526</t>
  </si>
  <si>
    <t>商务英语</t>
  </si>
  <si>
    <t>15913883223</t>
  </si>
  <si>
    <t>陈林俊</t>
  </si>
  <si>
    <t>1994.03</t>
  </si>
  <si>
    <t>441302199403155414</t>
  </si>
  <si>
    <t>市场营销</t>
  </si>
  <si>
    <t>15019801833</t>
  </si>
  <si>
    <t>王宇航</t>
  </si>
  <si>
    <t>430921199910307418</t>
  </si>
  <si>
    <t>广东东软学院</t>
  </si>
  <si>
    <t>软件工程</t>
  </si>
  <si>
    <t>陈子豪</t>
  </si>
  <si>
    <t>441302199903056615</t>
  </si>
  <si>
    <t>工商管理</t>
  </si>
  <si>
    <t>谢志军</t>
  </si>
  <si>
    <t>441423199705153032</t>
  </si>
  <si>
    <t>广东科技学院</t>
  </si>
  <si>
    <t>物联网工程</t>
  </si>
  <si>
    <t>潘煜桁</t>
  </si>
  <si>
    <t>440183199801064813</t>
  </si>
  <si>
    <t>广州软件学院</t>
  </si>
  <si>
    <t>汝湖政府</t>
  </si>
  <si>
    <t>李晓桐</t>
  </si>
  <si>
    <t>222402199409160017</t>
  </si>
  <si>
    <t>吉林农业科技学院</t>
  </si>
  <si>
    <t>动植物检疫</t>
  </si>
  <si>
    <t>叶炜</t>
  </si>
  <si>
    <t>1998.10</t>
  </si>
  <si>
    <t>441322199810315230</t>
  </si>
  <si>
    <t>岭南师范学院</t>
  </si>
  <si>
    <t>石湾政府</t>
  </si>
  <si>
    <t>18933256390</t>
  </si>
  <si>
    <t>第二试室</t>
  </si>
  <si>
    <t>杨春林</t>
  </si>
  <si>
    <t>441322200003173315</t>
  </si>
  <si>
    <t>广东海洋大学寸金学院</t>
  </si>
  <si>
    <t>信息管理与信息系统</t>
  </si>
  <si>
    <t>刘梓乐</t>
  </si>
  <si>
    <t>441324199503162310</t>
  </si>
  <si>
    <t>徐家栋</t>
  </si>
  <si>
    <t>1989.05</t>
  </si>
  <si>
    <t>441324198905185334</t>
  </si>
  <si>
    <t>13790779196</t>
  </si>
  <si>
    <t>黎明昊</t>
  </si>
  <si>
    <t>441302199812066615</t>
  </si>
  <si>
    <t>视觉传达设计</t>
  </si>
  <si>
    <t>13048770852</t>
  </si>
  <si>
    <t>刘东沛</t>
  </si>
  <si>
    <t>1997.07</t>
  </si>
  <si>
    <t>440582199707040036</t>
  </si>
  <si>
    <t>18127253182</t>
  </si>
  <si>
    <t>张文俊</t>
  </si>
  <si>
    <t>441323199606100319</t>
  </si>
  <si>
    <t>广东工业大学</t>
  </si>
  <si>
    <t>姚辉月</t>
  </si>
  <si>
    <t>1991.03</t>
  </si>
  <si>
    <t>15212719910319601X</t>
  </si>
  <si>
    <t>海南大学</t>
  </si>
  <si>
    <t>生物技术</t>
  </si>
  <si>
    <t>15768795241</t>
  </si>
  <si>
    <t>杨少辉</t>
  </si>
  <si>
    <t>44130219931120731X</t>
  </si>
  <si>
    <t>广东石油化工学院</t>
  </si>
  <si>
    <t>化学工程与工艺</t>
  </si>
  <si>
    <t>惠州市交通运输局惠城分局</t>
  </si>
  <si>
    <t>13433509726</t>
  </si>
  <si>
    <t>朱寒潇</t>
  </si>
  <si>
    <t>1995.04</t>
  </si>
  <si>
    <t>441523199504296390</t>
  </si>
  <si>
    <t>广州大学</t>
  </si>
  <si>
    <t>土木工程</t>
  </si>
  <si>
    <t>15602499066</t>
  </si>
  <si>
    <t>钟宇槐</t>
  </si>
  <si>
    <t>1999.01</t>
  </si>
  <si>
    <t>441481199901094854</t>
  </si>
  <si>
    <t>电子科技大学中山学院</t>
  </si>
  <si>
    <t>广申法律</t>
  </si>
  <si>
    <t>15362907049</t>
  </si>
  <si>
    <t>盘婷</t>
  </si>
  <si>
    <t>1996.06</t>
  </si>
  <si>
    <t>441224199606210025</t>
  </si>
  <si>
    <t>广播电视编导</t>
  </si>
  <si>
    <t>博罗县宣传部</t>
  </si>
  <si>
    <t>15015779667</t>
  </si>
  <si>
    <t>陈金威</t>
  </si>
  <si>
    <t>441622199605052837</t>
  </si>
  <si>
    <t>梁荣标</t>
  </si>
  <si>
    <t>441323199711260517</t>
  </si>
  <si>
    <t>机械</t>
  </si>
  <si>
    <t>林水峰</t>
  </si>
  <si>
    <t>441422199312164279</t>
  </si>
  <si>
    <t>美术学</t>
  </si>
  <si>
    <t>刘红霞</t>
  </si>
  <si>
    <t>440923199511055262</t>
  </si>
  <si>
    <t>广东医科大学</t>
  </si>
  <si>
    <t>公共事业管理</t>
  </si>
  <si>
    <t>龙丰司法所</t>
  </si>
  <si>
    <t>杨嘉焕</t>
  </si>
  <si>
    <t>445222200002222216</t>
  </si>
  <si>
    <t>惠州市羲昌路通建设工程有限公司</t>
  </si>
  <si>
    <t>刘颖菁</t>
  </si>
  <si>
    <t>1997.04</t>
  </si>
  <si>
    <t>441481199704213623</t>
  </si>
  <si>
    <t>惠州市信东财税有限公司</t>
  </si>
  <si>
    <t>18102585743</t>
  </si>
  <si>
    <t>王文涛</t>
  </si>
  <si>
    <t>441302199706060535</t>
  </si>
  <si>
    <t>TCL瑞智制冷设备有限公司</t>
  </si>
  <si>
    <t>黄恒</t>
  </si>
  <si>
    <t>441302199804098617</t>
  </si>
  <si>
    <t>计算机科学与技术</t>
  </si>
  <si>
    <t>袁馨悦</t>
  </si>
  <si>
    <t>1998.04</t>
  </si>
  <si>
    <t>230231199804151525</t>
  </si>
  <si>
    <t>佳木斯大学</t>
  </si>
  <si>
    <t>汉语言文学（师范类）</t>
  </si>
  <si>
    <t>16645433562</t>
  </si>
  <si>
    <t>林景旺</t>
  </si>
  <si>
    <t>1997.01</t>
  </si>
  <si>
    <t>441302199701152174</t>
  </si>
  <si>
    <t>广东工业大学华立学院</t>
  </si>
  <si>
    <t>15976121603</t>
  </si>
  <si>
    <t>朱浩峰</t>
  </si>
  <si>
    <t>441302199703185412</t>
  </si>
  <si>
    <t>惠东县司法和信访局</t>
  </si>
  <si>
    <t>13025726138</t>
  </si>
  <si>
    <t>张伟通</t>
  </si>
  <si>
    <t>441322199102183310</t>
  </si>
  <si>
    <t>汕头大学</t>
  </si>
  <si>
    <t>数字媒体艺术</t>
  </si>
  <si>
    <t>张智兴</t>
  </si>
  <si>
    <t>1996.11</t>
  </si>
  <si>
    <t>441424199611122098</t>
  </si>
  <si>
    <t>博罗力基公司</t>
  </si>
  <si>
    <t>13143369853</t>
  </si>
  <si>
    <t>庄嘉慧</t>
  </si>
  <si>
    <t>1999.05</t>
  </si>
  <si>
    <t>441621199905223064</t>
  </si>
  <si>
    <t>产品设计</t>
  </si>
  <si>
    <t>惠州市保安服务有限公司城区分公司</t>
  </si>
  <si>
    <t>13138363852</t>
  </si>
  <si>
    <t>孙思洋</t>
  </si>
  <si>
    <t>1991.01</t>
  </si>
  <si>
    <t>230882199101081471</t>
  </si>
  <si>
    <t>黑龙江大学</t>
  </si>
  <si>
    <t>通信工程</t>
  </si>
  <si>
    <t>惠州市八块钱网络科技有限公司</t>
  </si>
  <si>
    <t>15766688541</t>
  </si>
  <si>
    <t>曾钰铭</t>
  </si>
  <si>
    <t>441302199807095112</t>
  </si>
  <si>
    <t>石飞云</t>
  </si>
  <si>
    <t>441481199103202494</t>
  </si>
  <si>
    <t>惠州佳兆业商业有限公司</t>
  </si>
  <si>
    <t>15986518103</t>
  </si>
  <si>
    <t>钟晓敏</t>
  </si>
  <si>
    <t>1997.06</t>
  </si>
  <si>
    <t>441302199706116447</t>
  </si>
  <si>
    <t>中山大学新华学院</t>
  </si>
  <si>
    <t>15812579225</t>
  </si>
  <si>
    <t>刘玉珍</t>
  </si>
  <si>
    <t>441622199909261849</t>
  </si>
  <si>
    <t>南昌大学科学技术学院</t>
  </si>
  <si>
    <t>第三试室</t>
  </si>
  <si>
    <t>刘俊涛</t>
  </si>
  <si>
    <t>441622199803156493</t>
  </si>
  <si>
    <t>广东金融学院</t>
  </si>
  <si>
    <t>金融学</t>
  </si>
  <si>
    <t>曾文通</t>
  </si>
  <si>
    <t>1998.08</t>
  </si>
  <si>
    <t>441424199808125516</t>
  </si>
  <si>
    <t>广东文理职业学院</t>
  </si>
  <si>
    <t>建筑室内设计</t>
  </si>
  <si>
    <t>全日制大专</t>
  </si>
  <si>
    <t>15016259848</t>
  </si>
  <si>
    <t>林永文</t>
  </si>
  <si>
    <t>1992.06</t>
  </si>
  <si>
    <t>441302199206020510</t>
  </si>
  <si>
    <t>广州华夏职业学院</t>
  </si>
  <si>
    <t>会计</t>
  </si>
  <si>
    <t>惠阳区淡水派出所</t>
  </si>
  <si>
    <t>13018442183</t>
  </si>
  <si>
    <t>黄耀靖</t>
  </si>
  <si>
    <t>441621199003202010</t>
  </si>
  <si>
    <t>黄楷</t>
  </si>
  <si>
    <t>44142320001115006X</t>
  </si>
  <si>
    <t>广东财贸职业学院</t>
  </si>
  <si>
    <t>电子商务</t>
  </si>
  <si>
    <t>吴家成</t>
  </si>
  <si>
    <t>44130219970531541X</t>
  </si>
  <si>
    <t>刘宇</t>
  </si>
  <si>
    <t>441302199509126910</t>
  </si>
  <si>
    <t>惠州经济职业技术学院</t>
  </si>
  <si>
    <t>汽车检测与维修技术</t>
  </si>
  <si>
    <t>陈萍</t>
  </si>
  <si>
    <t>44082319960910598X</t>
  </si>
  <si>
    <t>投资学</t>
  </si>
  <si>
    <t>广东绘展物流服务有限公司</t>
  </si>
  <si>
    <t>林志伟</t>
  </si>
  <si>
    <t>1993.02</t>
  </si>
  <si>
    <t>441302199302060010</t>
  </si>
  <si>
    <t>广州松田职业学院</t>
  </si>
  <si>
    <t>惠州市惠城区同享教育培训中心</t>
  </si>
  <si>
    <t>18814027567</t>
  </si>
  <si>
    <t>陈洁</t>
  </si>
  <si>
    <t>1989.03</t>
  </si>
  <si>
    <t>430521198903266148</t>
  </si>
  <si>
    <t>湖南农业大学</t>
  </si>
  <si>
    <t>企业财务管理</t>
  </si>
  <si>
    <t>天河区市场监督管理局</t>
  </si>
  <si>
    <t>15811877322</t>
  </si>
  <si>
    <t>张康</t>
  </si>
  <si>
    <t>441322199706223010</t>
  </si>
  <si>
    <t>广州美术学院城市学院</t>
  </si>
  <si>
    <t>15627368121</t>
  </si>
  <si>
    <t>彭嘉源</t>
  </si>
  <si>
    <t>2000.03</t>
  </si>
  <si>
    <t>440513200003124592</t>
  </si>
  <si>
    <t>广州南洋理工职业学院</t>
  </si>
  <si>
    <t>计算机应用技术</t>
  </si>
  <si>
    <t>惠州市公安局</t>
  </si>
  <si>
    <t>13631911753</t>
  </si>
  <si>
    <t>江向锋</t>
  </si>
  <si>
    <t>1995.06</t>
  </si>
  <si>
    <t>441621199506233070</t>
  </si>
  <si>
    <t>西南大学</t>
  </si>
  <si>
    <t>体育教育</t>
  </si>
  <si>
    <t>13750216941</t>
  </si>
  <si>
    <t>丘通</t>
  </si>
  <si>
    <t>1994.01</t>
  </si>
  <si>
    <t>441302199401160017</t>
  </si>
  <si>
    <t>哈尔滨体育学院</t>
  </si>
  <si>
    <t>13129593740</t>
  </si>
  <si>
    <t>张敏</t>
  </si>
  <si>
    <t>44130219970303792X</t>
  </si>
  <si>
    <t>会计学</t>
  </si>
  <si>
    <t>15768349983</t>
  </si>
  <si>
    <t>徐可</t>
  </si>
  <si>
    <t>2000.07</t>
  </si>
  <si>
    <t>441323200007233043</t>
  </si>
  <si>
    <t>15917791402</t>
  </si>
  <si>
    <t>戴嘉漩</t>
  </si>
  <si>
    <t>1995.02</t>
  </si>
  <si>
    <t>441302199502275462</t>
  </si>
  <si>
    <t>13414616066</t>
  </si>
  <si>
    <t>罗睿捷</t>
  </si>
  <si>
    <t>441323199701300335</t>
  </si>
  <si>
    <t>龙门县人社局</t>
  </si>
  <si>
    <t>15816426053</t>
  </si>
  <si>
    <t>巫浩鹏</t>
  </si>
  <si>
    <t>441381199611211818</t>
  </si>
  <si>
    <t>曾诗敏</t>
  </si>
  <si>
    <t>441322199912272024</t>
  </si>
  <si>
    <t>姚玉冰</t>
  </si>
  <si>
    <t>441381199810224427</t>
  </si>
  <si>
    <t>陈茂伟</t>
  </si>
  <si>
    <t>341202199707250227</t>
  </si>
  <si>
    <t>惠州市科锐广告印刷有限公司</t>
  </si>
  <si>
    <t>温静</t>
  </si>
  <si>
    <t>441424199505256308</t>
  </si>
  <si>
    <t>云南坚基建筑工程有限公司</t>
  </si>
  <si>
    <t>杨琳</t>
  </si>
  <si>
    <t>1995.10</t>
  </si>
  <si>
    <t>441302199510025420</t>
  </si>
  <si>
    <t>仲恺高新区社会事务局</t>
  </si>
  <si>
    <t>13535348698</t>
  </si>
  <si>
    <t>黄楠</t>
  </si>
  <si>
    <t>441302199712060523</t>
  </si>
  <si>
    <t>徐宁艺</t>
  </si>
  <si>
    <t>44132219930925530X</t>
  </si>
  <si>
    <t>骆珊珊</t>
  </si>
  <si>
    <t>1996.10</t>
  </si>
  <si>
    <t>441322199610103022</t>
  </si>
  <si>
    <t>广东鸿发投资集团有限公司</t>
  </si>
  <si>
    <t>13536255201</t>
  </si>
  <si>
    <t>刘锋</t>
  </si>
  <si>
    <t>441424199812263292</t>
  </si>
  <si>
    <t>南京审计大学金审学院</t>
  </si>
  <si>
    <t>太东集团</t>
  </si>
  <si>
    <t>13824220753</t>
  </si>
  <si>
    <t>容恺仪</t>
  </si>
  <si>
    <t>441302199803200544</t>
  </si>
  <si>
    <t>惠州韬华会计师事务所</t>
  </si>
  <si>
    <t>13380698185</t>
  </si>
  <si>
    <t>钟嘉瑜</t>
  </si>
  <si>
    <t>441302199103041044</t>
  </si>
  <si>
    <t>第四试室</t>
  </si>
  <si>
    <t>赖颖霖</t>
  </si>
  <si>
    <t>441322199706023625</t>
  </si>
  <si>
    <t>博罗县力基劳务派遣有限公司</t>
  </si>
  <si>
    <t>15976196742</t>
  </si>
  <si>
    <t>谌丹丹</t>
  </si>
  <si>
    <t>1992.04</t>
  </si>
  <si>
    <t>430726199204230522</t>
  </si>
  <si>
    <t>吉首大学</t>
  </si>
  <si>
    <t>惠州鼎石建筑工程有限公司</t>
  </si>
  <si>
    <t>13048708889</t>
  </si>
  <si>
    <t>黄文琪</t>
  </si>
  <si>
    <t>1999.06</t>
  </si>
  <si>
    <t>441622199906297168</t>
  </si>
  <si>
    <t>惠州市建功实业有限公司</t>
  </si>
  <si>
    <t>18718665873</t>
  </si>
  <si>
    <t>林惠莲</t>
  </si>
  <si>
    <t>441323199808217320</t>
  </si>
  <si>
    <t>黄埠第四小学</t>
  </si>
  <si>
    <t>13824286882</t>
  </si>
  <si>
    <t>张菡</t>
  </si>
  <si>
    <t>441322199904297045</t>
  </si>
  <si>
    <t>李姿</t>
  </si>
  <si>
    <t>1996.02</t>
  </si>
  <si>
    <t>44138119960218714X</t>
  </si>
  <si>
    <t>惠阳中惠集团公司</t>
  </si>
  <si>
    <t>18819469646</t>
  </si>
  <si>
    <t>林美琪</t>
  </si>
  <si>
    <t>1998.02</t>
  </si>
  <si>
    <t>441323199802071025</t>
  </si>
  <si>
    <t>华南理工大学广州学院</t>
  </si>
  <si>
    <t>中准会计师事务所广东分所</t>
  </si>
  <si>
    <t>15767457252</t>
  </si>
  <si>
    <t>李意提</t>
  </si>
  <si>
    <t>1997.10</t>
  </si>
  <si>
    <t>441323199710040782</t>
  </si>
  <si>
    <t>13246148875</t>
  </si>
  <si>
    <t>古宝琳</t>
  </si>
  <si>
    <t>441323199611223049</t>
  </si>
  <si>
    <t>叶宏熙</t>
  </si>
  <si>
    <t>441381199912242933</t>
  </si>
  <si>
    <t>仲恺高新区工商联</t>
  </si>
  <si>
    <t>郝丽</t>
  </si>
  <si>
    <t>342222200010066026</t>
  </si>
  <si>
    <t>惠州市公安局仲恺分局</t>
  </si>
  <si>
    <t>廖舒晴</t>
  </si>
  <si>
    <t>44132219981104142X</t>
  </si>
  <si>
    <t>仲恺高新区管委会</t>
  </si>
  <si>
    <t>15118999278</t>
  </si>
  <si>
    <t>黄丽丹</t>
  </si>
  <si>
    <t>1998.01</t>
  </si>
  <si>
    <t>441621199801234447</t>
  </si>
  <si>
    <t>广东技术师范大学</t>
  </si>
  <si>
    <t>机械设计制造及其自动化（师范）</t>
  </si>
  <si>
    <t>惠州市华达技工学校</t>
  </si>
  <si>
    <t>15986017243</t>
  </si>
  <si>
    <t>沈千菊</t>
  </si>
  <si>
    <t>44138119961114474X</t>
  </si>
  <si>
    <t>中国矿业大学徐海学院</t>
  </si>
  <si>
    <t>信息工程</t>
  </si>
  <si>
    <t/>
  </si>
  <si>
    <t>18665244589</t>
  </si>
  <si>
    <t>杨丽兰</t>
  </si>
  <si>
    <t>441381199206133828</t>
  </si>
  <si>
    <t>艺术设计</t>
  </si>
  <si>
    <t>13415486064</t>
  </si>
  <si>
    <t>黄舒</t>
  </si>
  <si>
    <t>1997.12</t>
  </si>
  <si>
    <t>441624199712061416</t>
  </si>
  <si>
    <t>海南热带海洋学院</t>
  </si>
  <si>
    <t>船舶电子电气工程</t>
  </si>
  <si>
    <t>13825357510</t>
  </si>
  <si>
    <t>曾雪仪</t>
  </si>
  <si>
    <t>441322199703184327</t>
  </si>
  <si>
    <t>湖北理工学院</t>
  </si>
  <si>
    <t>动画</t>
  </si>
  <si>
    <t>博罗县第四小学</t>
  </si>
  <si>
    <t>15820702072</t>
  </si>
  <si>
    <t>李紫薇</t>
  </si>
  <si>
    <t>450802199804081725</t>
  </si>
  <si>
    <t>广西艺术学院</t>
  </si>
  <si>
    <t>绘画</t>
  </si>
  <si>
    <t>15177951468</t>
  </si>
  <si>
    <t>黄金月</t>
  </si>
  <si>
    <t>441624199812190522</t>
  </si>
  <si>
    <t>广东嘉应学院</t>
  </si>
  <si>
    <t>心理学</t>
  </si>
  <si>
    <t>深圳市彩虹社工服务中心</t>
  </si>
  <si>
    <t>13632481225</t>
  </si>
  <si>
    <t>翟锋霖</t>
  </si>
  <si>
    <t>1998.07</t>
  </si>
  <si>
    <t>441323199807091543</t>
  </si>
  <si>
    <t>广东培正学院</t>
  </si>
  <si>
    <t>网络工程</t>
  </si>
  <si>
    <t>13680799489</t>
  </si>
  <si>
    <t>魏乐然</t>
  </si>
  <si>
    <t>441322199506294025</t>
  </si>
  <si>
    <t>食品科学与工程</t>
  </si>
  <si>
    <t>19875243116</t>
  </si>
  <si>
    <t>李钰雯</t>
  </si>
  <si>
    <t>1998.11</t>
  </si>
  <si>
    <t>441302199811155421</t>
  </si>
  <si>
    <t>播音与主持艺术</t>
  </si>
  <si>
    <t>15919390081</t>
  </si>
  <si>
    <t>林文燕</t>
  </si>
  <si>
    <t>1992.07</t>
  </si>
  <si>
    <t>441302199207186627</t>
  </si>
  <si>
    <t>广东警官学院</t>
  </si>
  <si>
    <t>行政管理</t>
  </si>
  <si>
    <t>深圳人力资本集团</t>
  </si>
  <si>
    <t>15089281224</t>
  </si>
  <si>
    <t>林文杰</t>
  </si>
  <si>
    <t>441381199802233518</t>
  </si>
  <si>
    <t>化学</t>
  </si>
  <si>
    <t>13414598698</t>
  </si>
  <si>
    <t>116</t>
  </si>
  <si>
    <t>何嘉欣</t>
  </si>
  <si>
    <t>1999.03</t>
  </si>
  <si>
    <t>440183199903104425</t>
  </si>
  <si>
    <t>云南师范大学商学院</t>
  </si>
  <si>
    <t>18520740310</t>
  </si>
  <si>
    <t>117</t>
  </si>
  <si>
    <t>叶碧莲</t>
  </si>
  <si>
    <t>1990.08</t>
  </si>
  <si>
    <t>441481199008262501</t>
  </si>
  <si>
    <t>园林</t>
  </si>
  <si>
    <t>13790794136</t>
  </si>
  <si>
    <t>118</t>
  </si>
  <si>
    <t>李淑芳</t>
  </si>
  <si>
    <t>441381199103291823</t>
  </si>
  <si>
    <t>广东融城建设工程有限公司</t>
  </si>
  <si>
    <t>13725003424</t>
  </si>
  <si>
    <t>119</t>
  </si>
  <si>
    <t>温咏仪</t>
  </si>
  <si>
    <t>1994.02</t>
  </si>
  <si>
    <t>441324199402115320</t>
  </si>
  <si>
    <t>音乐学（师范）</t>
  </si>
  <si>
    <t>广州市南沙区青少年宫</t>
  </si>
  <si>
    <t>18813971670</t>
  </si>
  <si>
    <t>120</t>
  </si>
  <si>
    <t>罗晨曦</t>
  </si>
  <si>
    <t>1995.07</t>
  </si>
  <si>
    <t>44142119950724044X</t>
  </si>
  <si>
    <t>农林经济管理</t>
  </si>
  <si>
    <t>博罗县司法局</t>
  </si>
  <si>
    <t>13750580366</t>
  </si>
  <si>
    <t>121</t>
  </si>
  <si>
    <t>黄春丽</t>
  </si>
  <si>
    <t>441302199612280027</t>
  </si>
  <si>
    <t>15113296579</t>
  </si>
  <si>
    <t>第五试室</t>
  </si>
  <si>
    <t>122</t>
  </si>
  <si>
    <t>朱静怡</t>
  </si>
  <si>
    <t>441302199801176421</t>
  </si>
  <si>
    <t>河北传媒学院</t>
  </si>
  <si>
    <t>影视摄影与制作</t>
  </si>
  <si>
    <t>惠州提艾迪互动科技有限公司</t>
  </si>
  <si>
    <t>13631930117</t>
  </si>
  <si>
    <t>123</t>
  </si>
  <si>
    <t>江芊瑶</t>
  </si>
  <si>
    <t>441302199903316245</t>
  </si>
  <si>
    <t>13500175663</t>
  </si>
  <si>
    <t>124</t>
  </si>
  <si>
    <t>邓倩</t>
  </si>
  <si>
    <t>441302199509035445</t>
  </si>
  <si>
    <t>三亚学院</t>
  </si>
  <si>
    <t>社会工作</t>
  </si>
  <si>
    <t>13528090037</t>
  </si>
  <si>
    <t>125</t>
  </si>
  <si>
    <t>楚姣</t>
  </si>
  <si>
    <t>1988.12</t>
  </si>
  <si>
    <t>610423198812213420</t>
  </si>
  <si>
    <t>广西大学</t>
  </si>
  <si>
    <t>物理学</t>
  </si>
  <si>
    <t>18512022398</t>
  </si>
  <si>
    <t>126</t>
  </si>
  <si>
    <t>张晗茜</t>
  </si>
  <si>
    <t>441623199709080329</t>
  </si>
  <si>
    <t>成都文理学院</t>
  </si>
  <si>
    <t>暂无</t>
  </si>
  <si>
    <t>13824273009</t>
  </si>
  <si>
    <t>127</t>
  </si>
  <si>
    <t>黄蔼然</t>
  </si>
  <si>
    <t>2000.08</t>
  </si>
  <si>
    <t>441302200008196449</t>
  </si>
  <si>
    <t>云南艺术学院文华学院</t>
  </si>
  <si>
    <t>18825479882</t>
  </si>
  <si>
    <t>128</t>
  </si>
  <si>
    <t>黄静丽</t>
  </si>
  <si>
    <t>440582199401010942</t>
  </si>
  <si>
    <t>15766227898</t>
  </si>
  <si>
    <t>129</t>
  </si>
  <si>
    <t>郭嘉玲</t>
  </si>
  <si>
    <t>1996.07</t>
  </si>
  <si>
    <t>441302199607082026</t>
  </si>
  <si>
    <t>音乐学</t>
  </si>
  <si>
    <t>18318906818</t>
  </si>
  <si>
    <t>130</t>
  </si>
  <si>
    <t>刘洁纯</t>
  </si>
  <si>
    <t>1992.11</t>
  </si>
  <si>
    <t>445122199211152620</t>
  </si>
  <si>
    <t>广东药学院</t>
  </si>
  <si>
    <t>高分子材料与工程</t>
  </si>
  <si>
    <t>广东至诚检测技术有限公司</t>
  </si>
  <si>
    <t>13652763848</t>
  </si>
  <si>
    <t>131</t>
  </si>
  <si>
    <t>宋雪姗</t>
  </si>
  <si>
    <t>422801199211260621</t>
  </si>
  <si>
    <t>牡丹江师范学院</t>
  </si>
  <si>
    <t>伟仕佳杰控股有限公司</t>
  </si>
  <si>
    <t>18820142030</t>
  </si>
  <si>
    <t>132</t>
  </si>
  <si>
    <t>叶珊彤</t>
  </si>
  <si>
    <t>441302199608035440</t>
  </si>
  <si>
    <t>数字媒体技术</t>
  </si>
  <si>
    <t>弘明电子商务有限公司</t>
  </si>
  <si>
    <t>15766684648</t>
  </si>
  <si>
    <t>133</t>
  </si>
  <si>
    <t>江晓静</t>
  </si>
  <si>
    <t>441302199206053048</t>
  </si>
  <si>
    <t>广东第二师范学院</t>
  </si>
  <si>
    <t>15626181025</t>
  </si>
  <si>
    <t>134</t>
  </si>
  <si>
    <t>彭辛辛</t>
  </si>
  <si>
    <t>1993.12</t>
  </si>
  <si>
    <t>441302199312272041</t>
  </si>
  <si>
    <t>广东技术师范学院天河学院</t>
  </si>
  <si>
    <t>工业设计</t>
  </si>
  <si>
    <t>惠州市国有东江林场</t>
  </si>
  <si>
    <t>13631484122</t>
  </si>
  <si>
    <t>135</t>
  </si>
  <si>
    <t>周芷莹</t>
  </si>
  <si>
    <t>1994.11</t>
  </si>
  <si>
    <t>441302199411045821</t>
  </si>
  <si>
    <t>广东药科大学</t>
  </si>
  <si>
    <t>药物分析</t>
  </si>
  <si>
    <t>/</t>
  </si>
  <si>
    <t>18826238448</t>
  </si>
  <si>
    <t>136</t>
  </si>
  <si>
    <t>周丽甜</t>
  </si>
  <si>
    <t>44132319941129052X</t>
  </si>
  <si>
    <t>植物保护</t>
  </si>
  <si>
    <t>18320083392</t>
  </si>
  <si>
    <t>137</t>
  </si>
  <si>
    <t>吴新珊</t>
  </si>
  <si>
    <t>1996.09</t>
  </si>
  <si>
    <t>441624199609121126</t>
  </si>
  <si>
    <t>昆明理工大学津桥学院</t>
  </si>
  <si>
    <t>15360177612</t>
  </si>
  <si>
    <t>138</t>
  </si>
  <si>
    <t>李晓萍</t>
  </si>
  <si>
    <t>441303199802061526</t>
  </si>
  <si>
    <t>惠州市协顺信息咨询服务有限公司</t>
  </si>
  <si>
    <t>13539217150</t>
  </si>
  <si>
    <t>139</t>
  </si>
  <si>
    <t>王璐瑶</t>
  </si>
  <si>
    <t>34030419981208124X</t>
  </si>
  <si>
    <t>江南大学</t>
  </si>
  <si>
    <t>应用化学</t>
  </si>
  <si>
    <t>惠州市生态环境局仲恺分局</t>
  </si>
  <si>
    <t>18861818606</t>
  </si>
  <si>
    <t>140</t>
  </si>
  <si>
    <t>刘丽珠</t>
  </si>
  <si>
    <t>1993.08</t>
  </si>
  <si>
    <t>441323199308296341</t>
  </si>
  <si>
    <t>15815352674</t>
  </si>
  <si>
    <t>141</t>
  </si>
  <si>
    <t>练丽霞</t>
  </si>
  <si>
    <t>1991.02</t>
  </si>
  <si>
    <t>441381199102154421</t>
  </si>
  <si>
    <t>教育管理</t>
  </si>
  <si>
    <t>全日制研究生</t>
  </si>
  <si>
    <t>13824246934</t>
  </si>
  <si>
    <t>142</t>
  </si>
  <si>
    <t>张略燕</t>
  </si>
  <si>
    <t>1994.09</t>
  </si>
  <si>
    <t>445121199409103924</t>
  </si>
  <si>
    <t>工程管理</t>
  </si>
  <si>
    <t>13610434166</t>
  </si>
  <si>
    <t>143</t>
  </si>
  <si>
    <t>钟莹莹</t>
  </si>
  <si>
    <t>440307199308030729</t>
  </si>
  <si>
    <t>吉林大学珠海学院</t>
  </si>
  <si>
    <t>林盛文化传媒公司</t>
  </si>
  <si>
    <t>15989765605</t>
  </si>
  <si>
    <t>144</t>
  </si>
  <si>
    <t>赖雀美</t>
  </si>
  <si>
    <t>1990.03</t>
  </si>
  <si>
    <t>441381199003137829</t>
  </si>
  <si>
    <t>惠州市惠城区亮虹鑫广告设计部</t>
  </si>
  <si>
    <t>18719205030</t>
  </si>
  <si>
    <t>145</t>
  </si>
  <si>
    <t>黄燕妮</t>
  </si>
  <si>
    <t>441424199611236781</t>
  </si>
  <si>
    <t>广东本治生物科技有限公司</t>
  </si>
  <si>
    <t>18520784021</t>
  </si>
  <si>
    <t>146</t>
  </si>
  <si>
    <t>杨小媚</t>
  </si>
  <si>
    <t>1988.10</t>
  </si>
  <si>
    <t>441624198810063824</t>
  </si>
  <si>
    <t>韶关学院</t>
  </si>
  <si>
    <t>惠州市恒泰科技股份有限公司</t>
  </si>
  <si>
    <t>13410782096</t>
  </si>
  <si>
    <t>147</t>
  </si>
  <si>
    <t>何海静</t>
  </si>
  <si>
    <t>2000.01</t>
  </si>
  <si>
    <t>441624200001153221</t>
  </si>
  <si>
    <t>15016041079</t>
  </si>
  <si>
    <t>148</t>
  </si>
  <si>
    <t>张萍</t>
  </si>
  <si>
    <t>1997.05</t>
  </si>
  <si>
    <t>441622199705162566</t>
  </si>
  <si>
    <t>13631930922</t>
  </si>
  <si>
    <t>149</t>
  </si>
  <si>
    <t>黄利敏</t>
  </si>
  <si>
    <t>1994.07</t>
  </si>
  <si>
    <t>44162519940707580X</t>
  </si>
  <si>
    <t>信息与计算科学</t>
  </si>
  <si>
    <t>15602242358</t>
  </si>
  <si>
    <t>150</t>
  </si>
  <si>
    <t>林惠虹</t>
  </si>
  <si>
    <t>445281199707112847</t>
  </si>
  <si>
    <t>13428053858</t>
  </si>
  <si>
    <t>151</t>
  </si>
  <si>
    <t>张嘉慧</t>
  </si>
  <si>
    <t>1994.08</t>
  </si>
  <si>
    <t>441302199408245443</t>
  </si>
  <si>
    <t>风险管理与精算</t>
  </si>
  <si>
    <t>15089268214</t>
  </si>
  <si>
    <t>第六试室</t>
  </si>
  <si>
    <t>152</t>
  </si>
  <si>
    <t>黄晓铃</t>
  </si>
  <si>
    <t>1995.08</t>
  </si>
  <si>
    <t>441522199508263047</t>
  </si>
  <si>
    <t>广州工商学院</t>
  </si>
  <si>
    <t>博罗县罗浮中学</t>
  </si>
  <si>
    <t>13202858184</t>
  </si>
  <si>
    <t>153</t>
  </si>
  <si>
    <t>丁亚军</t>
  </si>
  <si>
    <t>1988.03</t>
  </si>
  <si>
    <t>422802198803061724</t>
  </si>
  <si>
    <t>西北民族大学</t>
  </si>
  <si>
    <t>18675211216</t>
  </si>
  <si>
    <t>154</t>
  </si>
  <si>
    <t>陈源蔚</t>
  </si>
  <si>
    <t>441302199706270022</t>
  </si>
  <si>
    <t>音乐表演</t>
  </si>
  <si>
    <t>13143619973</t>
  </si>
  <si>
    <t>155</t>
  </si>
  <si>
    <t>张苡萱</t>
  </si>
  <si>
    <t>441381199908221240</t>
  </si>
  <si>
    <t>惠州市加乘互联网科技有限公司</t>
  </si>
  <si>
    <t>13692827386</t>
  </si>
  <si>
    <t>156</t>
  </si>
  <si>
    <t>胡旭君</t>
  </si>
  <si>
    <t>441322199507300220</t>
  </si>
  <si>
    <t>惠州市爱茶及包商贸有限公司</t>
  </si>
  <si>
    <t>13729023440</t>
  </si>
  <si>
    <t>157</t>
  </si>
  <si>
    <t>黄成浩</t>
  </si>
  <si>
    <t>1996.03</t>
  </si>
  <si>
    <t>44162219960330851X</t>
  </si>
  <si>
    <t>惠州市加百体验教育科技有限公司</t>
  </si>
  <si>
    <t>13600100913</t>
  </si>
  <si>
    <t>158</t>
  </si>
  <si>
    <t>陈巧燕</t>
  </si>
  <si>
    <t>1991.09</t>
  </si>
  <si>
    <t>441323199109087029</t>
  </si>
  <si>
    <t>旅游管理</t>
  </si>
  <si>
    <t>山湖海学校</t>
  </si>
  <si>
    <t>18825157287</t>
  </si>
  <si>
    <t>159</t>
  </si>
  <si>
    <t>陈飘飘</t>
  </si>
  <si>
    <t>1995.03</t>
  </si>
  <si>
    <t>441622199503101642</t>
  </si>
  <si>
    <t>惠环投资控股有限公司</t>
  </si>
  <si>
    <t>18813975046</t>
  </si>
  <si>
    <t>160</t>
  </si>
  <si>
    <t>邓丽华</t>
  </si>
  <si>
    <t>1996.01</t>
  </si>
  <si>
    <t>441323199601107028</t>
  </si>
  <si>
    <t>18219235172</t>
  </si>
  <si>
    <t>161</t>
  </si>
  <si>
    <t>周艳</t>
  </si>
  <si>
    <t>441381199706077324</t>
  </si>
  <si>
    <t>广西民族大学相思湖学院</t>
  </si>
  <si>
    <t>税收学</t>
  </si>
  <si>
    <t>惠州江财永道有限公司</t>
  </si>
  <si>
    <t>15677104681</t>
  </si>
  <si>
    <t>162</t>
  </si>
  <si>
    <t>冯锦荣</t>
  </si>
  <si>
    <t>1995.05</t>
  </si>
  <si>
    <t>441322199505123830</t>
  </si>
  <si>
    <t>博罗县石湾中学</t>
  </si>
  <si>
    <t>17727218810</t>
  </si>
  <si>
    <t>163</t>
  </si>
  <si>
    <t>江玉婷</t>
  </si>
  <si>
    <t>1993.03</t>
  </si>
  <si>
    <t>441302199303182028</t>
  </si>
  <si>
    <t>惠州市悦宝园早教中心</t>
  </si>
  <si>
    <t>13480599294</t>
  </si>
  <si>
    <t>164</t>
  </si>
  <si>
    <t>郑晓仪</t>
  </si>
  <si>
    <t>1987.04</t>
  </si>
  <si>
    <t>441302198704205425</t>
  </si>
  <si>
    <t>江西中医药大学</t>
  </si>
  <si>
    <t>药学</t>
  </si>
  <si>
    <t>惠州华康医院</t>
  </si>
  <si>
    <t>15816466625</t>
  </si>
  <si>
    <t>165</t>
  </si>
  <si>
    <t>梁晓冰</t>
  </si>
  <si>
    <t>441323199807184328</t>
  </si>
  <si>
    <t>广东工商职业技术大学</t>
  </si>
  <si>
    <t>15815473057</t>
  </si>
  <si>
    <t>166</t>
  </si>
  <si>
    <t>魏楚怡</t>
  </si>
  <si>
    <t>441322199610136625</t>
  </si>
  <si>
    <t>北海艺术设计学院</t>
  </si>
  <si>
    <t>视觉传达</t>
  </si>
  <si>
    <t>圩日优鲜</t>
  </si>
  <si>
    <t>18316310233</t>
  </si>
  <si>
    <t>167</t>
  </si>
  <si>
    <t>张彦妹</t>
  </si>
  <si>
    <t>1990.11</t>
  </si>
  <si>
    <t>440582199011251820</t>
  </si>
  <si>
    <t>河南立源工程管理有限公司惠州分公司</t>
  </si>
  <si>
    <t>15820719335</t>
  </si>
  <si>
    <t>168</t>
  </si>
  <si>
    <t>李秀红</t>
  </si>
  <si>
    <t>441381199411064745</t>
  </si>
  <si>
    <t>广东技术师范学院</t>
  </si>
  <si>
    <t>15625155749</t>
  </si>
  <si>
    <t>169</t>
  </si>
  <si>
    <t>吴艳浓</t>
  </si>
  <si>
    <t>1991.11</t>
  </si>
  <si>
    <t>441323199111011023</t>
  </si>
  <si>
    <t>广播电视新闻学</t>
  </si>
  <si>
    <t>13825438351</t>
  </si>
  <si>
    <t>170</t>
  </si>
  <si>
    <t>李爽</t>
  </si>
  <si>
    <t>1998.05</t>
  </si>
  <si>
    <t>441625199805310510</t>
  </si>
  <si>
    <t>吉林艺术学院</t>
  </si>
  <si>
    <t>戏剧影视导演</t>
  </si>
  <si>
    <t>13651411386</t>
  </si>
  <si>
    <t>171</t>
  </si>
  <si>
    <t>杜雨柯</t>
  </si>
  <si>
    <t>441302199808291027</t>
  </si>
  <si>
    <t>惠州二中</t>
  </si>
  <si>
    <t>13553420186</t>
  </si>
  <si>
    <t>172</t>
  </si>
  <si>
    <t>陈锶</t>
  </si>
  <si>
    <t>2000.06</t>
  </si>
  <si>
    <t>36082320000618002X</t>
  </si>
  <si>
    <t>南昌航空大学科技学院</t>
  </si>
  <si>
    <t>广东江畔律师事务所</t>
  </si>
  <si>
    <t>17870040535</t>
  </si>
  <si>
    <t>173</t>
  </si>
  <si>
    <t>廖斯乐</t>
  </si>
  <si>
    <t>1996.05</t>
  </si>
  <si>
    <t>44138119960520761X</t>
  </si>
  <si>
    <t>人文地理与城乡规划</t>
  </si>
  <si>
    <t>惠州市大亚湾开发区市容环境卫生管理局</t>
  </si>
  <si>
    <t>18520743613</t>
  </si>
  <si>
    <t>174</t>
  </si>
  <si>
    <t>黎淑媛</t>
  </si>
  <si>
    <t>44138119950426472X</t>
  </si>
  <si>
    <t>18148761799</t>
  </si>
  <si>
    <t>175</t>
  </si>
  <si>
    <t>冯文芯</t>
  </si>
  <si>
    <t>44130219970713302X</t>
  </si>
  <si>
    <t>学前教育</t>
  </si>
  <si>
    <t>15976222352</t>
  </si>
  <si>
    <t>176</t>
  </si>
  <si>
    <t>刘勇华</t>
  </si>
  <si>
    <t>1989.12</t>
  </si>
  <si>
    <t>441322198912024931</t>
  </si>
  <si>
    <t>数学与应用数学</t>
  </si>
  <si>
    <t>18675773331</t>
  </si>
  <si>
    <t>177</t>
  </si>
  <si>
    <t>徐小媛</t>
  </si>
  <si>
    <t>441302199709295428</t>
  </si>
  <si>
    <t>13516671592</t>
  </si>
  <si>
    <t>178</t>
  </si>
  <si>
    <t>黄翠茹</t>
  </si>
  <si>
    <t>1997.11</t>
  </si>
  <si>
    <t>441302199711077323</t>
  </si>
  <si>
    <t>18948299357</t>
  </si>
  <si>
    <t>179</t>
  </si>
  <si>
    <t>刘慧</t>
  </si>
  <si>
    <t>1997.02</t>
  </si>
  <si>
    <t>441324199702282323</t>
  </si>
  <si>
    <t>15815460560</t>
  </si>
  <si>
    <t>180</t>
  </si>
  <si>
    <t>杨惠婷</t>
  </si>
  <si>
    <t>441621199808132021</t>
  </si>
  <si>
    <t>13610117394</t>
  </si>
  <si>
    <t>181</t>
  </si>
  <si>
    <t>胡丹丹</t>
  </si>
  <si>
    <t>441381199504114721</t>
  </si>
  <si>
    <t>18819459323</t>
  </si>
  <si>
    <t>第七试室</t>
  </si>
  <si>
    <t>182</t>
  </si>
  <si>
    <t>徐成森</t>
  </si>
  <si>
    <t>411528199712131634</t>
  </si>
  <si>
    <t>东莞城市学院</t>
  </si>
  <si>
    <t>机械设计制造及其自动化</t>
  </si>
  <si>
    <t>13538585218</t>
  </si>
  <si>
    <t>183</t>
  </si>
  <si>
    <t>张梦舒</t>
  </si>
  <si>
    <t>430502199803092545</t>
  </si>
  <si>
    <t>13422981550</t>
  </si>
  <si>
    <t>184</t>
  </si>
  <si>
    <t>周青林</t>
  </si>
  <si>
    <t>1998.06</t>
  </si>
  <si>
    <t>411503199806174523</t>
  </si>
  <si>
    <t>河南科技大学</t>
  </si>
  <si>
    <t>18438591052</t>
  </si>
  <si>
    <t>185</t>
  </si>
  <si>
    <t>胡彦锋</t>
  </si>
  <si>
    <t>441323199609010773</t>
  </si>
  <si>
    <t>汕头职业技术学院</t>
  </si>
  <si>
    <t>建设工程管理</t>
  </si>
  <si>
    <t>惠东县城市建筑工程总公司</t>
  </si>
  <si>
    <t>17833793381</t>
  </si>
  <si>
    <t>186</t>
  </si>
  <si>
    <t>王凤箫</t>
  </si>
  <si>
    <t>1996.04</t>
  </si>
  <si>
    <t>65010219960408121X</t>
  </si>
  <si>
    <t>新疆农业大学</t>
  </si>
  <si>
    <t>18862147806</t>
  </si>
  <si>
    <t>187</t>
  </si>
  <si>
    <t>丘伟康</t>
  </si>
  <si>
    <t>2001.02</t>
  </si>
  <si>
    <t>44130220010102051X</t>
  </si>
  <si>
    <t>广州城建职业学院</t>
  </si>
  <si>
    <t>国际经济与贸易</t>
  </si>
  <si>
    <t>13018427324</t>
  </si>
  <si>
    <t>188</t>
  </si>
  <si>
    <t>陈秉超</t>
  </si>
  <si>
    <t>441381199608226314</t>
  </si>
  <si>
    <t>惠州市大亚湾区西区街道办</t>
  </si>
  <si>
    <t>13247563466</t>
  </si>
  <si>
    <t>189</t>
  </si>
  <si>
    <t>张锦荣</t>
  </si>
  <si>
    <t>441302199810013018</t>
  </si>
  <si>
    <t>广东创新科技职业学院</t>
  </si>
  <si>
    <t>工商企业管理</t>
  </si>
  <si>
    <t>惠州市润盛红木家具馆</t>
  </si>
  <si>
    <t>15816388252</t>
  </si>
  <si>
    <t>190</t>
  </si>
  <si>
    <t>廖志伟</t>
  </si>
  <si>
    <t>1993.01</t>
  </si>
  <si>
    <t>441301199301043116</t>
  </si>
  <si>
    <t>191</t>
  </si>
  <si>
    <t>晏浩</t>
  </si>
  <si>
    <t>513030200001153410</t>
  </si>
  <si>
    <t>192</t>
  </si>
  <si>
    <t>范胜锐</t>
  </si>
  <si>
    <t>441523199802196013</t>
  </si>
  <si>
    <t>193</t>
  </si>
  <si>
    <t>徐恺</t>
  </si>
  <si>
    <t>441302199607244013</t>
  </si>
  <si>
    <t>194</t>
  </si>
  <si>
    <t>杨柏杰</t>
  </si>
  <si>
    <t>441302199811161012</t>
  </si>
  <si>
    <t>河北金融学院（经济贸易学院）</t>
  </si>
  <si>
    <t>195</t>
  </si>
  <si>
    <t>吴芊芊</t>
  </si>
  <si>
    <t>1999.11</t>
  </si>
  <si>
    <t>441302199911165424</t>
  </si>
  <si>
    <t>经济学</t>
  </si>
  <si>
    <t>196</t>
  </si>
  <si>
    <t>卢嘉蕙</t>
  </si>
  <si>
    <t>441302200001036266</t>
  </si>
  <si>
    <t>197</t>
  </si>
  <si>
    <t>杜佩莹</t>
  </si>
  <si>
    <t>441302200007260023</t>
  </si>
  <si>
    <t>198</t>
  </si>
  <si>
    <t>陈果立</t>
  </si>
  <si>
    <t>441302199709214034</t>
  </si>
  <si>
    <t>199</t>
  </si>
  <si>
    <t>黄平</t>
  </si>
  <si>
    <t>441625200008027224</t>
  </si>
  <si>
    <t>200</t>
  </si>
  <si>
    <t>何福龙</t>
  </si>
  <si>
    <t>1995.01</t>
  </si>
  <si>
    <t>441323199501065318</t>
  </si>
  <si>
    <t>15768650691</t>
  </si>
  <si>
    <t>201</t>
  </si>
  <si>
    <t>张鹏</t>
  </si>
  <si>
    <t>1997.08</t>
  </si>
  <si>
    <t>44130219970822541X</t>
  </si>
  <si>
    <t>广东腾越建筑工程有限公司</t>
  </si>
  <si>
    <t>17765675732</t>
  </si>
  <si>
    <t>202</t>
  </si>
  <si>
    <t>练益淋</t>
  </si>
  <si>
    <t>441381199407056312</t>
  </si>
  <si>
    <t>湖南工业大学</t>
  </si>
  <si>
    <t>建筑环境与能源应用工程</t>
  </si>
  <si>
    <t>惠州市众民人力资源服务有限公司惠阳分公司</t>
  </si>
  <si>
    <t>13790789390</t>
  </si>
  <si>
    <t>203</t>
  </si>
  <si>
    <t>郑君豪</t>
  </si>
  <si>
    <t>441381199701223513</t>
  </si>
  <si>
    <t>15917763729</t>
  </si>
  <si>
    <t>204</t>
  </si>
  <si>
    <t>廖浩钧</t>
  </si>
  <si>
    <t>441302199806050019</t>
  </si>
  <si>
    <t>广州理工学院</t>
  </si>
  <si>
    <t>13480528530</t>
  </si>
  <si>
    <t>205</t>
  </si>
  <si>
    <t>张曼</t>
  </si>
  <si>
    <t>1995.11</t>
  </si>
  <si>
    <t>441622199511212561</t>
  </si>
  <si>
    <t>13824287955</t>
  </si>
  <si>
    <t>206</t>
  </si>
  <si>
    <t>曹雨婷</t>
  </si>
  <si>
    <t>1993.07</t>
  </si>
  <si>
    <t>140402199307144049</t>
  </si>
  <si>
    <t>山西财经大学</t>
  </si>
  <si>
    <t>资源环境与城乡规划管理</t>
  </si>
  <si>
    <t>17688966781</t>
  </si>
  <si>
    <t>207</t>
  </si>
  <si>
    <t>蔡佳豪</t>
  </si>
  <si>
    <t>445281199507175632</t>
  </si>
  <si>
    <t>17820191624</t>
  </si>
  <si>
    <t>208</t>
  </si>
  <si>
    <t>何蓉帼</t>
  </si>
  <si>
    <t>441322199604230068</t>
  </si>
  <si>
    <t>15815401289</t>
  </si>
  <si>
    <t>209</t>
  </si>
  <si>
    <t>陈思乐</t>
  </si>
  <si>
    <t>1992.03</t>
  </si>
  <si>
    <t>450403199203240027</t>
  </si>
  <si>
    <t>西安财经学院</t>
  </si>
  <si>
    <t>惠州市晋思文化传播有限公司</t>
  </si>
  <si>
    <t>15768859536</t>
  </si>
  <si>
    <t>210</t>
  </si>
  <si>
    <t>罗钦</t>
  </si>
  <si>
    <t>362422199311292528</t>
  </si>
  <si>
    <t>江西理工大学</t>
  </si>
  <si>
    <t>15770828618</t>
  </si>
  <si>
    <t>211</t>
  </si>
  <si>
    <t>钟婉琪</t>
  </si>
  <si>
    <t>441322199501080845</t>
  </si>
  <si>
    <t>北京师范大学珠海分校</t>
  </si>
  <si>
    <t>自然地理与资源环境</t>
  </si>
  <si>
    <t>博罗县泰美镇人民政府</t>
  </si>
  <si>
    <t>13316788778</t>
  </si>
  <si>
    <t>第八试室</t>
  </si>
  <si>
    <t>212</t>
  </si>
  <si>
    <t>梁传炯</t>
  </si>
  <si>
    <t>1993.09</t>
  </si>
  <si>
    <t>44092119930908741X</t>
  </si>
  <si>
    <t>土地资源管理</t>
  </si>
  <si>
    <t>13539754465</t>
  </si>
  <si>
    <t>213</t>
  </si>
  <si>
    <t>肖青卓</t>
  </si>
  <si>
    <t>43040519980814554X</t>
  </si>
  <si>
    <t>湖南财政经济学院</t>
  </si>
  <si>
    <t>214</t>
  </si>
  <si>
    <t>钟光耀</t>
  </si>
  <si>
    <t>441302199204215453</t>
  </si>
  <si>
    <t>惠城区医保中心</t>
  </si>
  <si>
    <t>215</t>
  </si>
  <si>
    <t>张薇</t>
  </si>
  <si>
    <t>350825199412260725</t>
  </si>
  <si>
    <t>郑州航空工业管理学院</t>
  </si>
  <si>
    <t>贸易经济</t>
  </si>
  <si>
    <t>广东品冠工程顾问有限公司</t>
  </si>
  <si>
    <t>216</t>
  </si>
  <si>
    <t>骆惠敏</t>
  </si>
  <si>
    <t>1999.10</t>
  </si>
  <si>
    <t>44130219991025402X</t>
  </si>
  <si>
    <t>中共博罗县纪委</t>
  </si>
  <si>
    <t>217</t>
  </si>
  <si>
    <t>严静妮</t>
  </si>
  <si>
    <t>441322199802265229</t>
  </si>
  <si>
    <t>218</t>
  </si>
  <si>
    <t>张晓楠</t>
  </si>
  <si>
    <t>1998.09</t>
  </si>
  <si>
    <t>44138119980908472X</t>
  </si>
  <si>
    <t>审计学</t>
  </si>
  <si>
    <t>219</t>
  </si>
  <si>
    <t>聂惠颖</t>
  </si>
  <si>
    <t>43132119971107578X</t>
  </si>
  <si>
    <t>湖南人文科技学院</t>
  </si>
  <si>
    <t>220</t>
  </si>
  <si>
    <t>张镕佳</t>
  </si>
  <si>
    <t>445221199911141278</t>
  </si>
  <si>
    <t>应用统计学</t>
  </si>
  <si>
    <t>TCL液晶产业园</t>
  </si>
  <si>
    <t>221</t>
  </si>
  <si>
    <t>潘敏</t>
  </si>
  <si>
    <t>1994.12</t>
  </si>
  <si>
    <t>441302199412116126</t>
  </si>
  <si>
    <t>广东财经大学</t>
  </si>
  <si>
    <t>经济统计学</t>
  </si>
  <si>
    <t>222</t>
  </si>
  <si>
    <t>陈璐</t>
  </si>
  <si>
    <t>1999.12</t>
  </si>
  <si>
    <t>441322199912041429</t>
  </si>
  <si>
    <t>文化产业管理</t>
  </si>
  <si>
    <t>惠城区文化广电旅游体育局</t>
  </si>
  <si>
    <t>223</t>
  </si>
  <si>
    <t>叶惠婷</t>
  </si>
  <si>
    <t>441323199710180769</t>
  </si>
  <si>
    <t>224</t>
  </si>
  <si>
    <t>温惠霞</t>
  </si>
  <si>
    <t>1988.07</t>
  </si>
  <si>
    <t>441323198807020564</t>
  </si>
  <si>
    <t>龙丰街道办事处</t>
  </si>
  <si>
    <t>225</t>
  </si>
  <si>
    <t>贺夏薇</t>
  </si>
  <si>
    <t>2000.12</t>
  </si>
  <si>
    <t>441302200012166920</t>
  </si>
  <si>
    <t>226</t>
  </si>
  <si>
    <t>黄富俞</t>
  </si>
  <si>
    <t>441324199207242332</t>
  </si>
  <si>
    <t>广东外语外贸大学</t>
  </si>
  <si>
    <t>国际商务（全英教学）</t>
  </si>
  <si>
    <t>227</t>
  </si>
  <si>
    <t>陈思敏</t>
  </si>
  <si>
    <t>441323199704145342</t>
  </si>
  <si>
    <t>远见智诚市场调研咨询（广东）有限公司</t>
  </si>
  <si>
    <t>228</t>
  </si>
  <si>
    <t>王树华</t>
  </si>
  <si>
    <t>44130219960502544X</t>
  </si>
  <si>
    <t>229</t>
  </si>
  <si>
    <t>彭妍菁</t>
  </si>
  <si>
    <t>441302200006216442</t>
  </si>
  <si>
    <t>中信建投证券</t>
  </si>
  <si>
    <t>230</t>
  </si>
  <si>
    <t>钟文丽</t>
  </si>
  <si>
    <t>441381199411145625</t>
  </si>
  <si>
    <t>日语</t>
  </si>
  <si>
    <t>231</t>
  </si>
  <si>
    <t>潘雅婷</t>
  </si>
  <si>
    <t>420683199612010027</t>
  </si>
  <si>
    <t>河北科技师范学院</t>
  </si>
  <si>
    <t>意大利语</t>
  </si>
  <si>
    <t>232</t>
  </si>
  <si>
    <t>吴仪</t>
  </si>
  <si>
    <t>440582199805187445</t>
  </si>
  <si>
    <t>233</t>
  </si>
  <si>
    <t>钟晴</t>
  </si>
  <si>
    <t>441302199803285488</t>
  </si>
  <si>
    <t>大连大东科技有限公司</t>
  </si>
  <si>
    <t>234</t>
  </si>
  <si>
    <t>廖燕环</t>
  </si>
  <si>
    <t>441424199602135786</t>
  </si>
  <si>
    <t>235</t>
  </si>
  <si>
    <t>黄权坤</t>
  </si>
  <si>
    <t>441322199604203019</t>
  </si>
  <si>
    <t>236</t>
  </si>
  <si>
    <t>周一卓</t>
  </si>
  <si>
    <t>340322199908030052</t>
  </si>
  <si>
    <t>吉林外国语大学</t>
  </si>
  <si>
    <t>法语</t>
  </si>
  <si>
    <t>深圳市采祥电子有限公司</t>
  </si>
  <si>
    <t>237</t>
  </si>
  <si>
    <t>曾婷婷</t>
  </si>
  <si>
    <t>441625199703117824</t>
  </si>
  <si>
    <t>惠城区水口街道办事处</t>
  </si>
  <si>
    <t>238</t>
  </si>
  <si>
    <t>黄婉婧</t>
  </si>
  <si>
    <t>441302199504092029</t>
  </si>
  <si>
    <t>辽宁大学</t>
  </si>
  <si>
    <t>239</t>
  </si>
  <si>
    <t>马婉桦</t>
  </si>
  <si>
    <t>441381199903123246</t>
  </si>
  <si>
    <t>广州科技职业技术大学</t>
  </si>
  <si>
    <t>广东红海人力资源有限公司</t>
  </si>
  <si>
    <t>240</t>
  </si>
  <si>
    <t>张慧珊</t>
  </si>
  <si>
    <t>1999.02</t>
  </si>
  <si>
    <t>441381199902205020</t>
  </si>
  <si>
    <t>惠阳区公路事务中心</t>
  </si>
  <si>
    <t>241</t>
  </si>
  <si>
    <t>李海兰</t>
  </si>
  <si>
    <t>441302200003205422</t>
  </si>
  <si>
    <t>南京师范大学泰州学院</t>
  </si>
  <si>
    <t>惠州市绿城半导体照明</t>
  </si>
  <si>
    <t>第九试室</t>
  </si>
  <si>
    <t>242</t>
  </si>
  <si>
    <t>姜小萍</t>
  </si>
  <si>
    <t>1992.10</t>
  </si>
  <si>
    <t>360428199210080821</t>
  </si>
  <si>
    <t>江西师范大学财政金融学院</t>
  </si>
  <si>
    <t>243</t>
  </si>
  <si>
    <t>杨瑞卿</t>
  </si>
  <si>
    <t>1990.04</t>
  </si>
  <si>
    <t>441302199004197326</t>
  </si>
  <si>
    <t>244</t>
  </si>
  <si>
    <t>胡楚林</t>
  </si>
  <si>
    <t>441323199803073727</t>
  </si>
  <si>
    <t>小金口街道办事处</t>
  </si>
  <si>
    <t>245</t>
  </si>
  <si>
    <t>何翠竹</t>
  </si>
  <si>
    <t>431026199203056721</t>
  </si>
  <si>
    <t>江西师范大学</t>
  </si>
  <si>
    <t>世联房地产咨询（惠州）有限公司</t>
  </si>
  <si>
    <t>246</t>
  </si>
  <si>
    <t>陈懿珊</t>
  </si>
  <si>
    <t>441323199502195325</t>
  </si>
  <si>
    <t>广东外语外贸大学南国商学院</t>
  </si>
  <si>
    <t>俄语</t>
  </si>
  <si>
    <t>247</t>
  </si>
  <si>
    <t>刘检凤</t>
  </si>
  <si>
    <t>360732199705200144</t>
  </si>
  <si>
    <t>广州中医药大学</t>
  </si>
  <si>
    <t>248</t>
  </si>
  <si>
    <t>王颖</t>
  </si>
  <si>
    <t>2000.10</t>
  </si>
  <si>
    <t>441322200010013328</t>
  </si>
  <si>
    <t>249</t>
  </si>
  <si>
    <t>张世远</t>
  </si>
  <si>
    <t>441621199602285516</t>
  </si>
  <si>
    <t>金融学专业</t>
  </si>
  <si>
    <t>惠城区新冠肺炎疫情防控办公室综合协调组</t>
  </si>
  <si>
    <t>250</t>
  </si>
  <si>
    <t>叶秋慧</t>
  </si>
  <si>
    <t>1994.10</t>
  </si>
  <si>
    <t>441302199410280520</t>
  </si>
  <si>
    <t>251</t>
  </si>
  <si>
    <t>温依媚</t>
  </si>
  <si>
    <t>441621199204192445</t>
  </si>
  <si>
    <t>惠州众能人力资源服务有限公司</t>
  </si>
  <si>
    <t>252</t>
  </si>
  <si>
    <t>梁晓仪</t>
  </si>
  <si>
    <t>441602199511062641</t>
  </si>
  <si>
    <t>南昌大学</t>
  </si>
  <si>
    <t>翻译</t>
  </si>
  <si>
    <t>广东维妮科技有限公司</t>
  </si>
  <si>
    <t>253</t>
  </si>
  <si>
    <t>徐丰和</t>
  </si>
  <si>
    <t>441302199911126417</t>
  </si>
  <si>
    <t>254</t>
  </si>
  <si>
    <t>肖晓转</t>
  </si>
  <si>
    <t>441522199604188243</t>
  </si>
  <si>
    <t>惠州市新晟装饰材料有限公司</t>
  </si>
  <si>
    <t>255</t>
  </si>
  <si>
    <t>方宏璟</t>
  </si>
  <si>
    <t>441381199806301215</t>
  </si>
  <si>
    <t>256</t>
  </si>
  <si>
    <t>温嘉愉</t>
  </si>
  <si>
    <t>441602199811262426</t>
  </si>
  <si>
    <t>平安银行惠州分行</t>
  </si>
  <si>
    <t>257</t>
  </si>
  <si>
    <t>曾嘉怡</t>
  </si>
  <si>
    <t>441322199808163020</t>
  </si>
  <si>
    <t>惠州市公民伙伴社工服务中心</t>
  </si>
  <si>
    <t>258</t>
  </si>
  <si>
    <t>沙婉钰</t>
  </si>
  <si>
    <t>441302199803012041</t>
  </si>
  <si>
    <t>龙门县人力资源和社会保障局</t>
  </si>
  <si>
    <t>259</t>
  </si>
  <si>
    <t>张睿</t>
  </si>
  <si>
    <t>1990.06</t>
  </si>
  <si>
    <t>810000199006280149</t>
  </si>
  <si>
    <t>暨南大学</t>
  </si>
  <si>
    <t>260</t>
  </si>
  <si>
    <t>林杰莲</t>
  </si>
  <si>
    <t>1989.10</t>
  </si>
  <si>
    <t>441381198910255429</t>
  </si>
  <si>
    <t>泰康养老保险</t>
  </si>
  <si>
    <t>261</t>
  </si>
  <si>
    <t>杨文军</t>
  </si>
  <si>
    <t>1991.04</t>
  </si>
  <si>
    <t>441322199104237036</t>
  </si>
  <si>
    <t>262</t>
  </si>
  <si>
    <t>洪芬</t>
  </si>
  <si>
    <t>441302199701021043</t>
  </si>
  <si>
    <t>大亚湾经济技术开发区人民法院</t>
  </si>
  <si>
    <t>263</t>
  </si>
  <si>
    <t>谭淑仪</t>
  </si>
  <si>
    <t>441381199811194725</t>
  </si>
  <si>
    <t>264</t>
  </si>
  <si>
    <t>李美琼</t>
  </si>
  <si>
    <t>1988.04</t>
  </si>
  <si>
    <t>441302198804307322</t>
  </si>
  <si>
    <t>惠州市现代职业技术学校</t>
  </si>
  <si>
    <t>265</t>
  </si>
  <si>
    <t>谢燕玲</t>
  </si>
  <si>
    <t>2000.05</t>
  </si>
  <si>
    <t>441621200005203821</t>
  </si>
  <si>
    <t>新闻学</t>
  </si>
  <si>
    <t>13825388792</t>
  </si>
  <si>
    <t>266</t>
  </si>
  <si>
    <t>邓月婷</t>
  </si>
  <si>
    <t>441302199812087328</t>
  </si>
  <si>
    <t>广播电视学</t>
  </si>
  <si>
    <t>惠城区财政局</t>
  </si>
  <si>
    <t>18948204895</t>
  </si>
  <si>
    <t>267</t>
  </si>
  <si>
    <t>郑槟贤</t>
  </si>
  <si>
    <t>440513199809012025</t>
  </si>
  <si>
    <t>网络与新媒体</t>
  </si>
  <si>
    <t>华邦创科（惠州市）智能科技有限公司</t>
  </si>
  <si>
    <t>13670547710</t>
  </si>
  <si>
    <t>268</t>
  </si>
  <si>
    <t>陈园</t>
  </si>
  <si>
    <t>441302199511177047</t>
  </si>
  <si>
    <t>中国传媒大学南广学院</t>
  </si>
  <si>
    <t>18927390641</t>
  </si>
  <si>
    <t>269</t>
  </si>
  <si>
    <t>姚增慧</t>
  </si>
  <si>
    <t>411403198905097527</t>
  </si>
  <si>
    <t>闽南师范大学</t>
  </si>
  <si>
    <t>编辑出版学</t>
  </si>
  <si>
    <t>仲恺高新区康桥地产</t>
  </si>
  <si>
    <t>270</t>
  </si>
  <si>
    <t>陈志琴</t>
  </si>
  <si>
    <t>441323199905030760</t>
  </si>
  <si>
    <t>271</t>
  </si>
  <si>
    <t>陈婷</t>
  </si>
  <si>
    <t>441623199604083726</t>
  </si>
  <si>
    <t>大岭街道党群服务中心公服办</t>
  </si>
  <si>
    <t>第十试室</t>
  </si>
  <si>
    <t>272</t>
  </si>
  <si>
    <t>黄次钧</t>
  </si>
  <si>
    <t>431002199907040516</t>
  </si>
  <si>
    <t>广告学</t>
  </si>
  <si>
    <t>273</t>
  </si>
  <si>
    <t>陈柳婵</t>
  </si>
  <si>
    <t>440982199712055402</t>
  </si>
  <si>
    <t>274</t>
  </si>
  <si>
    <t>蔡细静</t>
  </si>
  <si>
    <t>1989.08</t>
  </si>
  <si>
    <t>420222198908134847</t>
  </si>
  <si>
    <t>湖北师范学院</t>
  </si>
  <si>
    <t>15172058162/18823607007</t>
  </si>
  <si>
    <t>275</t>
  </si>
  <si>
    <t>古灵娟</t>
  </si>
  <si>
    <t>360734199411045540</t>
  </si>
  <si>
    <t>惠州市光正实验学校</t>
  </si>
  <si>
    <t>18575204938/16675201287</t>
  </si>
  <si>
    <t>276</t>
  </si>
  <si>
    <t>叶奇峰</t>
  </si>
  <si>
    <t>44142219950219054X</t>
  </si>
  <si>
    <t>18814145919</t>
  </si>
  <si>
    <t>277</t>
  </si>
  <si>
    <t>徐世聪</t>
  </si>
  <si>
    <t>441381199310132411</t>
  </si>
  <si>
    <t>惠州市盛安建筑工程有限公司</t>
  </si>
  <si>
    <t>278</t>
  </si>
  <si>
    <t>李奕奕</t>
  </si>
  <si>
    <t>431122199905010023</t>
  </si>
  <si>
    <t>深圳大学</t>
  </si>
  <si>
    <t>风景园林</t>
  </si>
  <si>
    <t>279</t>
  </si>
  <si>
    <t>张初盛</t>
  </si>
  <si>
    <t>441422199811124538</t>
  </si>
  <si>
    <t>280</t>
  </si>
  <si>
    <t>潘海霖</t>
  </si>
  <si>
    <t>360729199407270015</t>
  </si>
  <si>
    <t>281</t>
  </si>
  <si>
    <t>李永东</t>
  </si>
  <si>
    <t>441323199605042030</t>
  </si>
  <si>
    <t>19867351101</t>
  </si>
  <si>
    <t>282</t>
  </si>
  <si>
    <t>陈秀丽</t>
  </si>
  <si>
    <t>440882199411100067</t>
  </si>
  <si>
    <t>广州市名阳建筑设计有限公司</t>
  </si>
  <si>
    <t>283</t>
  </si>
  <si>
    <t>古伟超</t>
  </si>
  <si>
    <t>441323199607310318</t>
  </si>
  <si>
    <t>18520833083</t>
  </si>
  <si>
    <t>284</t>
  </si>
  <si>
    <t>谢年年</t>
  </si>
  <si>
    <t>1993.06</t>
  </si>
  <si>
    <t>441302199306086111</t>
  </si>
  <si>
    <t>18026458640</t>
  </si>
  <si>
    <t>285</t>
  </si>
  <si>
    <t>张文惠</t>
  </si>
  <si>
    <t>440921199509100500</t>
  </si>
  <si>
    <t>广东锦翔机电工程有限公司</t>
  </si>
  <si>
    <t>18813709978
18718880012</t>
  </si>
  <si>
    <t>286</t>
  </si>
  <si>
    <t>陈嘉铭</t>
  </si>
  <si>
    <t>44130219970513001X</t>
  </si>
  <si>
    <t>TCL金服控股（广州）有限公司</t>
  </si>
  <si>
    <t>287</t>
  </si>
  <si>
    <t>蔡汝丹</t>
  </si>
  <si>
    <t>1993.05</t>
  </si>
  <si>
    <t>445102199305272329</t>
  </si>
  <si>
    <t>13556269665</t>
  </si>
  <si>
    <t>288</t>
  </si>
  <si>
    <t>李施敏</t>
  </si>
  <si>
    <t>441323199510110782</t>
  </si>
  <si>
    <t>15602306236</t>
  </si>
  <si>
    <t>289</t>
  </si>
  <si>
    <t>刘倩莹</t>
  </si>
  <si>
    <t>441302199906217322</t>
  </si>
  <si>
    <t>广州全数信息科技有限公司</t>
  </si>
  <si>
    <t>17875570603</t>
  </si>
  <si>
    <t>290</t>
  </si>
  <si>
    <t>彭丰娴</t>
  </si>
  <si>
    <t>445222200011065224</t>
  </si>
  <si>
    <t>金融工程</t>
  </si>
  <si>
    <t>291</t>
  </si>
  <si>
    <t>张雨嫣</t>
  </si>
  <si>
    <t>441302199908145449</t>
  </si>
  <si>
    <t>292</t>
  </si>
  <si>
    <t>谭瑞程</t>
  </si>
  <si>
    <t>441302199612075429</t>
  </si>
  <si>
    <t>293</t>
  </si>
  <si>
    <t>梁贝雯</t>
  </si>
  <si>
    <t>441323199906262520</t>
  </si>
  <si>
    <t>16620140370</t>
  </si>
  <si>
    <t>294</t>
  </si>
  <si>
    <t>容婷婷</t>
  </si>
  <si>
    <t>44088320000115454X</t>
  </si>
  <si>
    <t>295</t>
  </si>
  <si>
    <t>薛东冰</t>
  </si>
  <si>
    <t>441424199806250364</t>
  </si>
  <si>
    <t>296</t>
  </si>
  <si>
    <t>陈沁蓉</t>
  </si>
  <si>
    <t>440582199608025180</t>
  </si>
  <si>
    <t>297</t>
  </si>
  <si>
    <t>李志超</t>
  </si>
  <si>
    <t>441381199605014738</t>
  </si>
  <si>
    <t>18144893325</t>
  </si>
  <si>
    <t>298</t>
  </si>
  <si>
    <t>游蕾</t>
  </si>
  <si>
    <t>441302199901076225</t>
  </si>
  <si>
    <t>13217521536</t>
  </si>
  <si>
    <t>299</t>
  </si>
  <si>
    <t>张静群</t>
  </si>
  <si>
    <t>445224199610303068</t>
  </si>
  <si>
    <t>广东迅蜂科技有限公司</t>
  </si>
  <si>
    <t>13650868845</t>
  </si>
  <si>
    <t>300</t>
  </si>
  <si>
    <t>洪莹</t>
  </si>
  <si>
    <t>44162219980314648X</t>
  </si>
  <si>
    <t>南京理工大学紫金学院</t>
  </si>
  <si>
    <t>13433437570</t>
  </si>
  <si>
    <t>301</t>
  </si>
  <si>
    <t>刘秀珍</t>
  </si>
  <si>
    <t>445121199806203427</t>
  </si>
  <si>
    <t>惠州市青柠檬婚纱摄影有限公司</t>
  </si>
  <si>
    <t>13059561726</t>
  </si>
  <si>
    <t>第十一试室</t>
  </si>
  <si>
    <t>302</t>
  </si>
  <si>
    <t>徐翠芳</t>
  </si>
  <si>
    <t>441622199609201027</t>
  </si>
  <si>
    <t>广东龙铭科技有限公司</t>
  </si>
  <si>
    <t>13750270210
19902791862</t>
  </si>
  <si>
    <t>303</t>
  </si>
  <si>
    <t>薛佳明</t>
  </si>
  <si>
    <t>441322199801086181</t>
  </si>
  <si>
    <t>304</t>
  </si>
  <si>
    <t>陈怡静</t>
  </si>
  <si>
    <t>441581199810240583</t>
  </si>
  <si>
    <t>305</t>
  </si>
  <si>
    <t>马立蓉</t>
  </si>
  <si>
    <t>440582199804165826</t>
  </si>
  <si>
    <t>市场营销学</t>
  </si>
  <si>
    <t>13509654637</t>
  </si>
  <si>
    <t>306</t>
  </si>
  <si>
    <t>黄瑞峰</t>
  </si>
  <si>
    <t>441323200001187314</t>
  </si>
  <si>
    <t>307</t>
  </si>
  <si>
    <t>刁振邦</t>
  </si>
  <si>
    <t>441323199802272011</t>
  </si>
  <si>
    <t>广州工程学院</t>
  </si>
  <si>
    <t>308</t>
  </si>
  <si>
    <t>赖晓珊</t>
  </si>
  <si>
    <t>44150119970916502X</t>
  </si>
  <si>
    <t>15118550728</t>
  </si>
  <si>
    <t>309</t>
  </si>
  <si>
    <t>林思贤</t>
  </si>
  <si>
    <t>44132319970611462X</t>
  </si>
  <si>
    <t>13480590855</t>
  </si>
  <si>
    <t>310</t>
  </si>
  <si>
    <t>林少欣</t>
  </si>
  <si>
    <t>440513199807230029</t>
  </si>
  <si>
    <t>15817911061</t>
  </si>
  <si>
    <t>311</t>
  </si>
  <si>
    <t>张嘉雯</t>
  </si>
  <si>
    <t>441622199811225460</t>
  </si>
  <si>
    <t>惠州市上排小学（代课教师）</t>
  </si>
  <si>
    <t>13542723600</t>
  </si>
  <si>
    <t>312</t>
  </si>
  <si>
    <t>黄小创</t>
  </si>
  <si>
    <t>441303199602193516</t>
  </si>
  <si>
    <t>313</t>
  </si>
  <si>
    <t>郑玥</t>
  </si>
  <si>
    <t>34042119990622002X</t>
  </si>
  <si>
    <t>北京服装学院</t>
  </si>
  <si>
    <t>15013986649</t>
  </si>
  <si>
    <t>314</t>
  </si>
  <si>
    <t>陈臆安</t>
  </si>
  <si>
    <t>1999.07</t>
  </si>
  <si>
    <t>441302199907090036</t>
  </si>
  <si>
    <t>13246824259</t>
  </si>
  <si>
    <t>315</t>
  </si>
  <si>
    <t>张婕</t>
  </si>
  <si>
    <t>36072719960117004X</t>
  </si>
  <si>
    <t>江西农业大学</t>
  </si>
  <si>
    <t>惠城区和地小学</t>
  </si>
  <si>
    <t>316</t>
  </si>
  <si>
    <t>肖芸</t>
  </si>
  <si>
    <t>500236199906244965</t>
  </si>
  <si>
    <t>长江师范学院</t>
  </si>
  <si>
    <t>317</t>
  </si>
  <si>
    <t xml:space="preserve">罗文熙 </t>
  </si>
  <si>
    <t>445224200001310321</t>
  </si>
  <si>
    <t>广东省张玉堂珠宝有限公司</t>
  </si>
  <si>
    <t>318</t>
  </si>
  <si>
    <t>方武凌</t>
  </si>
  <si>
    <t>445224199210085719</t>
  </si>
  <si>
    <t>319</t>
  </si>
  <si>
    <t>廖心滢</t>
  </si>
  <si>
    <t>441302200012230048</t>
  </si>
  <si>
    <t>惠州市华侨中学</t>
  </si>
  <si>
    <t>320</t>
  </si>
  <si>
    <t>邹静雯</t>
  </si>
  <si>
    <t>441622199611214660</t>
  </si>
  <si>
    <t>13750080604</t>
  </si>
  <si>
    <t>321</t>
  </si>
  <si>
    <t>黄秋萍</t>
  </si>
  <si>
    <t>44162119981120142X</t>
  </si>
  <si>
    <t>广州航海学院</t>
  </si>
  <si>
    <t>海事管理</t>
  </si>
  <si>
    <t>17324001739</t>
  </si>
  <si>
    <t>322</t>
  </si>
  <si>
    <t>彭世倪</t>
  </si>
  <si>
    <t>441302200010061025</t>
  </si>
  <si>
    <t>惠城区文化广电旅游体育局（见习）</t>
  </si>
  <si>
    <t>18802653156</t>
  </si>
  <si>
    <t>323</t>
  </si>
  <si>
    <t>李瑾</t>
  </si>
  <si>
    <t>441302199707151025</t>
  </si>
  <si>
    <t>共青团博罗县委员会</t>
  </si>
  <si>
    <t>13715504177</t>
  </si>
  <si>
    <t>324</t>
  </si>
  <si>
    <t>叶文诗</t>
  </si>
  <si>
    <t>441323200010293020</t>
  </si>
  <si>
    <t>15626874673
13760474865</t>
  </si>
  <si>
    <t>325</t>
  </si>
  <si>
    <t>邹洁晶</t>
  </si>
  <si>
    <t>441322199710052322</t>
  </si>
  <si>
    <t>326</t>
  </si>
  <si>
    <t>陶粤安</t>
  </si>
  <si>
    <t>441381199808274417</t>
  </si>
  <si>
    <t>327</t>
  </si>
  <si>
    <t>刘露</t>
  </si>
  <si>
    <t>211481199304170043</t>
  </si>
  <si>
    <t>中国民用航空飞行学院</t>
  </si>
  <si>
    <t>东海航空有限公司</t>
  </si>
  <si>
    <t>328</t>
  </si>
  <si>
    <t>余瀚云</t>
  </si>
  <si>
    <t>441302199603227822</t>
  </si>
  <si>
    <t>惠州市七联小学</t>
  </si>
  <si>
    <t>329</t>
  </si>
  <si>
    <t>张芷媚</t>
  </si>
  <si>
    <t>441426199707113447</t>
  </si>
  <si>
    <t>广东技术师范大学天河学院</t>
  </si>
  <si>
    <t>广州市南沙区社区学院教育培训中心</t>
  </si>
  <si>
    <t>330</t>
  </si>
  <si>
    <t>张苑萍</t>
  </si>
  <si>
    <t>441622199611222564</t>
  </si>
  <si>
    <t>广东利元亨智能装备股份有限公司</t>
  </si>
  <si>
    <t>331</t>
  </si>
  <si>
    <t>劳岚筠</t>
  </si>
  <si>
    <t>440802199811230029</t>
  </si>
  <si>
    <t>劳动与社会保障</t>
  </si>
  <si>
    <t>广州御宅文化传播有限公司</t>
  </si>
  <si>
    <t>13527239478
13380916371</t>
  </si>
  <si>
    <t>第十二试室</t>
  </si>
  <si>
    <t>332</t>
  </si>
  <si>
    <t>蔡俊文</t>
  </si>
  <si>
    <t>445222199906231830</t>
  </si>
  <si>
    <t>333</t>
  </si>
  <si>
    <t>周晓敏</t>
  </si>
  <si>
    <t>441302199708250068</t>
  </si>
  <si>
    <t>资产评估</t>
  </si>
  <si>
    <t>13016016346</t>
  </si>
  <si>
    <t>334</t>
  </si>
  <si>
    <t>许慧纯</t>
  </si>
  <si>
    <t>441322199610301424</t>
  </si>
  <si>
    <t>博罗县不动产登记中心</t>
  </si>
  <si>
    <t>13168649098</t>
  </si>
  <si>
    <t>335</t>
  </si>
  <si>
    <t>卢慧琳</t>
  </si>
  <si>
    <t>441302199808176424</t>
  </si>
  <si>
    <t>336</t>
  </si>
  <si>
    <t>赖丹</t>
  </si>
  <si>
    <t>441426199703282649</t>
  </si>
  <si>
    <t>五邑大学</t>
  </si>
  <si>
    <t>337</t>
  </si>
  <si>
    <t>何智勇</t>
  </si>
  <si>
    <t>441322199905096851</t>
  </si>
  <si>
    <t>338</t>
  </si>
  <si>
    <t>钟小婕</t>
  </si>
  <si>
    <t>445281199711286727</t>
  </si>
  <si>
    <t>339</t>
  </si>
  <si>
    <t>林煜琪</t>
  </si>
  <si>
    <t>441323199906012521</t>
  </si>
  <si>
    <t>15018613379</t>
  </si>
  <si>
    <t>340</t>
  </si>
  <si>
    <t>林嘉媚</t>
  </si>
  <si>
    <t>441426199712020667</t>
  </si>
  <si>
    <t>18316388926</t>
  </si>
  <si>
    <t>341</t>
  </si>
  <si>
    <t>王倩</t>
  </si>
  <si>
    <t>441622200008076262</t>
  </si>
  <si>
    <t>342</t>
  </si>
  <si>
    <t>温晴</t>
  </si>
  <si>
    <t>36072119990929282X</t>
  </si>
  <si>
    <t>343</t>
  </si>
  <si>
    <t>罗维</t>
  </si>
  <si>
    <t>44132319980723732X</t>
  </si>
  <si>
    <t>18316339752</t>
  </si>
  <si>
    <t>344</t>
  </si>
  <si>
    <t>周国栋</t>
  </si>
  <si>
    <t>441522199201128617</t>
  </si>
  <si>
    <t>345</t>
  </si>
  <si>
    <t>吕永仪</t>
  </si>
  <si>
    <t>441302199409141048</t>
  </si>
  <si>
    <t>惠州市惠城区东湖学校</t>
  </si>
  <si>
    <t>18829955143</t>
  </si>
  <si>
    <t>346</t>
  </si>
  <si>
    <t>张静琳</t>
  </si>
  <si>
    <t>441322199807226827</t>
  </si>
  <si>
    <t>18813517236</t>
  </si>
  <si>
    <t>347</t>
  </si>
  <si>
    <t>林丹霞</t>
  </si>
  <si>
    <t xml:space="preserve">女 </t>
  </si>
  <si>
    <t>445221199505025028</t>
  </si>
  <si>
    <t>惠城国有资本投资运营有限公司</t>
  </si>
  <si>
    <t>15521235860</t>
  </si>
  <si>
    <t>348</t>
  </si>
  <si>
    <t>崔与资</t>
  </si>
  <si>
    <t>620103199512230020</t>
  </si>
  <si>
    <t>泉州师范学院</t>
  </si>
  <si>
    <t>349</t>
  </si>
  <si>
    <t>徐家旺</t>
  </si>
  <si>
    <t>441322199612106614</t>
  </si>
  <si>
    <t>广东诺臣律师事务所</t>
  </si>
  <si>
    <t>19523936102</t>
  </si>
  <si>
    <t>350</t>
  </si>
  <si>
    <t>何彦荧</t>
  </si>
  <si>
    <t>441702199811061726</t>
  </si>
  <si>
    <t>公共关系学</t>
  </si>
  <si>
    <t>15099825522</t>
  </si>
  <si>
    <t>351</t>
  </si>
  <si>
    <t>邱嘉欢</t>
  </si>
  <si>
    <t>441302199710192522</t>
  </si>
  <si>
    <t>三栋镇人民政府（劳务派遣）</t>
  </si>
  <si>
    <t>352</t>
  </si>
  <si>
    <t>刘先飞</t>
  </si>
  <si>
    <t>500238199201055518</t>
  </si>
  <si>
    <t>云南财经大学</t>
  </si>
  <si>
    <t>国际商务</t>
  </si>
  <si>
    <t>353</t>
  </si>
  <si>
    <t>邓丽婷</t>
  </si>
  <si>
    <t>441621198811277323</t>
  </si>
  <si>
    <t>北京航空航天大学北海学院</t>
  </si>
  <si>
    <t>特许经营管理</t>
  </si>
  <si>
    <t>354</t>
  </si>
  <si>
    <t>何晓翠</t>
  </si>
  <si>
    <t>441302199812151043</t>
  </si>
  <si>
    <t>355</t>
  </si>
  <si>
    <t>陈君华</t>
  </si>
  <si>
    <t>441302199304082512</t>
  </si>
  <si>
    <t>三栋镇综合行政执法队（劳务派遣）</t>
  </si>
  <si>
    <t>356</t>
  </si>
  <si>
    <t>方树贞</t>
  </si>
  <si>
    <t>1992.02</t>
  </si>
  <si>
    <t>441323199202212525</t>
  </si>
  <si>
    <t>弘毅教育集团</t>
  </si>
  <si>
    <t>13437791922</t>
  </si>
  <si>
    <t>357</t>
  </si>
  <si>
    <t>官梦芸</t>
  </si>
  <si>
    <t>445281199804165625</t>
  </si>
  <si>
    <t>揭阳市五云镇保新小学</t>
  </si>
  <si>
    <t>18344359719</t>
  </si>
  <si>
    <t>358</t>
  </si>
  <si>
    <t>王佳欢</t>
  </si>
  <si>
    <t>422326199503233721</t>
  </si>
  <si>
    <t>惠城区白云前小学</t>
  </si>
  <si>
    <t>13128241549</t>
  </si>
  <si>
    <t>359</t>
  </si>
  <si>
    <t>梁智超</t>
  </si>
  <si>
    <t>441302199901132530</t>
  </si>
  <si>
    <t>15220580801</t>
  </si>
  <si>
    <t>360</t>
  </si>
  <si>
    <t>邹挥晔</t>
  </si>
  <si>
    <t>441622199908300623</t>
  </si>
  <si>
    <t>13825321520</t>
  </si>
  <si>
    <t>361</t>
  </si>
  <si>
    <t>张妤</t>
  </si>
  <si>
    <t>360727199601170023</t>
  </si>
  <si>
    <t>惠州富力万丽酒店</t>
  </si>
  <si>
    <t>19875250975</t>
  </si>
  <si>
    <t>第十三试室</t>
  </si>
  <si>
    <t>362</t>
  </si>
  <si>
    <t>李慧慧</t>
  </si>
  <si>
    <t>441622199809044687</t>
  </si>
  <si>
    <t>363</t>
  </si>
  <si>
    <t>谢林燕</t>
  </si>
  <si>
    <t>441323199711066343</t>
  </si>
  <si>
    <t>广东智尚防务科技有限公司</t>
  </si>
  <si>
    <t>364</t>
  </si>
  <si>
    <t>杨翘</t>
  </si>
  <si>
    <t>440982199512162385</t>
  </si>
  <si>
    <t>云响力（惠州）智能科技有限公司</t>
  </si>
  <si>
    <t>365</t>
  </si>
  <si>
    <t>胡晓乐</t>
  </si>
  <si>
    <t>441323199306241574</t>
  </si>
  <si>
    <t>惠阳区仔仔乐母婴店</t>
  </si>
  <si>
    <t>366</t>
  </si>
  <si>
    <t>张忞</t>
  </si>
  <si>
    <t>441302199902067849</t>
  </si>
  <si>
    <t>367</t>
  </si>
  <si>
    <t>范家欣</t>
  </si>
  <si>
    <t>441323199701100763</t>
  </si>
  <si>
    <t>368</t>
  </si>
  <si>
    <t>陈丹丽</t>
  </si>
  <si>
    <t>445281199605221882</t>
  </si>
  <si>
    <t>15767451968</t>
  </si>
  <si>
    <t>369</t>
  </si>
  <si>
    <t>洪嘉俐</t>
  </si>
  <si>
    <t>441422200008191825</t>
  </si>
  <si>
    <t>18218991789</t>
  </si>
  <si>
    <t>370</t>
  </si>
  <si>
    <t>叶阳凤</t>
  </si>
  <si>
    <t>1999.09</t>
  </si>
  <si>
    <t>441625199909016121</t>
  </si>
  <si>
    <t>17727265948</t>
  </si>
  <si>
    <t>371</t>
  </si>
  <si>
    <t>罗心</t>
  </si>
  <si>
    <t>441323199308180402</t>
  </si>
  <si>
    <t>良井镇松元村委会</t>
  </si>
  <si>
    <t>372</t>
  </si>
  <si>
    <t>林思思</t>
  </si>
  <si>
    <t>441481199708022509</t>
  </si>
  <si>
    <t>惠州市婕菲发制品有限公司</t>
  </si>
  <si>
    <t>15220667889</t>
  </si>
  <si>
    <t>373</t>
  </si>
  <si>
    <t>利诗</t>
  </si>
  <si>
    <t>441424199505044225</t>
  </si>
  <si>
    <t>13751579771</t>
  </si>
  <si>
    <t>374</t>
  </si>
  <si>
    <t>杨龙华</t>
  </si>
  <si>
    <t>441381199606273512</t>
  </si>
  <si>
    <t>18623751550</t>
  </si>
  <si>
    <t>375</t>
  </si>
  <si>
    <t>郑伊玲</t>
  </si>
  <si>
    <t>1994.05</t>
  </si>
  <si>
    <t>441302199405163047</t>
  </si>
  <si>
    <t>汉语国际教育</t>
  </si>
  <si>
    <t>小金口人民医院</t>
  </si>
  <si>
    <t>15089248941</t>
  </si>
  <si>
    <t>376</t>
  </si>
  <si>
    <t>刘芳</t>
  </si>
  <si>
    <t>530622199803092523</t>
  </si>
  <si>
    <t>昆明理工大学</t>
  </si>
  <si>
    <t>377</t>
  </si>
  <si>
    <t>周晓琳</t>
  </si>
  <si>
    <t>2000.04</t>
  </si>
  <si>
    <t>441623200004080041</t>
  </si>
  <si>
    <t>苏州大学文正学院</t>
  </si>
  <si>
    <t>18802621438</t>
  </si>
  <si>
    <t>378</t>
  </si>
  <si>
    <t>杜智慧</t>
  </si>
  <si>
    <t>441323199611233044</t>
  </si>
  <si>
    <t>18666125500</t>
  </si>
  <si>
    <t>379</t>
  </si>
  <si>
    <t>邹嘉欣</t>
  </si>
  <si>
    <t>441622199701014726</t>
  </si>
  <si>
    <t>水口中学</t>
  </si>
  <si>
    <t>13528018572</t>
  </si>
  <si>
    <t>380</t>
  </si>
  <si>
    <t>余观鸿</t>
  </si>
  <si>
    <t>445281199412185838</t>
  </si>
  <si>
    <t>佛山科学技术学院</t>
  </si>
  <si>
    <t>仲恺公安分局</t>
  </si>
  <si>
    <t>381</t>
  </si>
  <si>
    <t>何嘉维</t>
  </si>
  <si>
    <t>441502199911222610</t>
  </si>
  <si>
    <t>382</t>
  </si>
  <si>
    <t>庄夏昕</t>
  </si>
  <si>
    <t>445222199711210626</t>
  </si>
  <si>
    <t>深圳市宝泰建筑工程劳务有限公司惠州分公司</t>
  </si>
  <si>
    <t>15622711871</t>
  </si>
  <si>
    <t>383</t>
  </si>
  <si>
    <t>谢佳瑶</t>
  </si>
  <si>
    <t>441623199912073124</t>
  </si>
  <si>
    <t>384</t>
  </si>
  <si>
    <t>陈晓兰</t>
  </si>
  <si>
    <t>441323199102166349</t>
  </si>
  <si>
    <t>碧桂园集团</t>
  </si>
  <si>
    <t>385</t>
  </si>
  <si>
    <t>姚咏思</t>
  </si>
  <si>
    <t>441323199806256027</t>
  </si>
  <si>
    <t>广东骏亚电子科技有限公司</t>
  </si>
  <si>
    <t>386</t>
  </si>
  <si>
    <t>吴肇彪</t>
  </si>
  <si>
    <t>441323198907216337</t>
  </si>
  <si>
    <t>汕尾市建城投资有限公司</t>
  </si>
  <si>
    <t>387</t>
  </si>
  <si>
    <t>周志康</t>
  </si>
  <si>
    <t>441323199306070330</t>
  </si>
  <si>
    <t>惠东县教育局
（劳务派遣）</t>
  </si>
  <si>
    <t>388</t>
  </si>
  <si>
    <t>曾倩琳</t>
  </si>
  <si>
    <t>441322199812294664</t>
  </si>
  <si>
    <t>罗浮山党风廉政教育基地</t>
  </si>
  <si>
    <t>15768323362</t>
  </si>
  <si>
    <t>389</t>
  </si>
  <si>
    <t>赖嘉欣</t>
  </si>
  <si>
    <t>44538119961117634X</t>
  </si>
  <si>
    <t>广州大学华软软件学院</t>
  </si>
  <si>
    <t>18818671974</t>
  </si>
  <si>
    <t>390</t>
  </si>
  <si>
    <t>黄珊</t>
  </si>
  <si>
    <t xml:space="preserve"> 女</t>
  </si>
  <si>
    <t>441424199801215789</t>
  </si>
  <si>
    <t>大岭万松小学</t>
  </si>
  <si>
    <t>15220739957</t>
  </si>
  <si>
    <t>391</t>
  </si>
  <si>
    <t>邹振豪</t>
  </si>
  <si>
    <t>44130219961225219X</t>
  </si>
  <si>
    <t>智佳五金塑胶厂</t>
  </si>
  <si>
    <t>15816309912</t>
  </si>
  <si>
    <t>第十四试室</t>
  </si>
  <si>
    <t>392</t>
  </si>
  <si>
    <t>汤嘉良</t>
  </si>
  <si>
    <t>440183199907033433</t>
  </si>
  <si>
    <t>武汉船舶职业技术学院</t>
  </si>
  <si>
    <t>海洋工程技术</t>
  </si>
  <si>
    <t>19880999155</t>
  </si>
  <si>
    <t>393</t>
  </si>
  <si>
    <t>欧日昌</t>
  </si>
  <si>
    <t>441302199607253518</t>
  </si>
  <si>
    <t>电气工程及其自动化</t>
  </si>
  <si>
    <t>18026557945</t>
  </si>
  <si>
    <t>394</t>
  </si>
  <si>
    <t>邓文彬</t>
  </si>
  <si>
    <t>441424199701030330</t>
  </si>
  <si>
    <t>惠州城市职业学院</t>
  </si>
  <si>
    <t>13670860827</t>
  </si>
  <si>
    <t>395</t>
  </si>
  <si>
    <t>邱嘉俊</t>
  </si>
  <si>
    <t>441323199401098518</t>
  </si>
  <si>
    <t>广东省司法警官职业学院</t>
  </si>
  <si>
    <t>司法警务</t>
  </si>
  <si>
    <t>18565452862</t>
  </si>
  <si>
    <t>396</t>
  </si>
  <si>
    <t>柯杰利</t>
  </si>
  <si>
    <t>441522199509285328</t>
  </si>
  <si>
    <t>广东文艺职业学院</t>
  </si>
  <si>
    <t>文化市场经营与管理</t>
  </si>
  <si>
    <t>397</t>
  </si>
  <si>
    <t>林丽玲</t>
  </si>
  <si>
    <t>441322199410030869</t>
  </si>
  <si>
    <t>英语教育</t>
  </si>
  <si>
    <t>398</t>
  </si>
  <si>
    <t>欧阳雪</t>
  </si>
  <si>
    <t>43250319971018502X</t>
  </si>
  <si>
    <t>湖南女子学院</t>
  </si>
  <si>
    <t>酒店管理</t>
  </si>
  <si>
    <t>399</t>
  </si>
  <si>
    <t>陈伟迪</t>
  </si>
  <si>
    <t>441624199409115514</t>
  </si>
  <si>
    <t>投资与理财</t>
  </si>
  <si>
    <t>小金口街道</t>
  </si>
  <si>
    <t>400</t>
  </si>
  <si>
    <t>李远哲</t>
  </si>
  <si>
    <t>445221199002177118</t>
  </si>
  <si>
    <t>清远职业技术学院</t>
  </si>
  <si>
    <t>药物制剂技术</t>
  </si>
  <si>
    <t>中国平安社区网格部惠城网点</t>
  </si>
  <si>
    <t>401</t>
  </si>
  <si>
    <t>魏伽靖</t>
  </si>
  <si>
    <t>44130219950825542X</t>
  </si>
  <si>
    <t>江门职业技术学院</t>
  </si>
  <si>
    <t>15907524497</t>
  </si>
  <si>
    <t>402</t>
  </si>
  <si>
    <t>白招美</t>
  </si>
  <si>
    <t>440281198806245646</t>
  </si>
  <si>
    <t>惠州市经济职业技术学院</t>
  </si>
  <si>
    <t>汽车营销</t>
  </si>
  <si>
    <t>403</t>
  </si>
  <si>
    <t>谢泽亮</t>
  </si>
  <si>
    <t>360721199106186871</t>
  </si>
  <si>
    <t>广州科技职业技术学院</t>
  </si>
  <si>
    <t>404</t>
  </si>
  <si>
    <t>杨富钧</t>
  </si>
  <si>
    <t>441302199602215416</t>
  </si>
  <si>
    <t>机电一体化技术</t>
  </si>
  <si>
    <t>惠城区特殊学校</t>
  </si>
  <si>
    <t>15018673165</t>
  </si>
  <si>
    <t>405</t>
  </si>
  <si>
    <t>古会强</t>
  </si>
  <si>
    <t>1989.01</t>
  </si>
  <si>
    <t>441424198901255118</t>
  </si>
  <si>
    <t>广东松山职业技术学院</t>
  </si>
  <si>
    <t>惠州市帝景华廷职业投资有限公司</t>
  </si>
  <si>
    <t>13421688660</t>
  </si>
  <si>
    <t>406</t>
  </si>
  <si>
    <t>谢振权</t>
  </si>
  <si>
    <t>441322198711101136</t>
  </si>
  <si>
    <t>广州科技贸易职业学院</t>
  </si>
  <si>
    <t>惠州中海汤泉酒店</t>
  </si>
  <si>
    <t>15707524842</t>
  </si>
  <si>
    <t>407</t>
  </si>
  <si>
    <t>肖惠羽</t>
  </si>
  <si>
    <t>441323199407155325</t>
  </si>
  <si>
    <t>计算机教育</t>
  </si>
  <si>
    <t>惠东县多祝第三中学</t>
  </si>
  <si>
    <t>15018884337</t>
  </si>
  <si>
    <t>408</t>
  </si>
  <si>
    <t>叶世朋</t>
  </si>
  <si>
    <t>441302199210020513</t>
  </si>
  <si>
    <t>民办南华工商学院</t>
  </si>
  <si>
    <t>体育服务与管理</t>
  </si>
  <si>
    <t>13829906004</t>
  </si>
  <si>
    <t>409</t>
  </si>
  <si>
    <t>吴子军</t>
  </si>
  <si>
    <t>441322199905310811</t>
  </si>
  <si>
    <t>广东科学技术技术学院</t>
  </si>
  <si>
    <t>工业机器人技术</t>
  </si>
  <si>
    <t>19875603237</t>
  </si>
  <si>
    <t>410</t>
  </si>
  <si>
    <t>马毓骏</t>
  </si>
  <si>
    <t>441323199411292517</t>
  </si>
  <si>
    <t>广州珠江职业技术学院</t>
  </si>
  <si>
    <t>惠东县梁化镇人民政府</t>
  </si>
  <si>
    <t>18665299138</t>
  </si>
  <si>
    <t>411</t>
  </si>
  <si>
    <t>巫文钊</t>
  </si>
  <si>
    <t>44132319990125031X</t>
  </si>
  <si>
    <t>412</t>
  </si>
  <si>
    <t>赖贤德</t>
  </si>
  <si>
    <t>441323199509131519</t>
  </si>
  <si>
    <t>13680716916</t>
  </si>
  <si>
    <t>413</t>
  </si>
  <si>
    <t>廖翠儿</t>
  </si>
  <si>
    <t>441302199912235447</t>
  </si>
  <si>
    <t>广州华南商贸职业学院</t>
  </si>
  <si>
    <t>13536321756</t>
  </si>
  <si>
    <t>414</t>
  </si>
  <si>
    <t>谢秀玲</t>
  </si>
  <si>
    <t>441302199507088324</t>
  </si>
  <si>
    <t>服装设计</t>
  </si>
  <si>
    <t>惠州市龙湖学校</t>
  </si>
  <si>
    <t>13428059420</t>
  </si>
  <si>
    <t>415</t>
  </si>
  <si>
    <t>李恩苗</t>
  </si>
  <si>
    <t>441381199507182121</t>
  </si>
  <si>
    <t>416</t>
  </si>
  <si>
    <t>刘东麟</t>
  </si>
  <si>
    <t>441323199506115839</t>
  </si>
  <si>
    <t>广东建设职业技术学院</t>
  </si>
  <si>
    <t>楼宇智能化工程技术</t>
  </si>
  <si>
    <t>417</t>
  </si>
  <si>
    <t>黎彦仪</t>
  </si>
  <si>
    <t>441324199807195322</t>
  </si>
  <si>
    <t>418</t>
  </si>
  <si>
    <t>邓文豪</t>
  </si>
  <si>
    <t>441302199106060515</t>
  </si>
  <si>
    <t>419</t>
  </si>
  <si>
    <t>周雯</t>
  </si>
  <si>
    <t>441322199602246023</t>
  </si>
  <si>
    <t>广州城市职业学院</t>
  </si>
  <si>
    <t>网络新闻与传播</t>
  </si>
  <si>
    <t>博罗百纳思课堂培训机构</t>
  </si>
  <si>
    <t>420</t>
  </si>
  <si>
    <t>林嘉程</t>
  </si>
  <si>
    <t>441323199308110340</t>
  </si>
  <si>
    <t>广东青年职业学院</t>
  </si>
  <si>
    <t>金融与证券</t>
  </si>
  <si>
    <t>惠东县多祝镇人民政府</t>
  </si>
  <si>
    <t>421</t>
  </si>
  <si>
    <t>江佳琪</t>
  </si>
  <si>
    <t>1991.10</t>
  </si>
  <si>
    <t>360428199110180083</t>
  </si>
  <si>
    <t>江西司法警官职业学院</t>
  </si>
  <si>
    <t>13531620320</t>
  </si>
  <si>
    <t>第十五试室</t>
  </si>
  <si>
    <t>422</t>
  </si>
  <si>
    <t>杜明娟</t>
  </si>
  <si>
    <t>1992.05</t>
  </si>
  <si>
    <t>44130219920516052X</t>
  </si>
  <si>
    <t>营销与策划</t>
  </si>
  <si>
    <t>18300081911</t>
  </si>
  <si>
    <t>423</t>
  </si>
  <si>
    <t>叶梦婷</t>
  </si>
  <si>
    <t>441302199711104029</t>
  </si>
  <si>
    <t>广东水利电力职业技术学院</t>
  </si>
  <si>
    <t>13715175969</t>
  </si>
  <si>
    <t>424</t>
  </si>
  <si>
    <t>刘伟成</t>
  </si>
  <si>
    <t>441323199308134051</t>
  </si>
  <si>
    <t>广州华立科技职业技术学院</t>
  </si>
  <si>
    <t>会计电算化</t>
  </si>
  <si>
    <t>15013590583</t>
  </si>
  <si>
    <t>425</t>
  </si>
  <si>
    <t>卓林霞</t>
  </si>
  <si>
    <t>430821199302286523</t>
  </si>
  <si>
    <t>湖南医药学院</t>
  </si>
  <si>
    <t>护理</t>
  </si>
  <si>
    <t>15013994507</t>
  </si>
  <si>
    <t>426</t>
  </si>
  <si>
    <t>杨智聪</t>
  </si>
  <si>
    <t>441302199705036226</t>
  </si>
  <si>
    <t>服装与服饰设计专业</t>
  </si>
  <si>
    <t>15363498672</t>
  </si>
  <si>
    <t>427</t>
  </si>
  <si>
    <t>曾健豪</t>
  </si>
  <si>
    <t>441302199409127211</t>
  </si>
  <si>
    <t>通信技术</t>
  </si>
  <si>
    <t>428</t>
  </si>
  <si>
    <t>温逢星</t>
  </si>
  <si>
    <t>441424198808166778</t>
  </si>
  <si>
    <t>中山职业技术学院</t>
  </si>
  <si>
    <t>动漫设计与制作</t>
  </si>
  <si>
    <t>429</t>
  </si>
  <si>
    <t>李婉玲</t>
  </si>
  <si>
    <t>441323199608270565</t>
  </si>
  <si>
    <t>市政工程技术</t>
  </si>
  <si>
    <t>430</t>
  </si>
  <si>
    <t>徐芷晴</t>
  </si>
  <si>
    <t>441322199604246422</t>
  </si>
  <si>
    <t>广东机电职业技术学院</t>
  </si>
  <si>
    <t>移动通信技术</t>
  </si>
  <si>
    <t>431</t>
  </si>
  <si>
    <t>严晶晶</t>
  </si>
  <si>
    <t>360124199905264844</t>
  </si>
  <si>
    <t>景德镇学院</t>
  </si>
  <si>
    <t>小学教育</t>
  </si>
  <si>
    <t>432</t>
  </si>
  <si>
    <t>李嘉伟</t>
  </si>
  <si>
    <t>441302199201262019</t>
  </si>
  <si>
    <t>433</t>
  </si>
  <si>
    <t>441322199012280416</t>
  </si>
  <si>
    <t>434</t>
  </si>
  <si>
    <t>朱琦</t>
  </si>
  <si>
    <t>441622199506050019</t>
  </si>
  <si>
    <t>计算机网络与安全管理</t>
  </si>
  <si>
    <t>435</t>
  </si>
  <si>
    <t>关玉杭</t>
  </si>
  <si>
    <t>441721199506141083</t>
  </si>
  <si>
    <t>436</t>
  </si>
  <si>
    <t>杨颖</t>
  </si>
  <si>
    <t>441302200001068428</t>
  </si>
  <si>
    <t>秘书学</t>
  </si>
  <si>
    <t>437</t>
  </si>
  <si>
    <t>闻俊鸿</t>
  </si>
  <si>
    <t>441302200008278014</t>
  </si>
  <si>
    <t>13798428850</t>
  </si>
  <si>
    <t>438</t>
  </si>
  <si>
    <t>陈宝琪</t>
  </si>
  <si>
    <t>441302199909135621</t>
  </si>
  <si>
    <t>15322386058</t>
  </si>
  <si>
    <t>439</t>
  </si>
  <si>
    <t>钟远生</t>
  </si>
  <si>
    <t>441302199210168112</t>
  </si>
  <si>
    <t>18026698392</t>
  </si>
  <si>
    <t>440</t>
  </si>
  <si>
    <t>林熙然</t>
  </si>
  <si>
    <t>2001.04</t>
  </si>
  <si>
    <t>441302200104028023</t>
  </si>
  <si>
    <t>广东食品药品职业学院</t>
  </si>
  <si>
    <t>护理学</t>
  </si>
  <si>
    <t>13829942360</t>
  </si>
  <si>
    <t>441</t>
  </si>
  <si>
    <t>徐洁</t>
  </si>
  <si>
    <t>441303200004020944</t>
  </si>
  <si>
    <t>惠城区民政局</t>
  </si>
  <si>
    <t>15220662916</t>
  </si>
  <si>
    <t>442</t>
  </si>
  <si>
    <t>吴京瑜</t>
  </si>
  <si>
    <t>1991.12</t>
  </si>
  <si>
    <t>441381199112085626</t>
  </si>
  <si>
    <t>会计（注册会计师）</t>
  </si>
  <si>
    <t>深圳市赤诚洗车服务有限公司</t>
  </si>
  <si>
    <t>13433528579</t>
  </si>
  <si>
    <t>443</t>
  </si>
  <si>
    <t>曾月平</t>
  </si>
  <si>
    <t>44132219951021434X</t>
  </si>
  <si>
    <t>深圳职业技术学院</t>
  </si>
  <si>
    <t>环境艺术设计</t>
  </si>
  <si>
    <t>敏华家具有限公司</t>
  </si>
  <si>
    <t>15817252567</t>
  </si>
  <si>
    <t>444</t>
  </si>
  <si>
    <t>茹银萍</t>
  </si>
  <si>
    <t>441324199401292026</t>
  </si>
  <si>
    <t>广东行政职业学院</t>
  </si>
  <si>
    <t>金融保险</t>
  </si>
  <si>
    <t>广东财大继续教育咨询有限公司</t>
  </si>
  <si>
    <t>13794353780</t>
  </si>
  <si>
    <t>445</t>
  </si>
  <si>
    <t>张国伟</t>
  </si>
  <si>
    <t>441381199305267813</t>
  </si>
  <si>
    <t>惠州市东呈我爱我家</t>
  </si>
  <si>
    <t>15767340004</t>
  </si>
  <si>
    <t>446</t>
  </si>
  <si>
    <t>黄丽凤</t>
  </si>
  <si>
    <t>441302199807017827</t>
  </si>
  <si>
    <t>工艺美术品设计</t>
  </si>
  <si>
    <t>18024539668</t>
  </si>
  <si>
    <t>447</t>
  </si>
  <si>
    <t>周勉岑</t>
  </si>
  <si>
    <t>441323199205140520</t>
  </si>
  <si>
    <t>金融管理</t>
  </si>
  <si>
    <t>13502219215</t>
  </si>
  <si>
    <t>448</t>
  </si>
  <si>
    <t>翟锦玲</t>
  </si>
  <si>
    <t>441381199712272927</t>
  </si>
  <si>
    <t>河源职业技术学院</t>
  </si>
  <si>
    <t>现代教育技术</t>
  </si>
  <si>
    <t>18825461050</t>
  </si>
  <si>
    <t>449</t>
  </si>
  <si>
    <t>巫智巧</t>
  </si>
  <si>
    <t>441322199908133320</t>
  </si>
  <si>
    <t>罗定职业技术学院</t>
  </si>
  <si>
    <t>语文教育</t>
  </si>
  <si>
    <t>18320203438</t>
  </si>
  <si>
    <t>450</t>
  </si>
  <si>
    <t>杨洁玲</t>
  </si>
  <si>
    <t>445222199306020327</t>
  </si>
  <si>
    <t>15360186109</t>
  </si>
  <si>
    <t>451</t>
  </si>
  <si>
    <t>张嘉怡</t>
  </si>
  <si>
    <t>44132219960113306X</t>
  </si>
  <si>
    <t>广东理工职业学院</t>
  </si>
  <si>
    <t>工程造价</t>
  </si>
  <si>
    <t>18814027107</t>
  </si>
  <si>
    <t>第十六试室</t>
  </si>
  <si>
    <t>452</t>
  </si>
  <si>
    <t>李锦妹</t>
  </si>
  <si>
    <t>441323199809301567</t>
  </si>
  <si>
    <t>乐学教育机构</t>
  </si>
  <si>
    <t>13542767151</t>
  </si>
  <si>
    <t>453</t>
  </si>
  <si>
    <t>罗文秀</t>
  </si>
  <si>
    <t>441323199711170327</t>
  </si>
  <si>
    <t>广东大学寸金学院</t>
  </si>
  <si>
    <t>13531727669</t>
  </si>
  <si>
    <t>454</t>
  </si>
  <si>
    <t>蔡元香</t>
  </si>
  <si>
    <t>441302199205128028</t>
  </si>
  <si>
    <t>文秘</t>
  </si>
  <si>
    <t>芦洲镇人民政府双百社工</t>
  </si>
  <si>
    <t>13532142335</t>
  </si>
  <si>
    <t>455</t>
  </si>
  <si>
    <t>朱逸舒</t>
  </si>
  <si>
    <t>441301200006292625</t>
  </si>
  <si>
    <t>湛江幼儿师范专科学院</t>
  </si>
  <si>
    <t>思想政治教育</t>
  </si>
  <si>
    <t>17727275587/15220715715</t>
  </si>
  <si>
    <t>456</t>
  </si>
  <si>
    <t>马子扬</t>
  </si>
  <si>
    <t>441381199708215612</t>
  </si>
  <si>
    <t>广东科贸职业学院</t>
  </si>
  <si>
    <t>畜牧兽医</t>
  </si>
  <si>
    <t>15768851069</t>
  </si>
  <si>
    <t>457</t>
  </si>
  <si>
    <t>冯少戈</t>
  </si>
  <si>
    <t>2001.07</t>
  </si>
  <si>
    <t>441602200107312413</t>
  </si>
  <si>
    <t>江苏农牧科技职业学院</t>
  </si>
  <si>
    <t>15766839083</t>
  </si>
  <si>
    <t>458</t>
  </si>
  <si>
    <t>梁碧烨</t>
  </si>
  <si>
    <t>441302199501058028</t>
  </si>
  <si>
    <t>云南大学旅游文化学院</t>
  </si>
  <si>
    <t>459</t>
  </si>
  <si>
    <t>杨达鹏</t>
  </si>
  <si>
    <t>441381199210135412</t>
  </si>
  <si>
    <t>湖北经济学院法商学院</t>
  </si>
  <si>
    <t>460</t>
  </si>
  <si>
    <t>钟勇慧</t>
  </si>
  <si>
    <t>441381199704135623</t>
  </si>
  <si>
    <t>461</t>
  </si>
  <si>
    <t>张漪玲</t>
  </si>
  <si>
    <t>441323200001090547</t>
  </si>
  <si>
    <t>462</t>
  </si>
  <si>
    <t>陈芒璇</t>
  </si>
  <si>
    <t>441322199708213043</t>
  </si>
  <si>
    <t>粤品惠州农业发展有限公司</t>
  </si>
  <si>
    <t>463</t>
  </si>
  <si>
    <t>陈志恒</t>
  </si>
  <si>
    <t>44130219880428401X</t>
  </si>
  <si>
    <t>惠州市益心社会工作服务中心</t>
  </si>
  <si>
    <t>464</t>
  </si>
  <si>
    <t>谭彩云</t>
  </si>
  <si>
    <t>441381199211154762</t>
  </si>
  <si>
    <t>465</t>
  </si>
  <si>
    <t>王淑怡</t>
  </si>
  <si>
    <t>441322199905252025</t>
  </si>
  <si>
    <t>广东信息工程职业学院</t>
  </si>
  <si>
    <t>水口社区服务中心</t>
  </si>
  <si>
    <t>466</t>
  </si>
  <si>
    <t>林春锡</t>
  </si>
  <si>
    <t>441381199202025424</t>
  </si>
  <si>
    <t>467</t>
  </si>
  <si>
    <t>王小娃</t>
  </si>
  <si>
    <t>441624199306110526</t>
  </si>
  <si>
    <t>潮汕职业技术学院</t>
  </si>
  <si>
    <t>468</t>
  </si>
  <si>
    <t>邓思铭</t>
  </si>
  <si>
    <t>441322199611090817</t>
  </si>
  <si>
    <t>469</t>
  </si>
  <si>
    <t>杨建鑫</t>
  </si>
  <si>
    <t>1993.10</t>
  </si>
  <si>
    <t>360722199310055138</t>
  </si>
  <si>
    <t>江西理工大学应用科学学院</t>
  </si>
  <si>
    <t>470</t>
  </si>
  <si>
    <t>张伟璟</t>
  </si>
  <si>
    <t>441622199608072577</t>
  </si>
  <si>
    <t>471</t>
  </si>
  <si>
    <t>洪裕峰</t>
  </si>
  <si>
    <t>441623199901115894</t>
  </si>
  <si>
    <t>472</t>
  </si>
  <si>
    <t>邹学璋</t>
  </si>
  <si>
    <t>440583200002263135</t>
  </si>
  <si>
    <t>广东精地规划科技有限公司</t>
  </si>
  <si>
    <t>473</t>
  </si>
  <si>
    <t>胡小君</t>
  </si>
  <si>
    <t>441323200009160765</t>
  </si>
  <si>
    <t>474</t>
  </si>
  <si>
    <t>余乐</t>
  </si>
  <si>
    <t>441302199702175431</t>
  </si>
  <si>
    <t>475</t>
  </si>
  <si>
    <t>张海威</t>
  </si>
  <si>
    <t>44142419910916695X</t>
  </si>
  <si>
    <t>476</t>
  </si>
  <si>
    <t>林健</t>
  </si>
  <si>
    <t>441381199403307516</t>
  </si>
  <si>
    <t>477</t>
  </si>
  <si>
    <t>廖秋丽</t>
  </si>
  <si>
    <t>44092319901020432X</t>
  </si>
  <si>
    <t>社会体育</t>
  </si>
  <si>
    <t>478</t>
  </si>
  <si>
    <t>叶国标</t>
  </si>
  <si>
    <t>441322199605092015</t>
  </si>
  <si>
    <t>479</t>
  </si>
  <si>
    <t>张惠聪</t>
  </si>
  <si>
    <t>441322199808013014</t>
  </si>
  <si>
    <t>13126392638</t>
  </si>
  <si>
    <t>480</t>
  </si>
  <si>
    <t>卢东旭</t>
  </si>
  <si>
    <t>441381199506024711</t>
  </si>
  <si>
    <t>广东工贸职业技术学院</t>
  </si>
  <si>
    <t>电子信息工程技术</t>
  </si>
  <si>
    <t>481</t>
  </si>
  <si>
    <t>朱峻榆</t>
  </si>
  <si>
    <t>441381200105107415</t>
  </si>
  <si>
    <t>计算机网络技术</t>
  </si>
  <si>
    <t>第十七试室</t>
  </si>
  <si>
    <t>482</t>
  </si>
  <si>
    <t>林子杰</t>
  </si>
  <si>
    <t>441302199104165436</t>
  </si>
  <si>
    <t>483</t>
  </si>
  <si>
    <t>曾昱滔</t>
  </si>
  <si>
    <t>441381200010275619</t>
  </si>
  <si>
    <t>广东岭南职业技术学院</t>
  </si>
  <si>
    <t>18824852934</t>
  </si>
  <si>
    <t>484</t>
  </si>
  <si>
    <t>李鸿东</t>
  </si>
  <si>
    <t>1986.12.</t>
  </si>
  <si>
    <t>44130219861223101X</t>
  </si>
  <si>
    <t>九江学院</t>
  </si>
  <si>
    <t>应用电子技术</t>
  </si>
  <si>
    <t>仲恺区房产管理中心</t>
  </si>
  <si>
    <t>13480520807</t>
  </si>
  <si>
    <t>485</t>
  </si>
  <si>
    <t>利海怡</t>
  </si>
  <si>
    <t>441322199804161116</t>
  </si>
  <si>
    <t>广东环境保护工程职业学院</t>
  </si>
  <si>
    <t>移动应用开发</t>
  </si>
  <si>
    <t>486</t>
  </si>
  <si>
    <t>文学欣</t>
  </si>
  <si>
    <t>441381200006286016</t>
  </si>
  <si>
    <t>广州现代信息工程职业技术学院</t>
  </si>
  <si>
    <t>惠阳区淡水镇和田稳是广告公司</t>
  </si>
  <si>
    <t>13531619979</t>
  </si>
  <si>
    <t>487</t>
  </si>
  <si>
    <t>张锦丽</t>
  </si>
  <si>
    <t>441323199906130528</t>
  </si>
  <si>
    <t>488</t>
  </si>
  <si>
    <t>林美义</t>
  </si>
  <si>
    <t>441323199801172326</t>
  </si>
  <si>
    <t>恒力石化（惠州）有限公司</t>
  </si>
  <si>
    <t>489</t>
  </si>
  <si>
    <t>陈琦</t>
  </si>
  <si>
    <t>36073219921101232X</t>
  </si>
  <si>
    <t>赣南医学院</t>
  </si>
  <si>
    <t>惠州市生态环境分局仲恺分局</t>
  </si>
  <si>
    <t>区直合计</t>
  </si>
  <si>
    <t>镇街合计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</si>
</sst>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华文中宋"/>
      <charset val="134"/>
    </font>
    <font>
      <b/>
      <sz val="10"/>
      <name val="华文中宋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华文中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1" sqref="A1:I1"/>
    </sheetView>
  </sheetViews>
  <sheetFormatPr defaultColWidth="9" defaultRowHeight="27" customHeight="1"/>
  <cols>
    <col min="1" max="1" width="3.875" style="42" customWidth="1"/>
    <col min="2" max="2" width="12" style="42" customWidth="1"/>
    <col min="3" max="3" width="9" style="42"/>
    <col min="4" max="4" width="12.625" style="42" customWidth="1"/>
    <col min="5" max="5" width="9" style="42"/>
    <col min="6" max="6" width="9" style="44"/>
    <col min="7" max="7" width="10.5" style="44" customWidth="1"/>
    <col min="8" max="8" width="5.125" style="45" customWidth="1"/>
    <col min="9" max="9" width="9" style="46"/>
    <col min="10" max="16384" width="9" style="42"/>
  </cols>
  <sheetData>
    <row r="1" s="23" customFormat="1" ht="39" customHeight="1" spans="1:9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="23" customFormat="1" ht="36" customHeight="1" spans="1:9">
      <c r="A2" s="6" t="s">
        <v>1</v>
      </c>
      <c r="B2" s="8" t="s">
        <v>2</v>
      </c>
      <c r="C2" s="8" t="s">
        <v>3</v>
      </c>
      <c r="D2" s="8" t="s">
        <v>4</v>
      </c>
      <c r="E2" s="28" t="s">
        <v>5</v>
      </c>
      <c r="F2" s="48" t="s">
        <v>6</v>
      </c>
      <c r="G2" s="48" t="s">
        <v>7</v>
      </c>
      <c r="H2" s="49" t="s">
        <v>8</v>
      </c>
      <c r="I2" s="53" t="s">
        <v>9</v>
      </c>
    </row>
    <row r="3" s="43" customFormat="1" customHeight="1" spans="1:9">
      <c r="A3" s="50" t="s">
        <v>10</v>
      </c>
      <c r="B3" s="50" t="s">
        <v>11</v>
      </c>
      <c r="C3" s="50" t="s">
        <v>12</v>
      </c>
      <c r="D3" s="16">
        <v>202301140004</v>
      </c>
      <c r="E3" s="29">
        <v>85.49</v>
      </c>
      <c r="F3" s="51">
        <v>75.84</v>
      </c>
      <c r="G3" s="51">
        <f t="shared" ref="G3:G42" si="0">E3*0.5+F3*0.5</f>
        <v>80.665</v>
      </c>
      <c r="H3" s="52">
        <v>1</v>
      </c>
      <c r="I3" s="54" t="s">
        <v>13</v>
      </c>
    </row>
    <row r="4" s="43" customFormat="1" customHeight="1" spans="1:9">
      <c r="A4" s="50" t="s">
        <v>14</v>
      </c>
      <c r="B4" s="50" t="s">
        <v>11</v>
      </c>
      <c r="C4" s="50" t="s">
        <v>12</v>
      </c>
      <c r="D4" s="16">
        <v>202301140001</v>
      </c>
      <c r="E4" s="29">
        <v>80.59</v>
      </c>
      <c r="F4" s="51">
        <v>70.17</v>
      </c>
      <c r="G4" s="51">
        <f t="shared" si="0"/>
        <v>75.38</v>
      </c>
      <c r="H4" s="52">
        <v>2</v>
      </c>
      <c r="I4" s="54" t="s">
        <v>13</v>
      </c>
    </row>
    <row r="5" s="43" customFormat="1" customHeight="1" spans="1:9">
      <c r="A5" s="50" t="s">
        <v>15</v>
      </c>
      <c r="B5" s="50" t="s">
        <v>11</v>
      </c>
      <c r="C5" s="50" t="s">
        <v>16</v>
      </c>
      <c r="D5" s="16">
        <v>202301140006</v>
      </c>
      <c r="E5" s="29">
        <v>80.87</v>
      </c>
      <c r="F5" s="51">
        <v>70.34</v>
      </c>
      <c r="G5" s="51">
        <f t="shared" si="0"/>
        <v>75.605</v>
      </c>
      <c r="H5" s="52">
        <v>1</v>
      </c>
      <c r="I5" s="54" t="s">
        <v>13</v>
      </c>
    </row>
    <row r="6" s="43" customFormat="1" customHeight="1" spans="1:9">
      <c r="A6" s="50" t="s">
        <v>17</v>
      </c>
      <c r="B6" s="50" t="s">
        <v>18</v>
      </c>
      <c r="C6" s="50" t="s">
        <v>19</v>
      </c>
      <c r="D6" s="16">
        <v>202301140010</v>
      </c>
      <c r="E6" s="29">
        <v>77.13</v>
      </c>
      <c r="F6" s="51">
        <v>83.17</v>
      </c>
      <c r="G6" s="51">
        <f t="shared" si="0"/>
        <v>80.15</v>
      </c>
      <c r="H6" s="52">
        <v>1</v>
      </c>
      <c r="I6" s="54" t="s">
        <v>13</v>
      </c>
    </row>
    <row r="7" s="43" customFormat="1" customHeight="1" spans="1:9">
      <c r="A7" s="50" t="s">
        <v>20</v>
      </c>
      <c r="B7" s="50" t="s">
        <v>18</v>
      </c>
      <c r="C7" s="50" t="s">
        <v>19</v>
      </c>
      <c r="D7" s="16">
        <v>202301140048</v>
      </c>
      <c r="E7" s="29">
        <v>80.23</v>
      </c>
      <c r="F7" s="51">
        <v>77</v>
      </c>
      <c r="G7" s="51">
        <f t="shared" si="0"/>
        <v>78.615</v>
      </c>
      <c r="H7" s="52">
        <v>2</v>
      </c>
      <c r="I7" s="54" t="s">
        <v>13</v>
      </c>
    </row>
    <row r="8" s="43" customFormat="1" customHeight="1" spans="1:9">
      <c r="A8" s="50" t="s">
        <v>21</v>
      </c>
      <c r="B8" s="50" t="s">
        <v>18</v>
      </c>
      <c r="C8" s="50" t="s">
        <v>19</v>
      </c>
      <c r="D8" s="16">
        <v>202301140009</v>
      </c>
      <c r="E8" s="29">
        <v>78.15</v>
      </c>
      <c r="F8" s="51">
        <v>77.67</v>
      </c>
      <c r="G8" s="51">
        <f t="shared" si="0"/>
        <v>77.91</v>
      </c>
      <c r="H8" s="52">
        <v>3</v>
      </c>
      <c r="I8" s="54" t="s">
        <v>13</v>
      </c>
    </row>
    <row r="9" s="43" customFormat="1" customHeight="1" spans="1:9">
      <c r="A9" s="50" t="s">
        <v>22</v>
      </c>
      <c r="B9" s="50" t="s">
        <v>18</v>
      </c>
      <c r="C9" s="50" t="s">
        <v>19</v>
      </c>
      <c r="D9" s="16">
        <v>202301140041</v>
      </c>
      <c r="E9" s="29">
        <v>78.17</v>
      </c>
      <c r="F9" s="51">
        <v>76.17</v>
      </c>
      <c r="G9" s="51">
        <f t="shared" si="0"/>
        <v>77.17</v>
      </c>
      <c r="H9" s="52">
        <v>4</v>
      </c>
      <c r="I9" s="54" t="s">
        <v>13</v>
      </c>
    </row>
    <row r="10" s="43" customFormat="1" customHeight="1" spans="1:9">
      <c r="A10" s="50" t="s">
        <v>23</v>
      </c>
      <c r="B10" s="50" t="s">
        <v>18</v>
      </c>
      <c r="C10" s="50" t="s">
        <v>19</v>
      </c>
      <c r="D10" s="16">
        <v>202301140039</v>
      </c>
      <c r="E10" s="29">
        <v>79.91</v>
      </c>
      <c r="F10" s="51">
        <v>74.16</v>
      </c>
      <c r="G10" s="51">
        <f t="shared" si="0"/>
        <v>77.035</v>
      </c>
      <c r="H10" s="52">
        <v>5</v>
      </c>
      <c r="I10" s="54" t="s">
        <v>13</v>
      </c>
    </row>
    <row r="11" s="43" customFormat="1" customHeight="1" spans="1:9">
      <c r="A11" s="50" t="s">
        <v>24</v>
      </c>
      <c r="B11" s="50" t="s">
        <v>18</v>
      </c>
      <c r="C11" s="50" t="s">
        <v>19</v>
      </c>
      <c r="D11" s="16">
        <v>202301140032</v>
      </c>
      <c r="E11" s="29">
        <v>79.04</v>
      </c>
      <c r="F11" s="51">
        <v>74.83</v>
      </c>
      <c r="G11" s="51">
        <f t="shared" si="0"/>
        <v>76.935</v>
      </c>
      <c r="H11" s="52">
        <v>6</v>
      </c>
      <c r="I11" s="54"/>
    </row>
    <row r="12" s="43" customFormat="1" customHeight="1" spans="1:9">
      <c r="A12" s="50" t="s">
        <v>25</v>
      </c>
      <c r="B12" s="50" t="s">
        <v>18</v>
      </c>
      <c r="C12" s="50" t="s">
        <v>19</v>
      </c>
      <c r="D12" s="16">
        <v>202301140033</v>
      </c>
      <c r="E12" s="29">
        <v>78.11</v>
      </c>
      <c r="F12" s="51">
        <v>74.33</v>
      </c>
      <c r="G12" s="51">
        <f t="shared" si="0"/>
        <v>76.22</v>
      </c>
      <c r="H12" s="52">
        <v>7</v>
      </c>
      <c r="I12" s="54"/>
    </row>
    <row r="13" s="43" customFormat="1" customHeight="1" spans="1:9">
      <c r="A13" s="50" t="s">
        <v>26</v>
      </c>
      <c r="B13" s="50" t="s">
        <v>18</v>
      </c>
      <c r="C13" s="50" t="s">
        <v>19</v>
      </c>
      <c r="D13" s="16">
        <v>202301140034</v>
      </c>
      <c r="E13" s="29">
        <v>79.49</v>
      </c>
      <c r="F13" s="51">
        <v>72.16</v>
      </c>
      <c r="G13" s="51">
        <f t="shared" si="0"/>
        <v>75.825</v>
      </c>
      <c r="H13" s="52">
        <v>8</v>
      </c>
      <c r="I13" s="54"/>
    </row>
    <row r="14" s="43" customFormat="1" customHeight="1" spans="1:9">
      <c r="A14" s="50" t="s">
        <v>27</v>
      </c>
      <c r="B14" s="50" t="s">
        <v>18</v>
      </c>
      <c r="C14" s="50" t="s">
        <v>19</v>
      </c>
      <c r="D14" s="16">
        <v>202301140007</v>
      </c>
      <c r="E14" s="29">
        <v>75.01</v>
      </c>
      <c r="F14" s="51">
        <v>71.16</v>
      </c>
      <c r="G14" s="51">
        <f t="shared" si="0"/>
        <v>73.085</v>
      </c>
      <c r="H14" s="52">
        <v>9</v>
      </c>
      <c r="I14" s="54"/>
    </row>
    <row r="15" s="43" customFormat="1" customHeight="1" spans="1:9">
      <c r="A15" s="50" t="s">
        <v>28</v>
      </c>
      <c r="B15" s="50" t="s">
        <v>18</v>
      </c>
      <c r="C15" s="50" t="s">
        <v>19</v>
      </c>
      <c r="D15" s="16">
        <v>202301140052</v>
      </c>
      <c r="E15" s="29">
        <v>80.86</v>
      </c>
      <c r="F15" s="51">
        <v>0</v>
      </c>
      <c r="G15" s="51">
        <f t="shared" si="0"/>
        <v>40.43</v>
      </c>
      <c r="H15" s="52">
        <v>10</v>
      </c>
      <c r="I15" s="54"/>
    </row>
    <row r="16" s="43" customFormat="1" customHeight="1" spans="1:9">
      <c r="A16" s="50" t="s">
        <v>29</v>
      </c>
      <c r="B16" s="50" t="s">
        <v>18</v>
      </c>
      <c r="C16" s="50" t="s">
        <v>19</v>
      </c>
      <c r="D16" s="16">
        <v>202301140016</v>
      </c>
      <c r="E16" s="29">
        <v>79.38</v>
      </c>
      <c r="F16" s="51">
        <v>0</v>
      </c>
      <c r="G16" s="51">
        <f t="shared" si="0"/>
        <v>39.69</v>
      </c>
      <c r="H16" s="52">
        <v>11</v>
      </c>
      <c r="I16" s="54"/>
    </row>
    <row r="17" s="43" customFormat="1" customHeight="1" spans="1:9">
      <c r="A17" s="50" t="s">
        <v>30</v>
      </c>
      <c r="B17" s="50" t="s">
        <v>18</v>
      </c>
      <c r="C17" s="50" t="s">
        <v>19</v>
      </c>
      <c r="D17" s="16">
        <v>202301140038</v>
      </c>
      <c r="E17" s="29">
        <v>78.35</v>
      </c>
      <c r="F17" s="51">
        <v>0</v>
      </c>
      <c r="G17" s="51">
        <f t="shared" si="0"/>
        <v>39.175</v>
      </c>
      <c r="H17" s="52">
        <v>12</v>
      </c>
      <c r="I17" s="54"/>
    </row>
    <row r="18" s="43" customFormat="1" customHeight="1" spans="1:9">
      <c r="A18" s="50" t="s">
        <v>31</v>
      </c>
      <c r="B18" s="50" t="s">
        <v>18</v>
      </c>
      <c r="C18" s="50" t="s">
        <v>19</v>
      </c>
      <c r="D18" s="16">
        <v>202301140031</v>
      </c>
      <c r="E18" s="29">
        <v>77.36</v>
      </c>
      <c r="F18" s="51">
        <v>0</v>
      </c>
      <c r="G18" s="51">
        <f t="shared" si="0"/>
        <v>38.68</v>
      </c>
      <c r="H18" s="52">
        <v>13</v>
      </c>
      <c r="I18" s="54"/>
    </row>
    <row r="19" s="43" customFormat="1" customHeight="1" spans="1:9">
      <c r="A19" s="50" t="s">
        <v>32</v>
      </c>
      <c r="B19" s="50" t="s">
        <v>18</v>
      </c>
      <c r="C19" s="50" t="s">
        <v>19</v>
      </c>
      <c r="D19" s="16">
        <v>202301140025</v>
      </c>
      <c r="E19" s="29">
        <v>75.98</v>
      </c>
      <c r="F19" s="51">
        <v>0</v>
      </c>
      <c r="G19" s="51">
        <f t="shared" si="0"/>
        <v>37.99</v>
      </c>
      <c r="H19" s="52">
        <v>14</v>
      </c>
      <c r="I19" s="54"/>
    </row>
    <row r="20" s="43" customFormat="1" customHeight="1" spans="1:9">
      <c r="A20" s="50" t="s">
        <v>33</v>
      </c>
      <c r="B20" s="50" t="s">
        <v>18</v>
      </c>
      <c r="C20" s="50" t="s">
        <v>19</v>
      </c>
      <c r="D20" s="16">
        <v>202301140028</v>
      </c>
      <c r="E20" s="29">
        <v>75.47</v>
      </c>
      <c r="F20" s="51">
        <v>0</v>
      </c>
      <c r="G20" s="51">
        <f t="shared" si="0"/>
        <v>37.735</v>
      </c>
      <c r="H20" s="52">
        <v>15</v>
      </c>
      <c r="I20" s="54"/>
    </row>
    <row r="21" s="43" customFormat="1" customHeight="1" spans="1:9">
      <c r="A21" s="50" t="s">
        <v>34</v>
      </c>
      <c r="B21" s="50" t="s">
        <v>35</v>
      </c>
      <c r="C21" s="50" t="s">
        <v>36</v>
      </c>
      <c r="D21" s="16">
        <v>202301140060</v>
      </c>
      <c r="E21" s="29">
        <v>76.71</v>
      </c>
      <c r="F21" s="51">
        <v>78.34</v>
      </c>
      <c r="G21" s="51">
        <f t="shared" si="0"/>
        <v>77.525</v>
      </c>
      <c r="H21" s="52">
        <v>1</v>
      </c>
      <c r="I21" s="54" t="s">
        <v>13</v>
      </c>
    </row>
    <row r="22" s="43" customFormat="1" customHeight="1" spans="1:9">
      <c r="A22" s="50" t="s">
        <v>37</v>
      </c>
      <c r="B22" s="50" t="s">
        <v>35</v>
      </c>
      <c r="C22" s="50" t="s">
        <v>36</v>
      </c>
      <c r="D22" s="16">
        <v>202301140061</v>
      </c>
      <c r="E22" s="29">
        <v>81.22</v>
      </c>
      <c r="F22" s="51">
        <v>73.51</v>
      </c>
      <c r="G22" s="51">
        <f t="shared" si="0"/>
        <v>77.365</v>
      </c>
      <c r="H22" s="52">
        <v>2</v>
      </c>
      <c r="I22" s="54" t="s">
        <v>13</v>
      </c>
    </row>
    <row r="23" s="43" customFormat="1" customHeight="1" spans="1:9">
      <c r="A23" s="50" t="s">
        <v>38</v>
      </c>
      <c r="B23" s="50" t="s">
        <v>35</v>
      </c>
      <c r="C23" s="50" t="s">
        <v>36</v>
      </c>
      <c r="D23" s="16">
        <v>202301140057</v>
      </c>
      <c r="E23" s="29">
        <v>77.38</v>
      </c>
      <c r="F23" s="51">
        <v>77.33</v>
      </c>
      <c r="G23" s="51">
        <f t="shared" si="0"/>
        <v>77.355</v>
      </c>
      <c r="H23" s="52">
        <v>3</v>
      </c>
      <c r="I23" s="54"/>
    </row>
    <row r="24" s="43" customFormat="1" customHeight="1" spans="1:9">
      <c r="A24" s="50" t="s">
        <v>39</v>
      </c>
      <c r="B24" s="50" t="s">
        <v>35</v>
      </c>
      <c r="C24" s="50" t="s">
        <v>36</v>
      </c>
      <c r="D24" s="16">
        <v>202301140056</v>
      </c>
      <c r="E24" s="29">
        <v>74.95</v>
      </c>
      <c r="F24" s="51">
        <v>72.5</v>
      </c>
      <c r="G24" s="51">
        <f t="shared" si="0"/>
        <v>73.725</v>
      </c>
      <c r="H24" s="52">
        <v>4</v>
      </c>
      <c r="I24" s="54"/>
    </row>
    <row r="25" s="43" customFormat="1" customHeight="1" spans="1:9">
      <c r="A25" s="50" t="s">
        <v>40</v>
      </c>
      <c r="B25" s="50" t="s">
        <v>35</v>
      </c>
      <c r="C25" s="50" t="s">
        <v>36</v>
      </c>
      <c r="D25" s="16">
        <v>202301140058</v>
      </c>
      <c r="E25" s="29">
        <v>61.2</v>
      </c>
      <c r="F25" s="51">
        <v>0</v>
      </c>
      <c r="G25" s="51">
        <f t="shared" si="0"/>
        <v>30.6</v>
      </c>
      <c r="H25" s="52">
        <v>5</v>
      </c>
      <c r="I25" s="54"/>
    </row>
    <row r="26" s="43" customFormat="1" customHeight="1" spans="1:9">
      <c r="A26" s="50" t="s">
        <v>41</v>
      </c>
      <c r="B26" s="50" t="s">
        <v>35</v>
      </c>
      <c r="C26" s="50" t="s">
        <v>42</v>
      </c>
      <c r="D26" s="16">
        <v>202301140075</v>
      </c>
      <c r="E26" s="29">
        <v>73.99</v>
      </c>
      <c r="F26" s="51">
        <v>70.84</v>
      </c>
      <c r="G26" s="51">
        <f t="shared" si="0"/>
        <v>72.415</v>
      </c>
      <c r="H26" s="52">
        <v>1</v>
      </c>
      <c r="I26" s="54" t="s">
        <v>13</v>
      </c>
    </row>
    <row r="27" s="43" customFormat="1" customHeight="1" spans="1:9">
      <c r="A27" s="50" t="s">
        <v>43</v>
      </c>
      <c r="B27" s="50" t="s">
        <v>35</v>
      </c>
      <c r="C27" s="50" t="s">
        <v>42</v>
      </c>
      <c r="D27" s="16">
        <v>202301140074</v>
      </c>
      <c r="E27" s="29">
        <v>64.2</v>
      </c>
      <c r="F27" s="51">
        <v>68.99</v>
      </c>
      <c r="G27" s="51">
        <f t="shared" si="0"/>
        <v>66.595</v>
      </c>
      <c r="H27" s="52">
        <v>2</v>
      </c>
      <c r="I27" s="54" t="s">
        <v>13</v>
      </c>
    </row>
    <row r="28" s="43" customFormat="1" customHeight="1" spans="1:9">
      <c r="A28" s="50" t="s">
        <v>44</v>
      </c>
      <c r="B28" s="50" t="s">
        <v>35</v>
      </c>
      <c r="C28" s="50" t="s">
        <v>42</v>
      </c>
      <c r="D28" s="16">
        <v>202301140066</v>
      </c>
      <c r="E28" s="29">
        <v>68.32</v>
      </c>
      <c r="F28" s="51">
        <v>62.17</v>
      </c>
      <c r="G28" s="51">
        <f t="shared" si="0"/>
        <v>65.245</v>
      </c>
      <c r="H28" s="52">
        <v>3</v>
      </c>
      <c r="I28" s="54" t="s">
        <v>13</v>
      </c>
    </row>
    <row r="29" s="43" customFormat="1" customHeight="1" spans="1:9">
      <c r="A29" s="50" t="s">
        <v>45</v>
      </c>
      <c r="B29" s="50" t="s">
        <v>35</v>
      </c>
      <c r="C29" s="50" t="s">
        <v>42</v>
      </c>
      <c r="D29" s="16">
        <v>202301140063</v>
      </c>
      <c r="E29" s="29">
        <v>67.09</v>
      </c>
      <c r="F29" s="51">
        <v>61.5</v>
      </c>
      <c r="G29" s="51">
        <f t="shared" si="0"/>
        <v>64.295</v>
      </c>
      <c r="H29" s="52">
        <v>4</v>
      </c>
      <c r="I29" s="54" t="s">
        <v>13</v>
      </c>
    </row>
    <row r="30" s="43" customFormat="1" customHeight="1" spans="1:9">
      <c r="A30" s="50" t="s">
        <v>46</v>
      </c>
      <c r="B30" s="50" t="s">
        <v>35</v>
      </c>
      <c r="C30" s="50" t="s">
        <v>42</v>
      </c>
      <c r="D30" s="16">
        <v>202301140067</v>
      </c>
      <c r="E30" s="29">
        <v>66.04</v>
      </c>
      <c r="F30" s="51">
        <v>56.17</v>
      </c>
      <c r="G30" s="51">
        <f t="shared" si="0"/>
        <v>61.105</v>
      </c>
      <c r="H30" s="52">
        <v>5</v>
      </c>
      <c r="I30" s="54" t="s">
        <v>13</v>
      </c>
    </row>
    <row r="31" s="43" customFormat="1" customHeight="1" spans="1:9">
      <c r="A31" s="50" t="s">
        <v>47</v>
      </c>
      <c r="B31" s="50" t="s">
        <v>35</v>
      </c>
      <c r="C31" s="50" t="s">
        <v>42</v>
      </c>
      <c r="D31" s="16">
        <v>202301140073</v>
      </c>
      <c r="E31" s="29">
        <v>63.67</v>
      </c>
      <c r="F31" s="51">
        <v>37.49</v>
      </c>
      <c r="G31" s="51">
        <f t="shared" si="0"/>
        <v>50.58</v>
      </c>
      <c r="H31" s="52">
        <v>6</v>
      </c>
      <c r="I31" s="54"/>
    </row>
    <row r="32" s="43" customFormat="1" customHeight="1" spans="1:9">
      <c r="A32" s="50" t="s">
        <v>48</v>
      </c>
      <c r="B32" s="50" t="s">
        <v>49</v>
      </c>
      <c r="C32" s="50" t="s">
        <v>50</v>
      </c>
      <c r="D32" s="16">
        <v>202301140097</v>
      </c>
      <c r="E32" s="29">
        <v>87.92</v>
      </c>
      <c r="F32" s="51">
        <v>76.33</v>
      </c>
      <c r="G32" s="51">
        <f t="shared" si="0"/>
        <v>82.125</v>
      </c>
      <c r="H32" s="52">
        <v>1</v>
      </c>
      <c r="I32" s="54" t="s">
        <v>13</v>
      </c>
    </row>
    <row r="33" s="43" customFormat="1" customHeight="1" spans="1:9">
      <c r="A33" s="50" t="s">
        <v>51</v>
      </c>
      <c r="B33" s="50" t="s">
        <v>49</v>
      </c>
      <c r="C33" s="50" t="s">
        <v>50</v>
      </c>
      <c r="D33" s="16">
        <v>202301140092</v>
      </c>
      <c r="E33" s="29">
        <v>82.47</v>
      </c>
      <c r="F33" s="51">
        <v>76.33</v>
      </c>
      <c r="G33" s="51">
        <f t="shared" si="0"/>
        <v>79.4</v>
      </c>
      <c r="H33" s="52">
        <v>2</v>
      </c>
      <c r="I33" s="54"/>
    </row>
    <row r="34" s="43" customFormat="1" customHeight="1" spans="1:9">
      <c r="A34" s="50" t="s">
        <v>52</v>
      </c>
      <c r="B34" s="50" t="s">
        <v>49</v>
      </c>
      <c r="C34" s="50" t="s">
        <v>50</v>
      </c>
      <c r="D34" s="16">
        <v>202301140076</v>
      </c>
      <c r="E34" s="29">
        <v>82.48</v>
      </c>
      <c r="F34" s="51">
        <v>76</v>
      </c>
      <c r="G34" s="51">
        <f t="shared" si="0"/>
        <v>79.24</v>
      </c>
      <c r="H34" s="52">
        <v>3</v>
      </c>
      <c r="I34" s="54"/>
    </row>
    <row r="35" s="43" customFormat="1" customHeight="1" spans="1:9">
      <c r="A35" s="50" t="s">
        <v>53</v>
      </c>
      <c r="B35" s="50" t="s">
        <v>49</v>
      </c>
      <c r="C35" s="50" t="s">
        <v>54</v>
      </c>
      <c r="D35" s="16">
        <v>202301140101</v>
      </c>
      <c r="E35" s="29">
        <v>69.44</v>
      </c>
      <c r="F35" s="51">
        <v>70.67</v>
      </c>
      <c r="G35" s="51">
        <f t="shared" si="0"/>
        <v>70.055</v>
      </c>
      <c r="H35" s="52">
        <v>1</v>
      </c>
      <c r="I35" s="54" t="s">
        <v>13</v>
      </c>
    </row>
    <row r="36" s="43" customFormat="1" customHeight="1" spans="1:9">
      <c r="A36" s="50" t="s">
        <v>55</v>
      </c>
      <c r="B36" s="50" t="s">
        <v>49</v>
      </c>
      <c r="C36" s="50" t="s">
        <v>54</v>
      </c>
      <c r="D36" s="16">
        <v>202301140102</v>
      </c>
      <c r="E36" s="29">
        <v>79</v>
      </c>
      <c r="F36" s="51">
        <v>0</v>
      </c>
      <c r="G36" s="51">
        <f t="shared" si="0"/>
        <v>39.5</v>
      </c>
      <c r="H36" s="52">
        <v>2</v>
      </c>
      <c r="I36" s="54"/>
    </row>
    <row r="37" s="42" customFormat="1" customHeight="1" spans="1:9">
      <c r="A37" s="50" t="s">
        <v>56</v>
      </c>
      <c r="B37" s="50" t="s">
        <v>57</v>
      </c>
      <c r="C37" s="50" t="s">
        <v>58</v>
      </c>
      <c r="D37" s="16">
        <v>202301140146</v>
      </c>
      <c r="E37" s="29">
        <v>84.89</v>
      </c>
      <c r="F37" s="51">
        <v>78.67</v>
      </c>
      <c r="G37" s="51">
        <f t="shared" si="0"/>
        <v>81.78</v>
      </c>
      <c r="H37" s="52">
        <v>1</v>
      </c>
      <c r="I37" s="54" t="s">
        <v>13</v>
      </c>
    </row>
    <row r="38" s="42" customFormat="1" customHeight="1" spans="1:9">
      <c r="A38" s="50" t="s">
        <v>59</v>
      </c>
      <c r="B38" s="50" t="s">
        <v>57</v>
      </c>
      <c r="C38" s="50" t="s">
        <v>58</v>
      </c>
      <c r="D38" s="16">
        <v>202301140487</v>
      </c>
      <c r="E38" s="29">
        <v>83.35</v>
      </c>
      <c r="F38" s="51">
        <v>72.83</v>
      </c>
      <c r="G38" s="51">
        <f t="shared" si="0"/>
        <v>78.09</v>
      </c>
      <c r="H38" s="52">
        <v>2</v>
      </c>
      <c r="I38" s="54" t="s">
        <v>13</v>
      </c>
    </row>
    <row r="39" s="42" customFormat="1" customHeight="1" spans="1:9">
      <c r="A39" s="50" t="s">
        <v>60</v>
      </c>
      <c r="B39" s="50" t="s">
        <v>57</v>
      </c>
      <c r="C39" s="50" t="s">
        <v>58</v>
      </c>
      <c r="D39" s="16">
        <v>202301140168</v>
      </c>
      <c r="E39" s="29">
        <v>84.19</v>
      </c>
      <c r="F39" s="51">
        <v>69.34</v>
      </c>
      <c r="G39" s="51">
        <f t="shared" si="0"/>
        <v>76.765</v>
      </c>
      <c r="H39" s="52">
        <v>3</v>
      </c>
      <c r="I39" s="54"/>
    </row>
    <row r="40" s="42" customFormat="1" customHeight="1" spans="1:9">
      <c r="A40" s="50" t="s">
        <v>61</v>
      </c>
      <c r="B40" s="50" t="s">
        <v>57</v>
      </c>
      <c r="C40" s="50" t="s">
        <v>58</v>
      </c>
      <c r="D40" s="16">
        <v>202301140138</v>
      </c>
      <c r="E40" s="29">
        <v>85.55</v>
      </c>
      <c r="F40" s="51">
        <v>65.01</v>
      </c>
      <c r="G40" s="51">
        <f t="shared" si="0"/>
        <v>75.28</v>
      </c>
      <c r="H40" s="52">
        <v>4</v>
      </c>
      <c r="I40" s="54"/>
    </row>
    <row r="41" s="42" customFormat="1" customHeight="1" spans="1:9">
      <c r="A41" s="50" t="s">
        <v>62</v>
      </c>
      <c r="B41" s="50" t="s">
        <v>57</v>
      </c>
      <c r="C41" s="50" t="s">
        <v>58</v>
      </c>
      <c r="D41" s="16">
        <v>202301140103</v>
      </c>
      <c r="E41" s="29">
        <v>83.24</v>
      </c>
      <c r="F41" s="51">
        <v>65.84</v>
      </c>
      <c r="G41" s="51">
        <f t="shared" si="0"/>
        <v>74.54</v>
      </c>
      <c r="H41" s="52">
        <v>5</v>
      </c>
      <c r="I41" s="54"/>
    </row>
    <row r="42" s="42" customFormat="1" customHeight="1" spans="1:9">
      <c r="A42" s="50" t="s">
        <v>63</v>
      </c>
      <c r="B42" s="50" t="s">
        <v>57</v>
      </c>
      <c r="C42" s="50" t="s">
        <v>58</v>
      </c>
      <c r="D42" s="16">
        <v>202301140112</v>
      </c>
      <c r="E42" s="29">
        <v>83.37</v>
      </c>
      <c r="F42" s="51">
        <v>0</v>
      </c>
      <c r="G42" s="51">
        <f t="shared" si="0"/>
        <v>41.685</v>
      </c>
      <c r="H42" s="52">
        <v>6</v>
      </c>
      <c r="I42" s="54"/>
    </row>
    <row r="43" s="43" customFormat="1" customHeight="1" spans="1:9">
      <c r="A43" s="50" t="s">
        <v>64</v>
      </c>
      <c r="B43" s="50" t="s">
        <v>65</v>
      </c>
      <c r="C43" s="50" t="s">
        <v>66</v>
      </c>
      <c r="D43" s="16">
        <v>202301140186</v>
      </c>
      <c r="E43" s="29">
        <v>79.34</v>
      </c>
      <c r="F43" s="51">
        <v>67.33</v>
      </c>
      <c r="G43" s="51">
        <f t="shared" ref="G36:G67" si="1">E43*0.5+F43*0.5</f>
        <v>73.335</v>
      </c>
      <c r="H43" s="52">
        <v>1</v>
      </c>
      <c r="I43" s="54" t="s">
        <v>13</v>
      </c>
    </row>
    <row r="44" s="43" customFormat="1" customHeight="1" spans="1:9">
      <c r="A44" s="50" t="s">
        <v>67</v>
      </c>
      <c r="B44" s="50" t="s">
        <v>65</v>
      </c>
      <c r="C44" s="50" t="s">
        <v>66</v>
      </c>
      <c r="D44" s="16">
        <v>202301140185</v>
      </c>
      <c r="E44" s="29">
        <v>69.69</v>
      </c>
      <c r="F44" s="51">
        <v>64.17</v>
      </c>
      <c r="G44" s="51">
        <f t="shared" si="1"/>
        <v>66.93</v>
      </c>
      <c r="H44" s="52">
        <v>2</v>
      </c>
      <c r="I44" s="54" t="s">
        <v>13</v>
      </c>
    </row>
    <row r="45" s="43" customFormat="1" customHeight="1" spans="1:9">
      <c r="A45" s="50" t="s">
        <v>68</v>
      </c>
      <c r="B45" s="50" t="s">
        <v>65</v>
      </c>
      <c r="C45" s="50" t="s">
        <v>66</v>
      </c>
      <c r="D45" s="16">
        <v>202301140189</v>
      </c>
      <c r="E45" s="29">
        <v>66.14</v>
      </c>
      <c r="F45" s="51">
        <v>67</v>
      </c>
      <c r="G45" s="51">
        <f t="shared" si="1"/>
        <v>66.57</v>
      </c>
      <c r="H45" s="52">
        <v>3</v>
      </c>
      <c r="I45" s="54"/>
    </row>
    <row r="46" s="43" customFormat="1" customHeight="1" spans="1:9">
      <c r="A46" s="50" t="s">
        <v>69</v>
      </c>
      <c r="B46" s="50" t="s">
        <v>65</v>
      </c>
      <c r="C46" s="50" t="s">
        <v>66</v>
      </c>
      <c r="D46" s="16">
        <v>202301140187</v>
      </c>
      <c r="E46" s="29">
        <v>62.14</v>
      </c>
      <c r="F46" s="51">
        <v>0</v>
      </c>
      <c r="G46" s="51">
        <f t="shared" si="1"/>
        <v>31.07</v>
      </c>
      <c r="H46" s="52">
        <v>4</v>
      </c>
      <c r="I46" s="54"/>
    </row>
    <row r="47" s="43" customFormat="1" customHeight="1" spans="1:9">
      <c r="A47" s="50" t="s">
        <v>70</v>
      </c>
      <c r="B47" s="50" t="s">
        <v>71</v>
      </c>
      <c r="C47" s="50" t="s">
        <v>72</v>
      </c>
      <c r="D47" s="16">
        <v>202301140193</v>
      </c>
      <c r="E47" s="29">
        <v>73.32</v>
      </c>
      <c r="F47" s="51">
        <v>66.49</v>
      </c>
      <c r="G47" s="51">
        <f t="shared" si="1"/>
        <v>69.905</v>
      </c>
      <c r="H47" s="52">
        <v>1</v>
      </c>
      <c r="I47" s="54" t="s">
        <v>13</v>
      </c>
    </row>
    <row r="48" s="43" customFormat="1" customHeight="1" spans="1:9">
      <c r="A48" s="50" t="s">
        <v>73</v>
      </c>
      <c r="B48" s="50" t="s">
        <v>71</v>
      </c>
      <c r="C48" s="50" t="s">
        <v>72</v>
      </c>
      <c r="D48" s="16">
        <v>202301140194</v>
      </c>
      <c r="E48" s="29">
        <v>77.65</v>
      </c>
      <c r="F48" s="51">
        <v>50.83</v>
      </c>
      <c r="G48" s="51">
        <f t="shared" si="1"/>
        <v>64.24</v>
      </c>
      <c r="H48" s="52">
        <v>2</v>
      </c>
      <c r="I48" s="54" t="s">
        <v>13</v>
      </c>
    </row>
    <row r="49" s="43" customFormat="1" customHeight="1" spans="1:9">
      <c r="A49" s="50" t="s">
        <v>74</v>
      </c>
      <c r="B49" s="50" t="s">
        <v>71</v>
      </c>
      <c r="C49" s="50" t="s">
        <v>72</v>
      </c>
      <c r="D49" s="16">
        <v>202301140190</v>
      </c>
      <c r="E49" s="29">
        <v>82.26</v>
      </c>
      <c r="F49" s="51">
        <v>0</v>
      </c>
      <c r="G49" s="51">
        <f t="shared" si="1"/>
        <v>41.13</v>
      </c>
      <c r="H49" s="52">
        <v>3</v>
      </c>
      <c r="I49" s="54"/>
    </row>
    <row r="50" s="43" customFormat="1" customHeight="1" spans="1:9">
      <c r="A50" s="50" t="s">
        <v>75</v>
      </c>
      <c r="B50" s="50" t="s">
        <v>71</v>
      </c>
      <c r="C50" s="50" t="s">
        <v>72</v>
      </c>
      <c r="D50" s="16">
        <v>202301140191</v>
      </c>
      <c r="E50" s="29">
        <v>72.18</v>
      </c>
      <c r="F50" s="51">
        <v>0</v>
      </c>
      <c r="G50" s="51">
        <f t="shared" si="1"/>
        <v>36.09</v>
      </c>
      <c r="H50" s="52">
        <v>4</v>
      </c>
      <c r="I50" s="54"/>
    </row>
    <row r="51" s="43" customFormat="1" customHeight="1" spans="1:9">
      <c r="A51" s="50" t="s">
        <v>76</v>
      </c>
      <c r="B51" s="50" t="s">
        <v>71</v>
      </c>
      <c r="C51" s="50" t="s">
        <v>77</v>
      </c>
      <c r="D51" s="16">
        <v>202301140196</v>
      </c>
      <c r="E51" s="29">
        <v>84.78</v>
      </c>
      <c r="F51" s="51">
        <v>72</v>
      </c>
      <c r="G51" s="51">
        <f t="shared" si="1"/>
        <v>78.39</v>
      </c>
      <c r="H51" s="52">
        <v>1</v>
      </c>
      <c r="I51" s="54" t="s">
        <v>13</v>
      </c>
    </row>
    <row r="52" s="43" customFormat="1" customHeight="1" spans="1:9">
      <c r="A52" s="50" t="s">
        <v>78</v>
      </c>
      <c r="B52" s="50" t="s">
        <v>71</v>
      </c>
      <c r="C52" s="50" t="s">
        <v>77</v>
      </c>
      <c r="D52" s="16">
        <v>202301140195</v>
      </c>
      <c r="E52" s="29">
        <v>73.03</v>
      </c>
      <c r="F52" s="51">
        <v>63.34</v>
      </c>
      <c r="G52" s="51">
        <f t="shared" si="1"/>
        <v>68.185</v>
      </c>
      <c r="H52" s="52">
        <v>2</v>
      </c>
      <c r="I52" s="54"/>
    </row>
    <row r="53" s="43" customFormat="1" customHeight="1" spans="1:9">
      <c r="A53" s="50" t="s">
        <v>79</v>
      </c>
      <c r="B53" s="50" t="s">
        <v>71</v>
      </c>
      <c r="C53" s="50" t="s">
        <v>80</v>
      </c>
      <c r="D53" s="16">
        <v>202301140197</v>
      </c>
      <c r="E53" s="29">
        <v>79.18</v>
      </c>
      <c r="F53" s="51">
        <v>69.67</v>
      </c>
      <c r="G53" s="51">
        <f t="shared" si="1"/>
        <v>74.425</v>
      </c>
      <c r="H53" s="52">
        <v>1</v>
      </c>
      <c r="I53" s="54" t="s">
        <v>13</v>
      </c>
    </row>
    <row r="54" s="43" customFormat="1" customHeight="1" spans="1:9">
      <c r="A54" s="50" t="s">
        <v>81</v>
      </c>
      <c r="B54" s="50" t="s">
        <v>71</v>
      </c>
      <c r="C54" s="50" t="s">
        <v>80</v>
      </c>
      <c r="D54" s="16">
        <v>202301140198</v>
      </c>
      <c r="E54" s="29">
        <v>74.48</v>
      </c>
      <c r="F54" s="51">
        <v>61.34</v>
      </c>
      <c r="G54" s="51">
        <f t="shared" si="1"/>
        <v>67.91</v>
      </c>
      <c r="H54" s="52">
        <v>2</v>
      </c>
      <c r="I54" s="54"/>
    </row>
    <row r="55" s="43" customFormat="1" customHeight="1" spans="1:9">
      <c r="A55" s="50" t="s">
        <v>82</v>
      </c>
      <c r="B55" s="50" t="s">
        <v>71</v>
      </c>
      <c r="C55" s="50" t="s">
        <v>80</v>
      </c>
      <c r="D55" s="16">
        <v>202301140199</v>
      </c>
      <c r="E55" s="29">
        <v>73.77</v>
      </c>
      <c r="F55" s="51">
        <v>0</v>
      </c>
      <c r="G55" s="51">
        <f t="shared" si="1"/>
        <v>36.885</v>
      </c>
      <c r="H55" s="52">
        <v>3</v>
      </c>
      <c r="I55" s="54"/>
    </row>
    <row r="56" s="43" customFormat="1" customHeight="1" spans="1:9">
      <c r="A56" s="50" t="s">
        <v>83</v>
      </c>
      <c r="B56" s="50" t="s">
        <v>84</v>
      </c>
      <c r="C56" s="50" t="s">
        <v>85</v>
      </c>
      <c r="D56" s="16">
        <v>202301140206</v>
      </c>
      <c r="E56" s="29">
        <v>84.94</v>
      </c>
      <c r="F56" s="51">
        <v>73.67</v>
      </c>
      <c r="G56" s="51">
        <f t="shared" si="1"/>
        <v>79.305</v>
      </c>
      <c r="H56" s="52">
        <v>1</v>
      </c>
      <c r="I56" s="54" t="s">
        <v>13</v>
      </c>
    </row>
    <row r="57" s="43" customFormat="1" customHeight="1" spans="1:9">
      <c r="A57" s="50" t="s">
        <v>86</v>
      </c>
      <c r="B57" s="50" t="s">
        <v>84</v>
      </c>
      <c r="C57" s="50" t="s">
        <v>85</v>
      </c>
      <c r="D57" s="16">
        <v>202301140200</v>
      </c>
      <c r="E57" s="29">
        <v>82.23</v>
      </c>
      <c r="F57" s="51">
        <v>71.16</v>
      </c>
      <c r="G57" s="51">
        <f t="shared" si="1"/>
        <v>76.695</v>
      </c>
      <c r="H57" s="52">
        <v>2</v>
      </c>
      <c r="I57" s="54"/>
    </row>
    <row r="58" s="43" customFormat="1" customHeight="1" spans="1:9">
      <c r="A58" s="50" t="s">
        <v>87</v>
      </c>
      <c r="B58" s="50" t="s">
        <v>84</v>
      </c>
      <c r="C58" s="50" t="s">
        <v>85</v>
      </c>
      <c r="D58" s="16">
        <v>202301140208</v>
      </c>
      <c r="E58" s="29">
        <v>79.94</v>
      </c>
      <c r="F58" s="51">
        <v>0</v>
      </c>
      <c r="G58" s="51">
        <f t="shared" si="1"/>
        <v>39.97</v>
      </c>
      <c r="H58" s="52">
        <v>3</v>
      </c>
      <c r="I58" s="54"/>
    </row>
    <row r="59" s="43" customFormat="1" customHeight="1" spans="1:9">
      <c r="A59" s="50" t="s">
        <v>88</v>
      </c>
      <c r="B59" s="50" t="s">
        <v>89</v>
      </c>
      <c r="C59" s="50" t="s">
        <v>90</v>
      </c>
      <c r="D59" s="16">
        <v>202301140213</v>
      </c>
      <c r="E59" s="29">
        <v>84.13</v>
      </c>
      <c r="F59" s="51">
        <v>79.66</v>
      </c>
      <c r="G59" s="51">
        <f t="shared" si="1"/>
        <v>81.895</v>
      </c>
      <c r="H59" s="52">
        <v>1</v>
      </c>
      <c r="I59" s="54" t="s">
        <v>13</v>
      </c>
    </row>
    <row r="60" s="43" customFormat="1" customHeight="1" spans="1:9">
      <c r="A60" s="50" t="s">
        <v>91</v>
      </c>
      <c r="B60" s="50" t="s">
        <v>89</v>
      </c>
      <c r="C60" s="50" t="s">
        <v>90</v>
      </c>
      <c r="D60" s="16">
        <v>202301140214</v>
      </c>
      <c r="E60" s="29">
        <v>85.43</v>
      </c>
      <c r="F60" s="51">
        <v>71.66</v>
      </c>
      <c r="G60" s="51">
        <f t="shared" si="1"/>
        <v>78.545</v>
      </c>
      <c r="H60" s="52">
        <v>2</v>
      </c>
      <c r="I60" s="54"/>
    </row>
    <row r="61" s="43" customFormat="1" customHeight="1" spans="1:9">
      <c r="A61" s="50" t="s">
        <v>92</v>
      </c>
      <c r="B61" s="50" t="s">
        <v>89</v>
      </c>
      <c r="C61" s="50" t="s">
        <v>90</v>
      </c>
      <c r="D61" s="16">
        <v>202301140219</v>
      </c>
      <c r="E61" s="29">
        <v>83.72</v>
      </c>
      <c r="F61" s="51">
        <v>53.18</v>
      </c>
      <c r="G61" s="51">
        <f t="shared" si="1"/>
        <v>68.45</v>
      </c>
      <c r="H61" s="52">
        <v>3</v>
      </c>
      <c r="I61" s="54"/>
    </row>
    <row r="62" s="43" customFormat="1" customHeight="1" spans="1:9">
      <c r="A62" s="50" t="s">
        <v>93</v>
      </c>
      <c r="B62" s="50" t="s">
        <v>94</v>
      </c>
      <c r="C62" s="50" t="s">
        <v>95</v>
      </c>
      <c r="D62" s="16">
        <v>202301140269</v>
      </c>
      <c r="E62" s="29">
        <v>84.41</v>
      </c>
      <c r="F62" s="51">
        <v>70.67</v>
      </c>
      <c r="G62" s="51">
        <f t="shared" si="1"/>
        <v>77.54</v>
      </c>
      <c r="H62" s="52">
        <v>1</v>
      </c>
      <c r="I62" s="54" t="s">
        <v>13</v>
      </c>
    </row>
    <row r="63" s="43" customFormat="1" customHeight="1" spans="1:9">
      <c r="A63" s="50" t="s">
        <v>96</v>
      </c>
      <c r="B63" s="50" t="s">
        <v>94</v>
      </c>
      <c r="C63" s="50" t="s">
        <v>95</v>
      </c>
      <c r="D63" s="16">
        <v>202301140268</v>
      </c>
      <c r="E63" s="29">
        <v>82.72</v>
      </c>
      <c r="F63" s="51">
        <v>72.34</v>
      </c>
      <c r="G63" s="51">
        <f t="shared" si="1"/>
        <v>77.53</v>
      </c>
      <c r="H63" s="52">
        <v>2</v>
      </c>
      <c r="I63" s="54"/>
    </row>
    <row r="64" s="43" customFormat="1" customHeight="1" spans="1:9">
      <c r="A64" s="50" t="s">
        <v>97</v>
      </c>
      <c r="B64" s="50" t="s">
        <v>94</v>
      </c>
      <c r="C64" s="50" t="s">
        <v>95</v>
      </c>
      <c r="D64" s="16">
        <v>202301140266</v>
      </c>
      <c r="E64" s="29">
        <v>79.39</v>
      </c>
      <c r="F64" s="51">
        <v>69.01</v>
      </c>
      <c r="G64" s="51">
        <f t="shared" si="1"/>
        <v>74.2</v>
      </c>
      <c r="H64" s="52">
        <v>3</v>
      </c>
      <c r="I64" s="54"/>
    </row>
  </sheetData>
  <autoFilter ref="A2:I64">
    <extLst/>
  </autoFilter>
  <sortState ref="A3:R46">
    <sortCondition ref="G3:G46" descending="1"/>
  </sortState>
  <mergeCells count="1">
    <mergeCell ref="A1:I1"/>
  </mergeCells>
  <printOptions horizontalCentered="1" verticalCentered="1"/>
  <pageMargins left="0.751388888888889" right="0.751388888888889" top="0.472222222222222" bottom="0.47222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J8" sqref="J8"/>
    </sheetView>
  </sheetViews>
  <sheetFormatPr defaultColWidth="9" defaultRowHeight="29" customHeight="1"/>
  <cols>
    <col min="1" max="1" width="25.25" customWidth="1"/>
    <col min="2" max="2" width="7.375" customWidth="1"/>
    <col min="3" max="3" width="6.125" customWidth="1"/>
    <col min="4" max="4" width="4.375" customWidth="1"/>
    <col min="5" max="5" width="21.875" customWidth="1"/>
    <col min="6" max="7" width="7.375" customWidth="1"/>
    <col min="8" max="8" width="7" customWidth="1"/>
    <col min="9" max="9" width="20" customWidth="1"/>
    <col min="10" max="11" width="7.375" customWidth="1"/>
    <col min="12" max="12" width="7.25" customWidth="1"/>
  </cols>
  <sheetData>
    <row r="1" ht="25" customHeight="1" spans="1:12">
      <c r="A1" s="31" t="s">
        <v>98</v>
      </c>
      <c r="B1" s="31" t="s">
        <v>3</v>
      </c>
      <c r="C1" s="31" t="s">
        <v>99</v>
      </c>
      <c r="E1" s="32" t="s">
        <v>100</v>
      </c>
      <c r="F1" s="32"/>
      <c r="G1" s="32"/>
      <c r="H1" s="1" t="s">
        <v>101</v>
      </c>
      <c r="I1" s="32" t="s">
        <v>102</v>
      </c>
      <c r="J1" s="32"/>
      <c r="K1" s="32"/>
      <c r="L1" s="1" t="s">
        <v>101</v>
      </c>
    </row>
    <row r="2" ht="25" customHeight="1" spans="1:12">
      <c r="A2" s="33" t="s">
        <v>11</v>
      </c>
      <c r="B2" s="31" t="s">
        <v>12</v>
      </c>
      <c r="C2" s="31">
        <v>2</v>
      </c>
      <c r="E2" s="34" t="s">
        <v>18</v>
      </c>
      <c r="F2" s="35" t="s">
        <v>19</v>
      </c>
      <c r="G2" s="35">
        <v>15</v>
      </c>
      <c r="H2" s="36">
        <v>5</v>
      </c>
      <c r="I2" s="34" t="s">
        <v>11</v>
      </c>
      <c r="J2" s="35" t="s">
        <v>12</v>
      </c>
      <c r="K2" s="35">
        <v>2</v>
      </c>
      <c r="L2" s="36">
        <v>2</v>
      </c>
    </row>
    <row r="3" ht="25" customHeight="1" spans="1:12">
      <c r="A3" s="33" t="s">
        <v>11</v>
      </c>
      <c r="B3" s="31" t="s">
        <v>16</v>
      </c>
      <c r="C3" s="31">
        <v>1</v>
      </c>
      <c r="E3" s="34" t="s">
        <v>49</v>
      </c>
      <c r="F3" s="35" t="s">
        <v>50</v>
      </c>
      <c r="G3" s="35">
        <v>3</v>
      </c>
      <c r="H3" s="36">
        <v>1</v>
      </c>
      <c r="I3" s="34" t="s">
        <v>11</v>
      </c>
      <c r="J3" s="35" t="s">
        <v>16</v>
      </c>
      <c r="K3" s="35">
        <v>1</v>
      </c>
      <c r="L3" s="36">
        <v>1</v>
      </c>
    </row>
    <row r="4" ht="25" customHeight="1" spans="1:12">
      <c r="A4" s="33" t="s">
        <v>18</v>
      </c>
      <c r="B4" s="31" t="s">
        <v>19</v>
      </c>
      <c r="C4" s="31">
        <v>15</v>
      </c>
      <c r="E4" s="34" t="s">
        <v>49</v>
      </c>
      <c r="F4" s="35" t="s">
        <v>54</v>
      </c>
      <c r="G4" s="35">
        <v>2</v>
      </c>
      <c r="H4" s="36">
        <v>1</v>
      </c>
      <c r="I4" s="34" t="s">
        <v>35</v>
      </c>
      <c r="J4" s="35" t="s">
        <v>36</v>
      </c>
      <c r="K4" s="35">
        <v>5</v>
      </c>
      <c r="L4" s="36">
        <v>2</v>
      </c>
    </row>
    <row r="5" ht="25" customHeight="1" spans="1:12">
      <c r="A5" s="33" t="s">
        <v>35</v>
      </c>
      <c r="B5" s="31" t="s">
        <v>36</v>
      </c>
      <c r="C5" s="31">
        <v>5</v>
      </c>
      <c r="E5" s="37" t="s">
        <v>103</v>
      </c>
      <c r="F5" s="37"/>
      <c r="G5" s="37">
        <v>20</v>
      </c>
      <c r="H5" s="36"/>
      <c r="I5" s="34" t="s">
        <v>35</v>
      </c>
      <c r="J5" s="35" t="s">
        <v>42</v>
      </c>
      <c r="K5" s="35">
        <v>6</v>
      </c>
      <c r="L5" s="36">
        <v>8</v>
      </c>
    </row>
    <row r="6" ht="25" customHeight="1" spans="1:12">
      <c r="A6" s="33" t="s">
        <v>35</v>
      </c>
      <c r="B6" s="31" t="s">
        <v>42</v>
      </c>
      <c r="C6" s="31">
        <v>6</v>
      </c>
      <c r="E6" s="1"/>
      <c r="F6" s="1"/>
      <c r="G6" s="1"/>
      <c r="H6" s="36"/>
      <c r="I6" s="34" t="s">
        <v>65</v>
      </c>
      <c r="J6" s="35" t="s">
        <v>66</v>
      </c>
      <c r="K6" s="35">
        <v>4</v>
      </c>
      <c r="L6" s="36">
        <v>2</v>
      </c>
    </row>
    <row r="7" ht="25" customHeight="1" spans="1:12">
      <c r="A7" s="33" t="s">
        <v>49</v>
      </c>
      <c r="B7" s="31" t="s">
        <v>50</v>
      </c>
      <c r="C7" s="31">
        <v>3</v>
      </c>
      <c r="E7" s="38" t="s">
        <v>104</v>
      </c>
      <c r="F7" s="39"/>
      <c r="G7" s="40"/>
      <c r="H7" s="36"/>
      <c r="I7" s="34" t="s">
        <v>84</v>
      </c>
      <c r="J7" s="35" t="s">
        <v>85</v>
      </c>
      <c r="K7" s="35">
        <v>3</v>
      </c>
      <c r="L7" s="36">
        <v>1</v>
      </c>
    </row>
    <row r="8" ht="25" customHeight="1" spans="1:11">
      <c r="A8" s="33" t="s">
        <v>49</v>
      </c>
      <c r="B8" s="31" t="s">
        <v>54</v>
      </c>
      <c r="C8" s="31">
        <v>2</v>
      </c>
      <c r="E8" s="34" t="s">
        <v>57</v>
      </c>
      <c r="F8" s="35" t="s">
        <v>58</v>
      </c>
      <c r="G8" s="35">
        <v>6</v>
      </c>
      <c r="H8" s="36">
        <v>2</v>
      </c>
      <c r="I8" s="41" t="s">
        <v>103</v>
      </c>
      <c r="J8" s="41"/>
      <c r="K8" s="41">
        <v>21</v>
      </c>
    </row>
    <row r="9" ht="25" customHeight="1" spans="1:8">
      <c r="A9" s="33" t="s">
        <v>57</v>
      </c>
      <c r="B9" s="31" t="s">
        <v>58</v>
      </c>
      <c r="C9" s="31">
        <v>6</v>
      </c>
      <c r="E9" s="34" t="s">
        <v>71</v>
      </c>
      <c r="F9" s="35" t="s">
        <v>72</v>
      </c>
      <c r="G9" s="35">
        <v>4</v>
      </c>
      <c r="H9" s="36">
        <v>2</v>
      </c>
    </row>
    <row r="10" ht="25" customHeight="1" spans="1:8">
      <c r="A10" s="33" t="s">
        <v>65</v>
      </c>
      <c r="B10" s="31" t="s">
        <v>66</v>
      </c>
      <c r="C10" s="31">
        <v>4</v>
      </c>
      <c r="E10" s="34" t="s">
        <v>71</v>
      </c>
      <c r="F10" s="35" t="s">
        <v>77</v>
      </c>
      <c r="G10" s="35">
        <v>2</v>
      </c>
      <c r="H10" s="36">
        <v>1</v>
      </c>
    </row>
    <row r="11" ht="25" customHeight="1" spans="1:11">
      <c r="A11" s="33" t="s">
        <v>71</v>
      </c>
      <c r="B11" s="31" t="s">
        <v>72</v>
      </c>
      <c r="C11" s="31">
        <v>4</v>
      </c>
      <c r="E11" s="34" t="s">
        <v>71</v>
      </c>
      <c r="F11" s="35" t="s">
        <v>80</v>
      </c>
      <c r="G11" s="35">
        <v>3</v>
      </c>
      <c r="H11" s="36">
        <v>1</v>
      </c>
      <c r="I11" s="1"/>
      <c r="J11" s="1"/>
      <c r="K11" s="1"/>
    </row>
    <row r="12" ht="25" customHeight="1" spans="1:8">
      <c r="A12" s="33" t="s">
        <v>71</v>
      </c>
      <c r="B12" s="31" t="s">
        <v>77</v>
      </c>
      <c r="C12" s="31">
        <v>2</v>
      </c>
      <c r="E12" s="34" t="s">
        <v>89</v>
      </c>
      <c r="F12" s="35" t="s">
        <v>90</v>
      </c>
      <c r="G12" s="35">
        <v>3</v>
      </c>
      <c r="H12" s="36">
        <v>1</v>
      </c>
    </row>
    <row r="13" ht="31" customHeight="1" spans="1:8">
      <c r="A13" s="33" t="s">
        <v>71</v>
      </c>
      <c r="B13" s="31" t="s">
        <v>80</v>
      </c>
      <c r="C13" s="31">
        <v>3</v>
      </c>
      <c r="E13" s="34" t="s">
        <v>94</v>
      </c>
      <c r="F13" s="35" t="s">
        <v>95</v>
      </c>
      <c r="G13" s="35">
        <v>3</v>
      </c>
      <c r="H13" s="36">
        <v>1</v>
      </c>
    </row>
    <row r="14" ht="25" customHeight="1" spans="1:7">
      <c r="A14" s="33" t="s">
        <v>84</v>
      </c>
      <c r="B14" s="31" t="s">
        <v>85</v>
      </c>
      <c r="C14" s="31">
        <v>3</v>
      </c>
      <c r="E14" s="41" t="s">
        <v>103</v>
      </c>
      <c r="F14" s="41"/>
      <c r="G14" s="41">
        <v>21</v>
      </c>
    </row>
    <row r="15" ht="25" customHeight="1" spans="1:3">
      <c r="A15" s="33" t="s">
        <v>89</v>
      </c>
      <c r="B15" s="31" t="s">
        <v>90</v>
      </c>
      <c r="C15" s="31">
        <v>3</v>
      </c>
    </row>
    <row r="16" ht="25" customHeight="1" spans="1:3">
      <c r="A16" s="33" t="s">
        <v>94</v>
      </c>
      <c r="B16" s="31" t="s">
        <v>95</v>
      </c>
      <c r="C16" s="31">
        <v>3</v>
      </c>
    </row>
    <row r="17" customHeight="1" spans="1:3">
      <c r="A17" s="42" t="s">
        <v>103</v>
      </c>
      <c r="B17" s="42"/>
      <c r="C17" s="42">
        <v>62</v>
      </c>
    </row>
  </sheetData>
  <mergeCells count="3">
    <mergeCell ref="E1:G1"/>
    <mergeCell ref="I1:K1"/>
    <mergeCell ref="E7:G7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7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3.5"/>
  <cols>
    <col min="1" max="1" width="5.625" customWidth="1"/>
    <col min="2" max="2" width="13.625" customWidth="1"/>
    <col min="3" max="3" width="18.125" customWidth="1"/>
    <col min="4" max="4" width="13.5" customWidth="1"/>
    <col min="5" max="5" width="12.375" customWidth="1"/>
    <col min="6" max="6" width="8.25" customWidth="1"/>
    <col min="7" max="7" width="10.375" customWidth="1"/>
    <col min="9" max="19" width="9" style="23"/>
    <col min="20" max="20" width="12.625" style="23"/>
    <col min="21" max="21" width="12.625" style="23" customWidth="1"/>
    <col min="22" max="23" width="9" style="23"/>
  </cols>
  <sheetData>
    <row r="1" ht="25.5" spans="1:23">
      <c r="A1" s="24" t="s">
        <v>105</v>
      </c>
      <c r="B1" s="24"/>
      <c r="C1" s="24"/>
      <c r="D1" s="24"/>
      <c r="E1" s="24"/>
      <c r="F1" s="24"/>
      <c r="G1" s="24"/>
      <c r="I1" s="5" t="s">
        <v>106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24" customHeight="1" spans="1:23">
      <c r="A2" s="25" t="s">
        <v>1</v>
      </c>
      <c r="B2" s="26" t="s">
        <v>107</v>
      </c>
      <c r="C2" s="27" t="s">
        <v>2</v>
      </c>
      <c r="D2" s="27" t="s">
        <v>3</v>
      </c>
      <c r="E2" s="28" t="s">
        <v>5</v>
      </c>
      <c r="F2" s="27" t="s">
        <v>108</v>
      </c>
      <c r="G2" s="27" t="s">
        <v>9</v>
      </c>
      <c r="I2" s="6" t="s">
        <v>1</v>
      </c>
      <c r="J2" s="7" t="s">
        <v>109</v>
      </c>
      <c r="K2" s="8" t="s">
        <v>110</v>
      </c>
      <c r="L2" s="8" t="s">
        <v>111</v>
      </c>
      <c r="M2" s="8" t="s">
        <v>112</v>
      </c>
      <c r="N2" s="8" t="s">
        <v>113</v>
      </c>
      <c r="O2" s="8" t="s">
        <v>114</v>
      </c>
      <c r="P2" s="7" t="s">
        <v>115</v>
      </c>
      <c r="Q2" s="7" t="s">
        <v>116</v>
      </c>
      <c r="R2" s="7" t="s">
        <v>2</v>
      </c>
      <c r="S2" s="7" t="s">
        <v>3</v>
      </c>
      <c r="T2" s="7" t="s">
        <v>117</v>
      </c>
      <c r="U2" s="7" t="s">
        <v>4</v>
      </c>
      <c r="V2" s="7" t="s">
        <v>118</v>
      </c>
      <c r="W2" s="8" t="s">
        <v>9</v>
      </c>
    </row>
    <row r="3" ht="20" customHeight="1" spans="1:23">
      <c r="A3" s="9" t="s">
        <v>10</v>
      </c>
      <c r="B3" s="16">
        <v>202301140004</v>
      </c>
      <c r="C3" s="29" t="s">
        <v>11</v>
      </c>
      <c r="D3" s="29" t="s">
        <v>12</v>
      </c>
      <c r="E3" s="29">
        <v>85.49</v>
      </c>
      <c r="F3" s="29">
        <v>1</v>
      </c>
      <c r="G3" s="29" t="s">
        <v>119</v>
      </c>
      <c r="I3" s="30" t="s">
        <v>10</v>
      </c>
      <c r="J3" s="30" t="str">
        <f>VLOOKUP($B3,'2022'!$A:$P,3,0)</f>
        <v>叶茜</v>
      </c>
      <c r="K3" s="30" t="str">
        <f>VLOOKUP($B3,'2022'!$A:$P,4,0)</f>
        <v>女</v>
      </c>
      <c r="L3" s="30">
        <f>VLOOKUP($B3,'2022'!$A:$P,5,0)</f>
        <v>1997.03</v>
      </c>
      <c r="M3" s="55" t="str">
        <f>VLOOKUP($B3,'2022'!$A:$P,6,0)</f>
        <v>441622199703101807</v>
      </c>
      <c r="N3" s="30" t="str">
        <f>VLOOKUP($B3,'2022'!$A:$P,7,0)</f>
        <v>惠州学院</v>
      </c>
      <c r="O3" s="30" t="str">
        <f>VLOOKUP($B3,'2022'!$A:$P,8,0)</f>
        <v>汉语言文学</v>
      </c>
      <c r="P3" s="30" t="str">
        <f>VLOOKUP($B3,'2022'!$A:$P,9,0)</f>
        <v>全日制本科</v>
      </c>
      <c r="Q3" s="30" t="str">
        <f>VLOOKUP($B3,'2022'!$A:$P,10,0)</f>
        <v>无</v>
      </c>
      <c r="R3" s="30" t="str">
        <f>VLOOKUP($B3,'2022'!$A:$P,11,0)</f>
        <v>惠城区人社局</v>
      </c>
      <c r="S3" s="30" t="str">
        <f>VLOOKUP($B3,'2022'!$A:$P,12,0)</f>
        <v>B001</v>
      </c>
      <c r="T3" s="30">
        <f>VLOOKUP($B3,'2022'!$A:$P,13,0)</f>
        <v>13528011052</v>
      </c>
      <c r="U3" s="30">
        <f>VLOOKUP($B3,'2022'!$A:$P,14,0)</f>
        <v>202301140004</v>
      </c>
      <c r="V3" s="30" t="str">
        <f>VLOOKUP($B3,'2022'!$A:$P,15,0)</f>
        <v>第一试室</v>
      </c>
      <c r="W3" s="30">
        <f>VLOOKUP($B3,'2022'!$A:$P,16,0)</f>
        <v>0</v>
      </c>
    </row>
    <row r="4" ht="20" customHeight="1" spans="1:23">
      <c r="A4" s="9" t="s">
        <v>14</v>
      </c>
      <c r="B4" s="16">
        <v>202301140001</v>
      </c>
      <c r="C4" s="29" t="s">
        <v>11</v>
      </c>
      <c r="D4" s="29" t="s">
        <v>12</v>
      </c>
      <c r="E4" s="29">
        <v>80.59</v>
      </c>
      <c r="F4" s="29">
        <v>2</v>
      </c>
      <c r="G4" s="29" t="s">
        <v>119</v>
      </c>
      <c r="I4" s="30" t="s">
        <v>14</v>
      </c>
      <c r="J4" s="30" t="str">
        <f>VLOOKUP($B4,'2022'!$A:$P,3,0)</f>
        <v>叶缘</v>
      </c>
      <c r="K4" s="30" t="str">
        <f>VLOOKUP($B4,'2022'!$A:$P,4,0)</f>
        <v>女</v>
      </c>
      <c r="L4" s="30">
        <f>VLOOKUP($B4,'2022'!$A:$P,5,0)</f>
        <v>1995.08</v>
      </c>
      <c r="M4" s="55" t="str">
        <f>VLOOKUP($B4,'2022'!$A:$P,6,0)</f>
        <v>441302199508281046</v>
      </c>
      <c r="N4" s="30" t="str">
        <f>VLOOKUP($B4,'2022'!$A:$P,7,0)</f>
        <v>广东财经大学华商学院</v>
      </c>
      <c r="O4" s="30" t="str">
        <f>VLOOKUP($B4,'2022'!$A:$P,8,0)</f>
        <v>汉语言文学</v>
      </c>
      <c r="P4" s="30" t="str">
        <f>VLOOKUP($B4,'2022'!$A:$P,9,0)</f>
        <v>全日制本科</v>
      </c>
      <c r="Q4" s="30" t="str">
        <f>VLOOKUP($B4,'2022'!$A:$P,10,0)</f>
        <v>惠城区技工学校</v>
      </c>
      <c r="R4" s="30" t="str">
        <f>VLOOKUP($B4,'2022'!$A:$P,11,0)</f>
        <v>惠城区人社局</v>
      </c>
      <c r="S4" s="30" t="str">
        <f>VLOOKUP($B4,'2022'!$A:$P,12,0)</f>
        <v>B001</v>
      </c>
      <c r="T4" s="30">
        <f>VLOOKUP($B4,'2022'!$A:$P,13,0)</f>
        <v>15986598680</v>
      </c>
      <c r="U4" s="30">
        <f>VLOOKUP($B4,'2022'!$A:$P,14,0)</f>
        <v>202301140001</v>
      </c>
      <c r="V4" s="30" t="str">
        <f>VLOOKUP($B4,'2022'!$A:$P,15,0)</f>
        <v>第一试室</v>
      </c>
      <c r="W4" s="30">
        <f>VLOOKUP($B4,'2022'!$A:$P,16,0)</f>
        <v>0</v>
      </c>
    </row>
    <row r="5" ht="20" customHeight="1" spans="1:23">
      <c r="A5" s="9" t="s">
        <v>15</v>
      </c>
      <c r="B5" s="16">
        <v>202301140006</v>
      </c>
      <c r="C5" s="29" t="s">
        <v>11</v>
      </c>
      <c r="D5" s="29" t="s">
        <v>16</v>
      </c>
      <c r="E5" s="29">
        <v>80.87</v>
      </c>
      <c r="F5" s="29">
        <v>1</v>
      </c>
      <c r="G5" s="29" t="s">
        <v>119</v>
      </c>
      <c r="I5" s="30" t="s">
        <v>15</v>
      </c>
      <c r="J5" s="30" t="str">
        <f>VLOOKUP($B5,'2022'!$A:$P,3,0)</f>
        <v>赖佳珺</v>
      </c>
      <c r="K5" s="30" t="str">
        <f>VLOOKUP($B5,'2022'!$A:$P,4,0)</f>
        <v>女</v>
      </c>
      <c r="L5" s="30" t="str">
        <f>VLOOKUP($B5,'2022'!$A:$P,5,0)</f>
        <v>1998.03</v>
      </c>
      <c r="M5" s="30" t="str">
        <f>VLOOKUP($B5,'2022'!$A:$P,6,0)</f>
        <v>441302199803095449</v>
      </c>
      <c r="N5" s="30" t="str">
        <f>VLOOKUP($B5,'2022'!$A:$P,7,0)</f>
        <v>韩山师范学院</v>
      </c>
      <c r="O5" s="30" t="str">
        <f>VLOOKUP($B5,'2022'!$A:$P,8,0)</f>
        <v>统计学</v>
      </c>
      <c r="P5" s="30" t="str">
        <f>VLOOKUP($B5,'2022'!$A:$P,9,0)</f>
        <v>全日制本科</v>
      </c>
      <c r="Q5" s="30" t="str">
        <f>VLOOKUP($B5,'2022'!$A:$P,10,0)</f>
        <v>无</v>
      </c>
      <c r="R5" s="30" t="str">
        <f>VLOOKUP($B5,'2022'!$A:$P,11,0)</f>
        <v>惠城区人社局</v>
      </c>
      <c r="S5" s="30" t="str">
        <f>VLOOKUP($B5,'2022'!$A:$P,12,0)</f>
        <v>B002</v>
      </c>
      <c r="T5" s="30" t="str">
        <f>VLOOKUP($B5,'2022'!$A:$P,13,0)</f>
        <v>15976318523</v>
      </c>
      <c r="U5" s="30">
        <f>VLOOKUP($B5,'2022'!$A:$P,14,0)</f>
        <v>202301140006</v>
      </c>
      <c r="V5" s="30" t="str">
        <f>VLOOKUP($B5,'2022'!$A:$P,15,0)</f>
        <v>第一试室</v>
      </c>
      <c r="W5" s="30">
        <f>VLOOKUP($B5,'2022'!$A:$P,16,0)</f>
        <v>0</v>
      </c>
    </row>
    <row r="6" ht="20" customHeight="1" spans="1:23">
      <c r="A6" s="9" t="s">
        <v>17</v>
      </c>
      <c r="B6" s="16">
        <v>202301140052</v>
      </c>
      <c r="C6" s="29" t="s">
        <v>18</v>
      </c>
      <c r="D6" s="29" t="s">
        <v>19</v>
      </c>
      <c r="E6" s="29">
        <v>80.86</v>
      </c>
      <c r="F6" s="29">
        <v>1</v>
      </c>
      <c r="G6" s="29" t="s">
        <v>119</v>
      </c>
      <c r="I6" s="30" t="s">
        <v>17</v>
      </c>
      <c r="J6" s="30" t="str">
        <f>VLOOKUP($B6,'2022'!$A:$P,3,0)</f>
        <v>林景旺</v>
      </c>
      <c r="K6" s="30" t="str">
        <f>VLOOKUP($B6,'2022'!$A:$P,4,0)</f>
        <v>男</v>
      </c>
      <c r="L6" s="30" t="str">
        <f>VLOOKUP($B6,'2022'!$A:$P,5,0)</f>
        <v>1997.01</v>
      </c>
      <c r="M6" s="30" t="str">
        <f>VLOOKUP($B6,'2022'!$A:$P,6,0)</f>
        <v>441302199701152174</v>
      </c>
      <c r="N6" s="30" t="str">
        <f>VLOOKUP($B6,'2022'!$A:$P,7,0)</f>
        <v>广东工业大学华立学院</v>
      </c>
      <c r="O6" s="30" t="str">
        <f>VLOOKUP($B6,'2022'!$A:$P,8,0)</f>
        <v>计算机科学与技术</v>
      </c>
      <c r="P6" s="30" t="str">
        <f>VLOOKUP($B6,'2022'!$A:$P,9,0)</f>
        <v>全日制本科</v>
      </c>
      <c r="Q6" s="30" t="str">
        <f>VLOOKUP($B6,'2022'!$A:$P,10,0)</f>
        <v>无</v>
      </c>
      <c r="R6" s="30" t="str">
        <f>VLOOKUP($B6,'2022'!$A:$P,11,0)</f>
        <v>惠城区司法局</v>
      </c>
      <c r="S6" s="30" t="str">
        <f>VLOOKUP($B6,'2022'!$A:$P,12,0)</f>
        <v>B003</v>
      </c>
      <c r="T6" s="30" t="str">
        <f>VLOOKUP($B6,'2022'!$A:$P,13,0)</f>
        <v>15976121603</v>
      </c>
      <c r="U6" s="30">
        <f>VLOOKUP($B6,'2022'!$A:$P,14,0)</f>
        <v>202301140052</v>
      </c>
      <c r="V6" s="30" t="str">
        <f>VLOOKUP($B6,'2022'!$A:$P,15,0)</f>
        <v>第二试室</v>
      </c>
      <c r="W6" s="30">
        <f>VLOOKUP($B6,'2022'!$A:$P,16,0)</f>
        <v>0</v>
      </c>
    </row>
    <row r="7" ht="20" customHeight="1" spans="1:23">
      <c r="A7" s="9" t="s">
        <v>20</v>
      </c>
      <c r="B7" s="16">
        <v>202301140048</v>
      </c>
      <c r="C7" s="29" t="s">
        <v>18</v>
      </c>
      <c r="D7" s="29" t="s">
        <v>19</v>
      </c>
      <c r="E7" s="29">
        <v>80.23</v>
      </c>
      <c r="F7" s="29">
        <v>2</v>
      </c>
      <c r="G7" s="29" t="s">
        <v>119</v>
      </c>
      <c r="I7" s="30" t="s">
        <v>20</v>
      </c>
      <c r="J7" s="30" t="str">
        <f>VLOOKUP($B7,'2022'!$A:$P,3,0)</f>
        <v>刘颖菁</v>
      </c>
      <c r="K7" s="30" t="str">
        <f>VLOOKUP($B7,'2022'!$A:$P,4,0)</f>
        <v>女</v>
      </c>
      <c r="L7" s="30" t="str">
        <f>VLOOKUP($B7,'2022'!$A:$P,5,0)</f>
        <v>1997.04</v>
      </c>
      <c r="M7" s="30" t="str">
        <f>VLOOKUP($B7,'2022'!$A:$P,6,0)</f>
        <v>441481199704213623</v>
      </c>
      <c r="N7" s="30" t="str">
        <f>VLOOKUP($B7,'2022'!$A:$P,7,0)</f>
        <v>广东财经大学华商学院</v>
      </c>
      <c r="O7" s="30" t="str">
        <f>VLOOKUP($B7,'2022'!$A:$P,8,0)</f>
        <v>财务管理</v>
      </c>
      <c r="P7" s="30" t="str">
        <f>VLOOKUP($B7,'2022'!$A:$P,9,0)</f>
        <v>全日制本科</v>
      </c>
      <c r="Q7" s="30" t="str">
        <f>VLOOKUP($B7,'2022'!$A:$P,10,0)</f>
        <v>惠州市信东财税有限公司</v>
      </c>
      <c r="R7" s="30" t="str">
        <f>VLOOKUP($B7,'2022'!$A:$P,11,0)</f>
        <v>惠城区司法局</v>
      </c>
      <c r="S7" s="30" t="str">
        <f>VLOOKUP($B7,'2022'!$A:$P,12,0)</f>
        <v>B003</v>
      </c>
      <c r="T7" s="30" t="str">
        <f>VLOOKUP($B7,'2022'!$A:$P,13,0)</f>
        <v>18102585743</v>
      </c>
      <c r="U7" s="30">
        <f>VLOOKUP($B7,'2022'!$A:$P,14,0)</f>
        <v>202301140048</v>
      </c>
      <c r="V7" s="30" t="str">
        <f>VLOOKUP($B7,'2022'!$A:$P,15,0)</f>
        <v>第二试室</v>
      </c>
      <c r="W7" s="30">
        <f>VLOOKUP($B7,'2022'!$A:$P,16,0)</f>
        <v>0</v>
      </c>
    </row>
    <row r="8" ht="20" customHeight="1" spans="1:23">
      <c r="A8" s="9" t="s">
        <v>21</v>
      </c>
      <c r="B8" s="16">
        <v>202301140039</v>
      </c>
      <c r="C8" s="29" t="s">
        <v>18</v>
      </c>
      <c r="D8" s="29" t="s">
        <v>19</v>
      </c>
      <c r="E8" s="29">
        <v>79.91</v>
      </c>
      <c r="F8" s="29">
        <v>3</v>
      </c>
      <c r="G8" s="29" t="s">
        <v>119</v>
      </c>
      <c r="I8" s="30" t="s">
        <v>21</v>
      </c>
      <c r="J8" s="30" t="str">
        <f>VLOOKUP($B8,'2022'!$A:$P,3,0)</f>
        <v>杨少辉</v>
      </c>
      <c r="K8" s="30" t="str">
        <f>VLOOKUP($B8,'2022'!$A:$P,4,0)</f>
        <v>男</v>
      </c>
      <c r="L8" s="30" t="str">
        <f>VLOOKUP($B8,'2022'!$A:$P,5,0)</f>
        <v>1993.11</v>
      </c>
      <c r="M8" s="30" t="str">
        <f>VLOOKUP($B8,'2022'!$A:$P,6,0)</f>
        <v>44130219931120731X</v>
      </c>
      <c r="N8" s="30" t="str">
        <f>VLOOKUP($B8,'2022'!$A:$P,7,0)</f>
        <v>广东石油化工学院</v>
      </c>
      <c r="O8" s="30" t="str">
        <f>VLOOKUP($B8,'2022'!$A:$P,8,0)</f>
        <v>化学工程与工艺</v>
      </c>
      <c r="P8" s="30" t="str">
        <f>VLOOKUP($B8,'2022'!$A:$P,9,0)</f>
        <v>全日制本科</v>
      </c>
      <c r="Q8" s="30" t="str">
        <f>VLOOKUP($B8,'2022'!$A:$P,10,0)</f>
        <v>惠州市交通运输局惠城分局</v>
      </c>
      <c r="R8" s="30" t="str">
        <f>VLOOKUP($B8,'2022'!$A:$P,11,0)</f>
        <v>惠城区司法局</v>
      </c>
      <c r="S8" s="30" t="str">
        <f>VLOOKUP($B8,'2022'!$A:$P,12,0)</f>
        <v>B003</v>
      </c>
      <c r="T8" s="30" t="str">
        <f>VLOOKUP($B8,'2022'!$A:$P,13,0)</f>
        <v>13433509726</v>
      </c>
      <c r="U8" s="30">
        <f>VLOOKUP($B8,'2022'!$A:$P,14,0)</f>
        <v>202301140039</v>
      </c>
      <c r="V8" s="30" t="str">
        <f>VLOOKUP($B8,'2022'!$A:$P,15,0)</f>
        <v>第二试室</v>
      </c>
      <c r="W8" s="30">
        <f>VLOOKUP($B8,'2022'!$A:$P,16,0)</f>
        <v>0</v>
      </c>
    </row>
    <row r="9" ht="20" customHeight="1" spans="1:23">
      <c r="A9" s="9" t="s">
        <v>22</v>
      </c>
      <c r="B9" s="16">
        <v>202301140034</v>
      </c>
      <c r="C9" s="29" t="s">
        <v>18</v>
      </c>
      <c r="D9" s="29" t="s">
        <v>19</v>
      </c>
      <c r="E9" s="29">
        <v>79.49</v>
      </c>
      <c r="F9" s="29">
        <v>4</v>
      </c>
      <c r="G9" s="29" t="s">
        <v>119</v>
      </c>
      <c r="I9" s="30" t="s">
        <v>22</v>
      </c>
      <c r="J9" s="30" t="str">
        <f>VLOOKUP($B9,'2022'!$A:$P,3,0)</f>
        <v>徐家栋</v>
      </c>
      <c r="K9" s="30" t="str">
        <f>VLOOKUP($B9,'2022'!$A:$P,4,0)</f>
        <v>男</v>
      </c>
      <c r="L9" s="30" t="str">
        <f>VLOOKUP($B9,'2022'!$A:$P,5,0)</f>
        <v>1989.05</v>
      </c>
      <c r="M9" s="30" t="str">
        <f>VLOOKUP($B9,'2022'!$A:$P,6,0)</f>
        <v>441324198905185334</v>
      </c>
      <c r="N9" s="30" t="str">
        <f>VLOOKUP($B9,'2022'!$A:$P,7,0)</f>
        <v>惠州学院</v>
      </c>
      <c r="O9" s="30" t="str">
        <f>VLOOKUP($B9,'2022'!$A:$P,8,0)</f>
        <v>物流管理</v>
      </c>
      <c r="P9" s="30" t="str">
        <f>VLOOKUP($B9,'2022'!$A:$P,9,0)</f>
        <v>全日制本科</v>
      </c>
      <c r="Q9" s="30" t="str">
        <f>VLOOKUP($B9,'2022'!$A:$P,10,0)</f>
        <v>无</v>
      </c>
      <c r="R9" s="30" t="str">
        <f>VLOOKUP($B9,'2022'!$A:$P,11,0)</f>
        <v>惠城区司法局</v>
      </c>
      <c r="S9" s="30" t="str">
        <f>VLOOKUP($B9,'2022'!$A:$P,12,0)</f>
        <v>B003</v>
      </c>
      <c r="T9" s="30" t="str">
        <f>VLOOKUP($B9,'2022'!$A:$P,13,0)</f>
        <v>13790779196</v>
      </c>
      <c r="U9" s="30">
        <f>VLOOKUP($B9,'2022'!$A:$P,14,0)</f>
        <v>202301140034</v>
      </c>
      <c r="V9" s="30" t="str">
        <f>VLOOKUP($B9,'2022'!$A:$P,15,0)</f>
        <v>第二试室</v>
      </c>
      <c r="W9" s="30">
        <f>VLOOKUP($B9,'2022'!$A:$P,16,0)</f>
        <v>0</v>
      </c>
    </row>
    <row r="10" ht="20" customHeight="1" spans="1:23">
      <c r="A10" s="9" t="s">
        <v>23</v>
      </c>
      <c r="B10" s="16">
        <v>202301140016</v>
      </c>
      <c r="C10" s="29" t="s">
        <v>18</v>
      </c>
      <c r="D10" s="29" t="s">
        <v>19</v>
      </c>
      <c r="E10" s="29">
        <v>79.38</v>
      </c>
      <c r="F10" s="29">
        <v>5</v>
      </c>
      <c r="G10" s="29" t="s">
        <v>119</v>
      </c>
      <c r="I10" s="30" t="s">
        <v>23</v>
      </c>
      <c r="J10" s="30" t="str">
        <f>VLOOKUP($B10,'2022'!$A:$P,3,0)</f>
        <v>张宇轩</v>
      </c>
      <c r="K10" s="30" t="str">
        <f>VLOOKUP($B10,'2022'!$A:$P,4,0)</f>
        <v>男</v>
      </c>
      <c r="L10" s="30">
        <f>VLOOKUP($B10,'2022'!$A:$P,5,0)</f>
        <v>2000.1</v>
      </c>
      <c r="M10" s="55" t="str">
        <f>VLOOKUP($B10,'2022'!$A:$P,6,0)</f>
        <v>441602200010172215</v>
      </c>
      <c r="N10" s="30" t="str">
        <f>VLOOKUP($B10,'2022'!$A:$P,7,0)</f>
        <v>广东海洋大学</v>
      </c>
      <c r="O10" s="30" t="str">
        <f>VLOOKUP($B10,'2022'!$A:$P,8,0)</f>
        <v>交通运输</v>
      </c>
      <c r="P10" s="30" t="str">
        <f>VLOOKUP($B10,'2022'!$A:$P,9,0)</f>
        <v>全日制本科</v>
      </c>
      <c r="Q10" s="30" t="str">
        <f>VLOOKUP($B10,'2022'!$A:$P,10,0)</f>
        <v>无</v>
      </c>
      <c r="R10" s="30" t="str">
        <f>VLOOKUP($B10,'2022'!$A:$P,11,0)</f>
        <v>惠城区司法局</v>
      </c>
      <c r="S10" s="30" t="str">
        <f>VLOOKUP($B10,'2022'!$A:$P,12,0)</f>
        <v>B003</v>
      </c>
      <c r="T10" s="30" t="str">
        <f>VLOOKUP($B10,'2022'!$A:$P,13,0)</f>
        <v>18998767608</v>
      </c>
      <c r="U10" s="30">
        <f>VLOOKUP($B10,'2022'!$A:$P,14,0)</f>
        <v>202301140016</v>
      </c>
      <c r="V10" s="30" t="str">
        <f>VLOOKUP($B10,'2022'!$A:$P,15,0)</f>
        <v>第一试室</v>
      </c>
      <c r="W10" s="30">
        <f>VLOOKUP($B10,'2022'!$A:$P,16,0)</f>
        <v>0</v>
      </c>
    </row>
    <row r="11" ht="20" customHeight="1" spans="1:23">
      <c r="A11" s="9" t="s">
        <v>24</v>
      </c>
      <c r="B11" s="16">
        <v>202301140032</v>
      </c>
      <c r="C11" s="29" t="s">
        <v>18</v>
      </c>
      <c r="D11" s="29" t="s">
        <v>19</v>
      </c>
      <c r="E11" s="29">
        <v>79.04</v>
      </c>
      <c r="F11" s="29">
        <v>6</v>
      </c>
      <c r="G11" s="29" t="s">
        <v>119</v>
      </c>
      <c r="I11" s="30" t="s">
        <v>24</v>
      </c>
      <c r="J11" s="30" t="str">
        <f>VLOOKUP($B11,'2022'!$A:$P,3,0)</f>
        <v>杨春林</v>
      </c>
      <c r="K11" s="30" t="str">
        <f>VLOOKUP($B11,'2022'!$A:$P,4,0)</f>
        <v>男</v>
      </c>
      <c r="L11" s="30">
        <f>VLOOKUP($B11,'2022'!$A:$P,5,0)</f>
        <v>2000.03</v>
      </c>
      <c r="M11" s="55" t="str">
        <f>VLOOKUP($B11,'2022'!$A:$P,6,0)</f>
        <v>441322200003173315</v>
      </c>
      <c r="N11" s="30" t="str">
        <f>VLOOKUP($B11,'2022'!$A:$P,7,0)</f>
        <v>广东海洋大学寸金学院</v>
      </c>
      <c r="O11" s="30" t="str">
        <f>VLOOKUP($B11,'2022'!$A:$P,8,0)</f>
        <v>信息管理与信息系统</v>
      </c>
      <c r="P11" s="30" t="str">
        <f>VLOOKUP($B11,'2022'!$A:$P,9,0)</f>
        <v>全日制本科</v>
      </c>
      <c r="Q11" s="30" t="str">
        <f>VLOOKUP($B11,'2022'!$A:$P,10,0)</f>
        <v>无</v>
      </c>
      <c r="R11" s="30" t="str">
        <f>VLOOKUP($B11,'2022'!$A:$P,11,0)</f>
        <v>惠城区司法局</v>
      </c>
      <c r="S11" s="30" t="str">
        <f>VLOOKUP($B11,'2022'!$A:$P,12,0)</f>
        <v>B003</v>
      </c>
      <c r="T11" s="30">
        <f>VLOOKUP($B11,'2022'!$A:$P,13,0)</f>
        <v>13431860979</v>
      </c>
      <c r="U11" s="30">
        <f>VLOOKUP($B11,'2022'!$A:$P,14,0)</f>
        <v>202301140032</v>
      </c>
      <c r="V11" s="30" t="str">
        <f>VLOOKUP($B11,'2022'!$A:$P,15,0)</f>
        <v>第二试室</v>
      </c>
      <c r="W11" s="30">
        <f>VLOOKUP($B11,'2022'!$A:$P,16,0)</f>
        <v>0</v>
      </c>
    </row>
    <row r="12" ht="20" customHeight="1" spans="1:23">
      <c r="A12" s="9" t="s">
        <v>25</v>
      </c>
      <c r="B12" s="16">
        <v>202301140038</v>
      </c>
      <c r="C12" s="29" t="s">
        <v>18</v>
      </c>
      <c r="D12" s="29" t="s">
        <v>19</v>
      </c>
      <c r="E12" s="29">
        <v>78.35</v>
      </c>
      <c r="F12" s="29">
        <v>7</v>
      </c>
      <c r="G12" s="29" t="s">
        <v>119</v>
      </c>
      <c r="I12" s="30" t="s">
        <v>25</v>
      </c>
      <c r="J12" s="30" t="str">
        <f>VLOOKUP($B12,'2022'!$A:$P,3,0)</f>
        <v>姚辉月</v>
      </c>
      <c r="K12" s="30" t="str">
        <f>VLOOKUP($B12,'2022'!$A:$P,4,0)</f>
        <v>男</v>
      </c>
      <c r="L12" s="30" t="str">
        <f>VLOOKUP($B12,'2022'!$A:$P,5,0)</f>
        <v>1991.03</v>
      </c>
      <c r="M12" s="30" t="str">
        <f>VLOOKUP($B12,'2022'!$A:$P,6,0)</f>
        <v>15212719910319601X</v>
      </c>
      <c r="N12" s="30" t="str">
        <f>VLOOKUP($B12,'2022'!$A:$P,7,0)</f>
        <v>海南大学</v>
      </c>
      <c r="O12" s="30" t="str">
        <f>VLOOKUP($B12,'2022'!$A:$P,8,0)</f>
        <v>生物技术</v>
      </c>
      <c r="P12" s="30" t="str">
        <f>VLOOKUP($B12,'2022'!$A:$P,9,0)</f>
        <v>全日制本科</v>
      </c>
      <c r="Q12" s="30" t="str">
        <f>VLOOKUP($B12,'2022'!$A:$P,10,0)</f>
        <v>无</v>
      </c>
      <c r="R12" s="30" t="str">
        <f>VLOOKUP($B12,'2022'!$A:$P,11,0)</f>
        <v>惠城区司法局</v>
      </c>
      <c r="S12" s="30" t="str">
        <f>VLOOKUP($B12,'2022'!$A:$P,12,0)</f>
        <v>B003</v>
      </c>
      <c r="T12" s="30" t="str">
        <f>VLOOKUP($B12,'2022'!$A:$P,13,0)</f>
        <v>15768795241</v>
      </c>
      <c r="U12" s="30">
        <f>VLOOKUP($B12,'2022'!$A:$P,14,0)</f>
        <v>202301140038</v>
      </c>
      <c r="V12" s="30" t="str">
        <f>VLOOKUP($B12,'2022'!$A:$P,15,0)</f>
        <v>第二试室</v>
      </c>
      <c r="W12" s="30">
        <f>VLOOKUP($B12,'2022'!$A:$P,16,0)</f>
        <v>0</v>
      </c>
    </row>
    <row r="13" ht="20" customHeight="1" spans="1:23">
      <c r="A13" s="9" t="s">
        <v>26</v>
      </c>
      <c r="B13" s="16">
        <v>202301140041</v>
      </c>
      <c r="C13" s="29" t="s">
        <v>18</v>
      </c>
      <c r="D13" s="29" t="s">
        <v>19</v>
      </c>
      <c r="E13" s="29">
        <v>78.17</v>
      </c>
      <c r="F13" s="29">
        <v>8</v>
      </c>
      <c r="G13" s="29" t="s">
        <v>119</v>
      </c>
      <c r="I13" s="30" t="s">
        <v>26</v>
      </c>
      <c r="J13" s="30" t="str">
        <f>VLOOKUP($B13,'2022'!$A:$P,3,0)</f>
        <v>钟宇槐</v>
      </c>
      <c r="K13" s="30" t="str">
        <f>VLOOKUP($B13,'2022'!$A:$P,4,0)</f>
        <v>男</v>
      </c>
      <c r="L13" s="30" t="str">
        <f>VLOOKUP($B13,'2022'!$A:$P,5,0)</f>
        <v>1999.01</v>
      </c>
      <c r="M13" s="30" t="str">
        <f>VLOOKUP($B13,'2022'!$A:$P,6,0)</f>
        <v>441481199901094854</v>
      </c>
      <c r="N13" s="30" t="str">
        <f>VLOOKUP($B13,'2022'!$A:$P,7,0)</f>
        <v>电子科技大学中山学院</v>
      </c>
      <c r="O13" s="30" t="str">
        <f>VLOOKUP($B13,'2022'!$A:$P,8,0)</f>
        <v>法学</v>
      </c>
      <c r="P13" s="30" t="str">
        <f>VLOOKUP($B13,'2022'!$A:$P,9,0)</f>
        <v>全日制本科</v>
      </c>
      <c r="Q13" s="30" t="str">
        <f>VLOOKUP($B13,'2022'!$A:$P,10,0)</f>
        <v>广申法律</v>
      </c>
      <c r="R13" s="30" t="str">
        <f>VLOOKUP($B13,'2022'!$A:$P,11,0)</f>
        <v>惠城区司法局</v>
      </c>
      <c r="S13" s="30" t="str">
        <f>VLOOKUP($B13,'2022'!$A:$P,12,0)</f>
        <v>B003</v>
      </c>
      <c r="T13" s="30" t="str">
        <f>VLOOKUP($B13,'2022'!$A:$P,13,0)</f>
        <v>15362907049</v>
      </c>
      <c r="U13" s="30">
        <f>VLOOKUP($B13,'2022'!$A:$P,14,0)</f>
        <v>202301140041</v>
      </c>
      <c r="V13" s="30" t="str">
        <f>VLOOKUP($B13,'2022'!$A:$P,15,0)</f>
        <v>第二试室</v>
      </c>
      <c r="W13" s="30">
        <f>VLOOKUP($B13,'2022'!$A:$P,16,0)</f>
        <v>0</v>
      </c>
    </row>
    <row r="14" ht="20" customHeight="1" spans="1:23">
      <c r="A14" s="9" t="s">
        <v>27</v>
      </c>
      <c r="B14" s="16">
        <v>202301140009</v>
      </c>
      <c r="C14" s="29" t="s">
        <v>18</v>
      </c>
      <c r="D14" s="29" t="s">
        <v>19</v>
      </c>
      <c r="E14" s="29">
        <v>78.15</v>
      </c>
      <c r="F14" s="29">
        <v>9</v>
      </c>
      <c r="G14" s="29" t="s">
        <v>119</v>
      </c>
      <c r="I14" s="30" t="s">
        <v>27</v>
      </c>
      <c r="J14" s="30" t="str">
        <f>VLOOKUP($B14,'2022'!$A:$P,3,0)</f>
        <v>庄丽萍</v>
      </c>
      <c r="K14" s="30" t="str">
        <f>VLOOKUP($B14,'2022'!$A:$P,4,0)</f>
        <v>女</v>
      </c>
      <c r="L14" s="30" t="str">
        <f>VLOOKUP($B14,'2022'!$A:$P,5,0)</f>
        <v>2000.09</v>
      </c>
      <c r="M14" s="30" t="str">
        <f>VLOOKUP($B14,'2022'!$A:$P,6,0)</f>
        <v>445122200009274347</v>
      </c>
      <c r="N14" s="30" t="str">
        <f>VLOOKUP($B14,'2022'!$A:$P,7,0)</f>
        <v>东莞理工学院城市学院</v>
      </c>
      <c r="O14" s="30" t="str">
        <f>VLOOKUP($B14,'2022'!$A:$P,8,0)</f>
        <v>法学</v>
      </c>
      <c r="P14" s="30" t="str">
        <f>VLOOKUP($B14,'2022'!$A:$P,9,0)</f>
        <v>全日制本科</v>
      </c>
      <c r="Q14" s="30" t="str">
        <f>VLOOKUP($B14,'2022'!$A:$P,10,0)</f>
        <v>惠城区司法局</v>
      </c>
      <c r="R14" s="30" t="str">
        <f>VLOOKUP($B14,'2022'!$A:$P,11,0)</f>
        <v>惠城区司法局</v>
      </c>
      <c r="S14" s="30" t="str">
        <f>VLOOKUP($B14,'2022'!$A:$P,12,0)</f>
        <v>B003</v>
      </c>
      <c r="T14" s="30" t="str">
        <f>VLOOKUP($B14,'2022'!$A:$P,13,0)</f>
        <v>13433569834</v>
      </c>
      <c r="U14" s="30">
        <f>VLOOKUP($B14,'2022'!$A:$P,14,0)</f>
        <v>202301140009</v>
      </c>
      <c r="V14" s="30" t="str">
        <f>VLOOKUP($B14,'2022'!$A:$P,15,0)</f>
        <v>第一试室</v>
      </c>
      <c r="W14" s="30">
        <f>VLOOKUP($B14,'2022'!$A:$P,16,0)</f>
        <v>0</v>
      </c>
    </row>
    <row r="15" ht="20" customHeight="1" spans="1:23">
      <c r="A15" s="9" t="s">
        <v>28</v>
      </c>
      <c r="B15" s="16">
        <v>202301140033</v>
      </c>
      <c r="C15" s="29" t="s">
        <v>18</v>
      </c>
      <c r="D15" s="29" t="s">
        <v>19</v>
      </c>
      <c r="E15" s="29">
        <v>78.11</v>
      </c>
      <c r="F15" s="29">
        <v>10</v>
      </c>
      <c r="G15" s="29" t="s">
        <v>119</v>
      </c>
      <c r="I15" s="30" t="s">
        <v>28</v>
      </c>
      <c r="J15" s="30" t="str">
        <f>VLOOKUP($B15,'2022'!$A:$P,3,0)</f>
        <v>刘梓乐</v>
      </c>
      <c r="K15" s="30" t="str">
        <f>VLOOKUP($B15,'2022'!$A:$P,4,0)</f>
        <v>男</v>
      </c>
      <c r="L15" s="30">
        <f>VLOOKUP($B15,'2022'!$A:$P,5,0)</f>
        <v>1995.03</v>
      </c>
      <c r="M15" s="55" t="str">
        <f>VLOOKUP($B15,'2022'!$A:$P,6,0)</f>
        <v>441324199503162310</v>
      </c>
      <c r="N15" s="30" t="str">
        <f>VLOOKUP($B15,'2022'!$A:$P,7,0)</f>
        <v>广州商学院</v>
      </c>
      <c r="O15" s="30" t="str">
        <f>VLOOKUP($B15,'2022'!$A:$P,8,0)</f>
        <v>物流管理</v>
      </c>
      <c r="P15" s="30" t="str">
        <f>VLOOKUP($B15,'2022'!$A:$P,9,0)</f>
        <v>全日制本科</v>
      </c>
      <c r="Q15" s="30" t="str">
        <f>VLOOKUP($B15,'2022'!$A:$P,10,0)</f>
        <v>无</v>
      </c>
      <c r="R15" s="30" t="str">
        <f>VLOOKUP($B15,'2022'!$A:$P,11,0)</f>
        <v>惠城区司法局</v>
      </c>
      <c r="S15" s="30" t="str">
        <f>VLOOKUP($B15,'2022'!$A:$P,12,0)</f>
        <v>B003</v>
      </c>
      <c r="T15" s="30">
        <f>VLOOKUP($B15,'2022'!$A:$P,13,0)</f>
        <v>18819983888</v>
      </c>
      <c r="U15" s="30">
        <f>VLOOKUP($B15,'2022'!$A:$P,14,0)</f>
        <v>202301140033</v>
      </c>
      <c r="V15" s="30" t="str">
        <f>VLOOKUP($B15,'2022'!$A:$P,15,0)</f>
        <v>第二试室</v>
      </c>
      <c r="W15" s="30">
        <f>VLOOKUP($B15,'2022'!$A:$P,16,0)</f>
        <v>0</v>
      </c>
    </row>
    <row r="16" ht="20" customHeight="1" spans="1:23">
      <c r="A16" s="9" t="s">
        <v>29</v>
      </c>
      <c r="B16" s="16">
        <v>202301140031</v>
      </c>
      <c r="C16" s="29" t="s">
        <v>18</v>
      </c>
      <c r="D16" s="29" t="s">
        <v>19</v>
      </c>
      <c r="E16" s="29">
        <v>77.36</v>
      </c>
      <c r="F16" s="29">
        <v>11</v>
      </c>
      <c r="G16" s="29" t="s">
        <v>119</v>
      </c>
      <c r="I16" s="30" t="s">
        <v>29</v>
      </c>
      <c r="J16" s="30" t="str">
        <f>VLOOKUP($B16,'2022'!$A:$P,3,0)</f>
        <v>叶炜</v>
      </c>
      <c r="K16" s="30" t="str">
        <f>VLOOKUP($B16,'2022'!$A:$P,4,0)</f>
        <v>男</v>
      </c>
      <c r="L16" s="30" t="str">
        <f>VLOOKUP($B16,'2022'!$A:$P,5,0)</f>
        <v>1998.10</v>
      </c>
      <c r="M16" s="30" t="str">
        <f>VLOOKUP($B16,'2022'!$A:$P,6,0)</f>
        <v>441322199810315230</v>
      </c>
      <c r="N16" s="30" t="str">
        <f>VLOOKUP($B16,'2022'!$A:$P,7,0)</f>
        <v>岭南师范学院</v>
      </c>
      <c r="O16" s="30" t="str">
        <f>VLOOKUP($B16,'2022'!$A:$P,8,0)</f>
        <v>软件工程</v>
      </c>
      <c r="P16" s="30" t="str">
        <f>VLOOKUP($B16,'2022'!$A:$P,9,0)</f>
        <v>全日制本科</v>
      </c>
      <c r="Q16" s="30" t="str">
        <f>VLOOKUP($B16,'2022'!$A:$P,10,0)</f>
        <v>石湾政府</v>
      </c>
      <c r="R16" s="30" t="str">
        <f>VLOOKUP($B16,'2022'!$A:$P,11,0)</f>
        <v>惠城区司法局</v>
      </c>
      <c r="S16" s="30" t="str">
        <f>VLOOKUP($B16,'2022'!$A:$P,12,0)</f>
        <v>B003</v>
      </c>
      <c r="T16" s="30" t="str">
        <f>VLOOKUP($B16,'2022'!$A:$P,13,0)</f>
        <v>18933256390</v>
      </c>
      <c r="U16" s="30">
        <f>VLOOKUP($B16,'2022'!$A:$P,14,0)</f>
        <v>202301140031</v>
      </c>
      <c r="V16" s="30" t="str">
        <f>VLOOKUP($B16,'2022'!$A:$P,15,0)</f>
        <v>第二试室</v>
      </c>
      <c r="W16" s="30">
        <f>VLOOKUP($B16,'2022'!$A:$P,16,0)</f>
        <v>0</v>
      </c>
    </row>
    <row r="17" ht="20" customHeight="1" spans="1:23">
      <c r="A17" s="9" t="s">
        <v>30</v>
      </c>
      <c r="B17" s="16">
        <v>202301140010</v>
      </c>
      <c r="C17" s="29" t="s">
        <v>18</v>
      </c>
      <c r="D17" s="29" t="s">
        <v>19</v>
      </c>
      <c r="E17" s="29">
        <v>77.13</v>
      </c>
      <c r="F17" s="29">
        <v>12</v>
      </c>
      <c r="G17" s="29" t="s">
        <v>119</v>
      </c>
      <c r="I17" s="30" t="s">
        <v>30</v>
      </c>
      <c r="J17" s="30" t="str">
        <f>VLOOKUP($B17,'2022'!$A:$P,3,0)</f>
        <v>王宜</v>
      </c>
      <c r="K17" s="30" t="str">
        <f>VLOOKUP($B17,'2022'!$A:$P,4,0)</f>
        <v>女</v>
      </c>
      <c r="L17" s="30" t="str">
        <f>VLOOKUP($B17,'2022'!$A:$P,5,0)</f>
        <v>1996.12</v>
      </c>
      <c r="M17" s="30" t="str">
        <f>VLOOKUP($B17,'2022'!$A:$P,6,0)</f>
        <v>44130219961217702X</v>
      </c>
      <c r="N17" s="30" t="str">
        <f>VLOOKUP($B17,'2022'!$A:$P,7,0)</f>
        <v>肇庆学院</v>
      </c>
      <c r="O17" s="30" t="str">
        <f>VLOOKUP($B17,'2022'!$A:$P,8,0)</f>
        <v>英语</v>
      </c>
      <c r="P17" s="30" t="str">
        <f>VLOOKUP($B17,'2022'!$A:$P,9,0)</f>
        <v>全日制本科</v>
      </c>
      <c r="Q17" s="30" t="str">
        <f>VLOOKUP($B17,'2022'!$A:$P,10,0)</f>
        <v>无</v>
      </c>
      <c r="R17" s="30" t="str">
        <f>VLOOKUP($B17,'2022'!$A:$P,11,0)</f>
        <v>惠城区司法局</v>
      </c>
      <c r="S17" s="30" t="str">
        <f>VLOOKUP($B17,'2022'!$A:$P,12,0)</f>
        <v>B003</v>
      </c>
      <c r="T17" s="30" t="str">
        <f>VLOOKUP($B17,'2022'!$A:$P,13,0)</f>
        <v>18026505200</v>
      </c>
      <c r="U17" s="30">
        <f>VLOOKUP($B17,'2022'!$A:$P,14,0)</f>
        <v>202301140010</v>
      </c>
      <c r="V17" s="30" t="str">
        <f>VLOOKUP($B17,'2022'!$A:$P,15,0)</f>
        <v>第一试室</v>
      </c>
      <c r="W17" s="30">
        <f>VLOOKUP($B17,'2022'!$A:$P,16,0)</f>
        <v>0</v>
      </c>
    </row>
    <row r="18" ht="20" customHeight="1" spans="1:23">
      <c r="A18" s="9" t="s">
        <v>31</v>
      </c>
      <c r="B18" s="16">
        <v>202301140025</v>
      </c>
      <c r="C18" s="29" t="s">
        <v>18</v>
      </c>
      <c r="D18" s="29" t="s">
        <v>19</v>
      </c>
      <c r="E18" s="29">
        <v>75.98</v>
      </c>
      <c r="F18" s="29">
        <v>13</v>
      </c>
      <c r="G18" s="29" t="s">
        <v>119</v>
      </c>
      <c r="I18" s="30" t="s">
        <v>31</v>
      </c>
      <c r="J18" s="30" t="str">
        <f>VLOOKUP($B18,'2022'!$A:$P,3,0)</f>
        <v>陈林俊</v>
      </c>
      <c r="K18" s="30" t="str">
        <f>VLOOKUP($B18,'2022'!$A:$P,4,0)</f>
        <v>男</v>
      </c>
      <c r="L18" s="30" t="str">
        <f>VLOOKUP($B18,'2022'!$A:$P,5,0)</f>
        <v>1994.03</v>
      </c>
      <c r="M18" s="30" t="str">
        <f>VLOOKUP($B18,'2022'!$A:$P,6,0)</f>
        <v>441302199403155414</v>
      </c>
      <c r="N18" s="30" t="str">
        <f>VLOOKUP($B18,'2022'!$A:$P,7,0)</f>
        <v>北京理工大学珠海学院</v>
      </c>
      <c r="O18" s="30" t="str">
        <f>VLOOKUP($B18,'2022'!$A:$P,8,0)</f>
        <v>市场营销</v>
      </c>
      <c r="P18" s="30" t="str">
        <f>VLOOKUP($B18,'2022'!$A:$P,9,0)</f>
        <v>全日制本科</v>
      </c>
      <c r="Q18" s="30" t="str">
        <f>VLOOKUP($B18,'2022'!$A:$P,10,0)</f>
        <v>无</v>
      </c>
      <c r="R18" s="30" t="str">
        <f>VLOOKUP($B18,'2022'!$A:$P,11,0)</f>
        <v>惠城区司法局</v>
      </c>
      <c r="S18" s="30" t="str">
        <f>VLOOKUP($B18,'2022'!$A:$P,12,0)</f>
        <v>B003</v>
      </c>
      <c r="T18" s="30" t="str">
        <f>VLOOKUP($B18,'2022'!$A:$P,13,0)</f>
        <v>15019801833</v>
      </c>
      <c r="U18" s="30">
        <f>VLOOKUP($B18,'2022'!$A:$P,14,0)</f>
        <v>202301140025</v>
      </c>
      <c r="V18" s="30" t="str">
        <f>VLOOKUP($B18,'2022'!$A:$P,15,0)</f>
        <v>第一试室</v>
      </c>
      <c r="W18" s="30">
        <f>VLOOKUP($B18,'2022'!$A:$P,16,0)</f>
        <v>0</v>
      </c>
    </row>
    <row r="19" ht="20" customHeight="1" spans="1:23">
      <c r="A19" s="9" t="s">
        <v>32</v>
      </c>
      <c r="B19" s="16">
        <v>202301140028</v>
      </c>
      <c r="C19" s="29" t="s">
        <v>18</v>
      </c>
      <c r="D19" s="29" t="s">
        <v>19</v>
      </c>
      <c r="E19" s="29">
        <v>75.47</v>
      </c>
      <c r="F19" s="29">
        <v>14</v>
      </c>
      <c r="G19" s="29" t="s">
        <v>119</v>
      </c>
      <c r="I19" s="30" t="s">
        <v>32</v>
      </c>
      <c r="J19" s="30" t="str">
        <f>VLOOKUP($B19,'2022'!$A:$P,3,0)</f>
        <v>谢志军</v>
      </c>
      <c r="K19" s="30" t="str">
        <f>VLOOKUP($B19,'2022'!$A:$P,4,0)</f>
        <v>男</v>
      </c>
      <c r="L19" s="30">
        <f>VLOOKUP($B19,'2022'!$A:$P,5,0)</f>
        <v>1997.05</v>
      </c>
      <c r="M19" s="55" t="str">
        <f>VLOOKUP($B19,'2022'!$A:$P,6,0)</f>
        <v>441423199705153032</v>
      </c>
      <c r="N19" s="30" t="str">
        <f>VLOOKUP($B19,'2022'!$A:$P,7,0)</f>
        <v>广东科技学院</v>
      </c>
      <c r="O19" s="30" t="str">
        <f>VLOOKUP($B19,'2022'!$A:$P,8,0)</f>
        <v>物联网工程</v>
      </c>
      <c r="P19" s="30" t="str">
        <f>VLOOKUP($B19,'2022'!$A:$P,9,0)</f>
        <v>全日制本科</v>
      </c>
      <c r="Q19" s="30" t="str">
        <f>VLOOKUP($B19,'2022'!$A:$P,10,0)</f>
        <v>无</v>
      </c>
      <c r="R19" s="30" t="str">
        <f>VLOOKUP($B19,'2022'!$A:$P,11,0)</f>
        <v>惠城区司法局</v>
      </c>
      <c r="S19" s="30" t="str">
        <f>VLOOKUP($B19,'2022'!$A:$P,12,0)</f>
        <v>B003</v>
      </c>
      <c r="T19" s="30">
        <f>VLOOKUP($B19,'2022'!$A:$P,13,0)</f>
        <v>15360930515</v>
      </c>
      <c r="U19" s="30">
        <f>VLOOKUP($B19,'2022'!$A:$P,14,0)</f>
        <v>202301140028</v>
      </c>
      <c r="V19" s="30" t="str">
        <f>VLOOKUP($B19,'2022'!$A:$P,15,0)</f>
        <v>第一试室</v>
      </c>
      <c r="W19" s="30">
        <f>VLOOKUP($B19,'2022'!$A:$P,16,0)</f>
        <v>0</v>
      </c>
    </row>
    <row r="20" ht="20" customHeight="1" spans="1:23">
      <c r="A20" s="9" t="s">
        <v>33</v>
      </c>
      <c r="B20" s="16">
        <v>202301140007</v>
      </c>
      <c r="C20" s="29" t="s">
        <v>18</v>
      </c>
      <c r="D20" s="29" t="s">
        <v>19</v>
      </c>
      <c r="E20" s="29">
        <v>75.01</v>
      </c>
      <c r="F20" s="29">
        <v>15</v>
      </c>
      <c r="G20" s="29" t="s">
        <v>119</v>
      </c>
      <c r="I20" s="30" t="s">
        <v>33</v>
      </c>
      <c r="J20" s="30" t="str">
        <f>VLOOKUP($B20,'2022'!$A:$P,3,0)</f>
        <v>万思浩</v>
      </c>
      <c r="K20" s="30" t="str">
        <f>VLOOKUP($B20,'2022'!$A:$P,4,0)</f>
        <v>男</v>
      </c>
      <c r="L20" s="30" t="str">
        <f>VLOOKUP($B20,'2022'!$A:$P,5,0)</f>
        <v>1997.03</v>
      </c>
      <c r="M20" s="30" t="str">
        <f>VLOOKUP($B20,'2022'!$A:$P,6,0)</f>
        <v>441424199703067073</v>
      </c>
      <c r="N20" s="30" t="str">
        <f>VLOOKUP($B20,'2022'!$A:$P,7,0)</f>
        <v>东莞理工学院城市学院</v>
      </c>
      <c r="O20" s="30" t="str">
        <f>VLOOKUP($B20,'2022'!$A:$P,8,0)</f>
        <v>械设计及自动化</v>
      </c>
      <c r="P20" s="30" t="str">
        <f>VLOOKUP($B20,'2022'!$A:$P,9,0)</f>
        <v>全日制本科</v>
      </c>
      <c r="Q20" s="30" t="str">
        <f>VLOOKUP($B20,'2022'!$A:$P,10,0)</f>
        <v>无</v>
      </c>
      <c r="R20" s="30" t="str">
        <f>VLOOKUP($B20,'2022'!$A:$P,11,0)</f>
        <v>惠城区司法局</v>
      </c>
      <c r="S20" s="30" t="str">
        <f>VLOOKUP($B20,'2022'!$A:$P,12,0)</f>
        <v>B003</v>
      </c>
      <c r="T20" s="30" t="str">
        <f>VLOOKUP($B20,'2022'!$A:$P,13,0)</f>
        <v>13826612914</v>
      </c>
      <c r="U20" s="30">
        <f>VLOOKUP($B20,'2022'!$A:$P,14,0)</f>
        <v>202301140007</v>
      </c>
      <c r="V20" s="30" t="str">
        <f>VLOOKUP($B20,'2022'!$A:$P,15,0)</f>
        <v>第一试室</v>
      </c>
      <c r="W20" s="30">
        <f>VLOOKUP($B20,'2022'!$A:$P,16,0)</f>
        <v>0</v>
      </c>
    </row>
    <row r="21" ht="20" customHeight="1" spans="1:23">
      <c r="A21" s="9" t="s">
        <v>34</v>
      </c>
      <c r="B21" s="16">
        <v>202301140061</v>
      </c>
      <c r="C21" s="29" t="s">
        <v>35</v>
      </c>
      <c r="D21" s="29" t="s">
        <v>36</v>
      </c>
      <c r="E21" s="29">
        <v>81.22</v>
      </c>
      <c r="F21" s="29">
        <v>1</v>
      </c>
      <c r="G21" s="29" t="s">
        <v>119</v>
      </c>
      <c r="I21" s="30" t="s">
        <v>34</v>
      </c>
      <c r="J21" s="30" t="str">
        <f>VLOOKUP($B21,'2022'!$A:$P,3,0)</f>
        <v>刘玉珍</v>
      </c>
      <c r="K21" s="30" t="str">
        <f>VLOOKUP($B21,'2022'!$A:$P,4,0)</f>
        <v>女</v>
      </c>
      <c r="L21" s="30">
        <f>VLOOKUP($B21,'2022'!$A:$P,5,0)</f>
        <v>1999.09</v>
      </c>
      <c r="M21" s="55" t="str">
        <f>VLOOKUP($B21,'2022'!$A:$P,6,0)</f>
        <v>441622199909261849</v>
      </c>
      <c r="N21" s="30" t="str">
        <f>VLOOKUP($B21,'2022'!$A:$P,7,0)</f>
        <v>南昌大学科学技术学院</v>
      </c>
      <c r="O21" s="30" t="str">
        <f>VLOOKUP($B21,'2022'!$A:$P,8,0)</f>
        <v>汉语言文学</v>
      </c>
      <c r="P21" s="30" t="str">
        <f>VLOOKUP($B21,'2022'!$A:$P,9,0)</f>
        <v>全日制本科</v>
      </c>
      <c r="Q21" s="30" t="str">
        <f>VLOOKUP($B21,'2022'!$A:$P,10,0)</f>
        <v>惠州市保安服务有限公司城区分公司</v>
      </c>
      <c r="R21" s="30" t="str">
        <f>VLOOKUP($B21,'2022'!$A:$P,11,0)</f>
        <v>惠州市交通运输局惠城区分局</v>
      </c>
      <c r="S21" s="30" t="str">
        <f>VLOOKUP($B21,'2022'!$A:$P,12,0)</f>
        <v>B004</v>
      </c>
      <c r="T21" s="30">
        <f>VLOOKUP($B21,'2022'!$A:$P,13,0)</f>
        <v>15976104353</v>
      </c>
      <c r="U21" s="30">
        <f>VLOOKUP($B21,'2022'!$A:$P,14,0)</f>
        <v>202301140061</v>
      </c>
      <c r="V21" s="30" t="str">
        <f>VLOOKUP($B21,'2022'!$A:$P,15,0)</f>
        <v>第三试室</v>
      </c>
      <c r="W21" s="30">
        <f>VLOOKUP($B21,'2022'!$A:$P,16,0)</f>
        <v>0</v>
      </c>
    </row>
    <row r="22" ht="20" customHeight="1" spans="1:23">
      <c r="A22" s="9" t="s">
        <v>37</v>
      </c>
      <c r="B22" s="16">
        <v>202301140057</v>
      </c>
      <c r="C22" s="29" t="s">
        <v>35</v>
      </c>
      <c r="D22" s="29" t="s">
        <v>36</v>
      </c>
      <c r="E22" s="29">
        <v>77.38</v>
      </c>
      <c r="F22" s="29">
        <v>2</v>
      </c>
      <c r="G22" s="29" t="s">
        <v>119</v>
      </c>
      <c r="I22" s="30" t="s">
        <v>37</v>
      </c>
      <c r="J22" s="30" t="str">
        <f>VLOOKUP($B22,'2022'!$A:$P,3,0)</f>
        <v>孙思洋</v>
      </c>
      <c r="K22" s="30" t="str">
        <f>VLOOKUP($B22,'2022'!$A:$P,4,0)</f>
        <v>男</v>
      </c>
      <c r="L22" s="30" t="str">
        <f>VLOOKUP($B22,'2022'!$A:$P,5,0)</f>
        <v>1991.01</v>
      </c>
      <c r="M22" s="30" t="str">
        <f>VLOOKUP($B22,'2022'!$A:$P,6,0)</f>
        <v>230882199101081471</v>
      </c>
      <c r="N22" s="30" t="str">
        <f>VLOOKUP($B22,'2022'!$A:$P,7,0)</f>
        <v>黑龙江大学</v>
      </c>
      <c r="O22" s="30" t="str">
        <f>VLOOKUP($B22,'2022'!$A:$P,8,0)</f>
        <v>通信工程</v>
      </c>
      <c r="P22" s="30" t="str">
        <f>VLOOKUP($B22,'2022'!$A:$P,9,0)</f>
        <v>全日制本科</v>
      </c>
      <c r="Q22" s="30" t="str">
        <f>VLOOKUP($B22,'2022'!$A:$P,10,0)</f>
        <v>惠州市八块钱网络科技有限公司</v>
      </c>
      <c r="R22" s="30" t="str">
        <f>VLOOKUP($B22,'2022'!$A:$P,11,0)</f>
        <v>惠州市交通运输局惠城区分局</v>
      </c>
      <c r="S22" s="30" t="str">
        <f>VLOOKUP($B22,'2022'!$A:$P,12,0)</f>
        <v>B004</v>
      </c>
      <c r="T22" s="30" t="str">
        <f>VLOOKUP($B22,'2022'!$A:$P,13,0)</f>
        <v>15766688541</v>
      </c>
      <c r="U22" s="30">
        <f>VLOOKUP($B22,'2022'!$A:$P,14,0)</f>
        <v>202301140057</v>
      </c>
      <c r="V22" s="30" t="str">
        <f>VLOOKUP($B22,'2022'!$A:$P,15,0)</f>
        <v>第二试室</v>
      </c>
      <c r="W22" s="30">
        <f>VLOOKUP($B22,'2022'!$A:$P,16,0)</f>
        <v>0</v>
      </c>
    </row>
    <row r="23" ht="20" customHeight="1" spans="1:23">
      <c r="A23" s="9" t="s">
        <v>38</v>
      </c>
      <c r="B23" s="16">
        <v>202301140060</v>
      </c>
      <c r="C23" s="29" t="s">
        <v>35</v>
      </c>
      <c r="D23" s="29" t="s">
        <v>36</v>
      </c>
      <c r="E23" s="29">
        <v>76.71</v>
      </c>
      <c r="F23" s="29">
        <v>3</v>
      </c>
      <c r="G23" s="29" t="s">
        <v>119</v>
      </c>
      <c r="I23" s="30" t="s">
        <v>38</v>
      </c>
      <c r="J23" s="30" t="str">
        <f>VLOOKUP($B23,'2022'!$A:$P,3,0)</f>
        <v>钟晓敏</v>
      </c>
      <c r="K23" s="30" t="str">
        <f>VLOOKUP($B23,'2022'!$A:$P,4,0)</f>
        <v>女</v>
      </c>
      <c r="L23" s="30" t="str">
        <f>VLOOKUP($B23,'2022'!$A:$P,5,0)</f>
        <v>1997.06</v>
      </c>
      <c r="M23" s="30" t="str">
        <f>VLOOKUP($B23,'2022'!$A:$P,6,0)</f>
        <v>441302199706116447</v>
      </c>
      <c r="N23" s="30" t="str">
        <f>VLOOKUP($B23,'2022'!$A:$P,7,0)</f>
        <v>中山大学新华学院</v>
      </c>
      <c r="O23" s="30" t="str">
        <f>VLOOKUP($B23,'2022'!$A:$P,8,0)</f>
        <v>财务管理</v>
      </c>
      <c r="P23" s="30" t="str">
        <f>VLOOKUP($B23,'2022'!$A:$P,9,0)</f>
        <v>全日制本科</v>
      </c>
      <c r="Q23" s="30" t="str">
        <f>VLOOKUP($B23,'2022'!$A:$P,10,0)</f>
        <v>惠州市保安服务有限公司城区分公司</v>
      </c>
      <c r="R23" s="30" t="str">
        <f>VLOOKUP($B23,'2022'!$A:$P,11,0)</f>
        <v>惠州市交通运输局惠城区分局</v>
      </c>
      <c r="S23" s="30" t="str">
        <f>VLOOKUP($B23,'2022'!$A:$P,12,0)</f>
        <v>B004</v>
      </c>
      <c r="T23" s="30" t="str">
        <f>VLOOKUP($B23,'2022'!$A:$P,13,0)</f>
        <v>15812579225</v>
      </c>
      <c r="U23" s="30">
        <f>VLOOKUP($B23,'2022'!$A:$P,14,0)</f>
        <v>202301140060</v>
      </c>
      <c r="V23" s="30" t="str">
        <f>VLOOKUP($B23,'2022'!$A:$P,15,0)</f>
        <v>第二试室</v>
      </c>
      <c r="W23" s="30">
        <f>VLOOKUP($B23,'2022'!$A:$P,16,0)</f>
        <v>0</v>
      </c>
    </row>
    <row r="24" ht="20" customHeight="1" spans="1:23">
      <c r="A24" s="9" t="s">
        <v>39</v>
      </c>
      <c r="B24" s="16">
        <v>202301140056</v>
      </c>
      <c r="C24" s="29" t="s">
        <v>35</v>
      </c>
      <c r="D24" s="29" t="s">
        <v>36</v>
      </c>
      <c r="E24" s="29">
        <v>74.95</v>
      </c>
      <c r="F24" s="29">
        <v>4</v>
      </c>
      <c r="G24" s="29" t="s">
        <v>119</v>
      </c>
      <c r="I24" s="30" t="s">
        <v>39</v>
      </c>
      <c r="J24" s="30" t="str">
        <f>VLOOKUP($B24,'2022'!$A:$P,3,0)</f>
        <v>庄嘉慧</v>
      </c>
      <c r="K24" s="30" t="str">
        <f>VLOOKUP($B24,'2022'!$A:$P,4,0)</f>
        <v>女</v>
      </c>
      <c r="L24" s="30" t="str">
        <f>VLOOKUP($B24,'2022'!$A:$P,5,0)</f>
        <v>1999.05</v>
      </c>
      <c r="M24" s="30" t="str">
        <f>VLOOKUP($B24,'2022'!$A:$P,6,0)</f>
        <v>441621199905223064</v>
      </c>
      <c r="N24" s="30" t="str">
        <f>VLOOKUP($B24,'2022'!$A:$P,7,0)</f>
        <v>惠州学院</v>
      </c>
      <c r="O24" s="30" t="str">
        <f>VLOOKUP($B24,'2022'!$A:$P,8,0)</f>
        <v>产品设计</v>
      </c>
      <c r="P24" s="30" t="str">
        <f>VLOOKUP($B24,'2022'!$A:$P,9,0)</f>
        <v>全日制本科</v>
      </c>
      <c r="Q24" s="30" t="str">
        <f>VLOOKUP($B24,'2022'!$A:$P,10,0)</f>
        <v>惠州市保安服务有限公司城区分公司</v>
      </c>
      <c r="R24" s="30" t="str">
        <f>VLOOKUP($B24,'2022'!$A:$P,11,0)</f>
        <v>惠州市交通运输局惠城区分局</v>
      </c>
      <c r="S24" s="30" t="str">
        <f>VLOOKUP($B24,'2022'!$A:$P,12,0)</f>
        <v>B004</v>
      </c>
      <c r="T24" s="30" t="str">
        <f>VLOOKUP($B24,'2022'!$A:$P,13,0)</f>
        <v>13138363852</v>
      </c>
      <c r="U24" s="30">
        <f>VLOOKUP($B24,'2022'!$A:$P,14,0)</f>
        <v>202301140056</v>
      </c>
      <c r="V24" s="30" t="str">
        <f>VLOOKUP($B24,'2022'!$A:$P,15,0)</f>
        <v>第二试室</v>
      </c>
      <c r="W24" s="30">
        <f>VLOOKUP($B24,'2022'!$A:$P,16,0)</f>
        <v>0</v>
      </c>
    </row>
    <row r="25" ht="20" customHeight="1" spans="1:23">
      <c r="A25" s="9" t="s">
        <v>40</v>
      </c>
      <c r="B25" s="16">
        <v>202301140058</v>
      </c>
      <c r="C25" s="29" t="s">
        <v>35</v>
      </c>
      <c r="D25" s="29" t="s">
        <v>36</v>
      </c>
      <c r="E25" s="29">
        <v>61.2</v>
      </c>
      <c r="F25" s="29">
        <v>5</v>
      </c>
      <c r="G25" s="29" t="s">
        <v>119</v>
      </c>
      <c r="I25" s="30" t="s">
        <v>40</v>
      </c>
      <c r="J25" s="30" t="str">
        <f>VLOOKUP($B25,'2022'!$A:$P,3,0)</f>
        <v>曾钰铭</v>
      </c>
      <c r="K25" s="30" t="str">
        <f>VLOOKUP($B25,'2022'!$A:$P,4,0)</f>
        <v>男</v>
      </c>
      <c r="L25" s="30">
        <f>VLOOKUP($B25,'2022'!$A:$P,5,0)</f>
        <v>1998.07</v>
      </c>
      <c r="M25" s="55" t="str">
        <f>VLOOKUP($B25,'2022'!$A:$P,6,0)</f>
        <v>441302199807095112</v>
      </c>
      <c r="N25" s="30" t="str">
        <f>VLOOKUP($B25,'2022'!$A:$P,7,0)</f>
        <v>广东科技学院</v>
      </c>
      <c r="O25" s="30" t="str">
        <f>VLOOKUP($B25,'2022'!$A:$P,8,0)</f>
        <v>市场营销</v>
      </c>
      <c r="P25" s="30" t="str">
        <f>VLOOKUP($B25,'2022'!$A:$P,9,0)</f>
        <v>全日制本科</v>
      </c>
      <c r="Q25" s="30" t="str">
        <f>VLOOKUP($B25,'2022'!$A:$P,10,0)</f>
        <v>无</v>
      </c>
      <c r="R25" s="30" t="str">
        <f>VLOOKUP($B25,'2022'!$A:$P,11,0)</f>
        <v>惠州市交通运输局惠城区分局</v>
      </c>
      <c r="S25" s="30" t="str">
        <f>VLOOKUP($B25,'2022'!$A:$P,12,0)</f>
        <v>B004</v>
      </c>
      <c r="T25" s="30">
        <f>VLOOKUP($B25,'2022'!$A:$P,13,0)</f>
        <v>18026675456</v>
      </c>
      <c r="U25" s="30">
        <f>VLOOKUP($B25,'2022'!$A:$P,14,0)</f>
        <v>202301140058</v>
      </c>
      <c r="V25" s="30" t="str">
        <f>VLOOKUP($B25,'2022'!$A:$P,15,0)</f>
        <v>第二试室</v>
      </c>
      <c r="W25" s="30">
        <f>VLOOKUP($B25,'2022'!$A:$P,16,0)</f>
        <v>0</v>
      </c>
    </row>
    <row r="26" ht="20" customHeight="1" spans="1:23">
      <c r="A26" s="9" t="s">
        <v>41</v>
      </c>
      <c r="B26" s="16">
        <v>202301140075</v>
      </c>
      <c r="C26" s="29" t="s">
        <v>35</v>
      </c>
      <c r="D26" s="29" t="s">
        <v>42</v>
      </c>
      <c r="E26" s="29">
        <v>73.99</v>
      </c>
      <c r="F26" s="29">
        <v>1</v>
      </c>
      <c r="G26" s="29" t="s">
        <v>119</v>
      </c>
      <c r="I26" s="30" t="s">
        <v>41</v>
      </c>
      <c r="J26" s="30" t="str">
        <f>VLOOKUP($B26,'2022'!$A:$P,3,0)</f>
        <v>丘通</v>
      </c>
      <c r="K26" s="30" t="str">
        <f>VLOOKUP($B26,'2022'!$A:$P,4,0)</f>
        <v>男</v>
      </c>
      <c r="L26" s="30" t="str">
        <f>VLOOKUP($B26,'2022'!$A:$P,5,0)</f>
        <v>1994.01</v>
      </c>
      <c r="M26" s="30" t="str">
        <f>VLOOKUP($B26,'2022'!$A:$P,6,0)</f>
        <v>441302199401160017</v>
      </c>
      <c r="N26" s="30" t="str">
        <f>VLOOKUP($B26,'2022'!$A:$P,7,0)</f>
        <v>哈尔滨体育学院</v>
      </c>
      <c r="O26" s="30" t="str">
        <f>VLOOKUP($B26,'2022'!$A:$P,8,0)</f>
        <v>运动训练</v>
      </c>
      <c r="P26" s="30" t="str">
        <f>VLOOKUP($B26,'2022'!$A:$P,9,0)</f>
        <v>全日制本科</v>
      </c>
      <c r="Q26" s="30" t="str">
        <f>VLOOKUP($B26,'2022'!$A:$P,10,0)</f>
        <v>无</v>
      </c>
      <c r="R26" s="30" t="str">
        <f>VLOOKUP($B26,'2022'!$A:$P,11,0)</f>
        <v>惠州市交通运输局惠城区分局</v>
      </c>
      <c r="S26" s="30" t="str">
        <f>VLOOKUP($B26,'2022'!$A:$P,12,0)</f>
        <v>B005</v>
      </c>
      <c r="T26" s="30" t="str">
        <f>VLOOKUP($B26,'2022'!$A:$P,13,0)</f>
        <v>13129593740</v>
      </c>
      <c r="U26" s="30">
        <f>VLOOKUP($B26,'2022'!$A:$P,14,0)</f>
        <v>202301140075</v>
      </c>
      <c r="V26" s="30" t="str">
        <f>VLOOKUP($B26,'2022'!$A:$P,15,0)</f>
        <v>第三试室</v>
      </c>
      <c r="W26" s="30">
        <f>VLOOKUP($B26,'2022'!$A:$P,16,0)</f>
        <v>0</v>
      </c>
    </row>
    <row r="27" ht="20" customHeight="1" spans="1:23">
      <c r="A27" s="9" t="s">
        <v>43</v>
      </c>
      <c r="B27" s="16">
        <v>202301140066</v>
      </c>
      <c r="C27" s="29" t="s">
        <v>35</v>
      </c>
      <c r="D27" s="29" t="s">
        <v>42</v>
      </c>
      <c r="E27" s="29">
        <v>68.32</v>
      </c>
      <c r="F27" s="29">
        <v>2</v>
      </c>
      <c r="G27" s="29" t="s">
        <v>119</v>
      </c>
      <c r="I27" s="30" t="s">
        <v>43</v>
      </c>
      <c r="J27" s="30" t="str">
        <f>VLOOKUP($B27,'2022'!$A:$P,3,0)</f>
        <v>黄楷</v>
      </c>
      <c r="K27" s="30" t="str">
        <f>VLOOKUP($B27,'2022'!$A:$P,4,0)</f>
        <v>女</v>
      </c>
      <c r="L27" s="30">
        <f>VLOOKUP($B27,'2022'!$A:$P,5,0)</f>
        <v>2000.11</v>
      </c>
      <c r="M27" s="30" t="str">
        <f>VLOOKUP($B27,'2022'!$A:$P,6,0)</f>
        <v>44142320001115006X</v>
      </c>
      <c r="N27" s="30" t="str">
        <f>VLOOKUP($B27,'2022'!$A:$P,7,0)</f>
        <v>广东财贸职业学院</v>
      </c>
      <c r="O27" s="30" t="str">
        <f>VLOOKUP($B27,'2022'!$A:$P,8,0)</f>
        <v>电子商务</v>
      </c>
      <c r="P27" s="30" t="str">
        <f>VLOOKUP($B27,'2022'!$A:$P,9,0)</f>
        <v>全日制大专</v>
      </c>
      <c r="Q27" s="30" t="str">
        <f>VLOOKUP($B27,'2022'!$A:$P,10,0)</f>
        <v>无</v>
      </c>
      <c r="R27" s="30" t="str">
        <f>VLOOKUP($B27,'2022'!$A:$P,11,0)</f>
        <v>惠州市交通运输局惠城区分局</v>
      </c>
      <c r="S27" s="30" t="str">
        <f>VLOOKUP($B27,'2022'!$A:$P,12,0)</f>
        <v>B005</v>
      </c>
      <c r="T27" s="30">
        <f>VLOOKUP($B27,'2022'!$A:$P,13,0)</f>
        <v>18475052946</v>
      </c>
      <c r="U27" s="30">
        <f>VLOOKUP($B27,'2022'!$A:$P,14,0)</f>
        <v>202301140066</v>
      </c>
      <c r="V27" s="30" t="str">
        <f>VLOOKUP($B27,'2022'!$A:$P,15,0)</f>
        <v>第三试室</v>
      </c>
      <c r="W27" s="30">
        <f>VLOOKUP($B27,'2022'!$A:$P,16,0)</f>
        <v>0</v>
      </c>
    </row>
    <row r="28" ht="20" customHeight="1" spans="1:23">
      <c r="A28" s="9" t="s">
        <v>44</v>
      </c>
      <c r="B28" s="16">
        <v>202301140063</v>
      </c>
      <c r="C28" s="29" t="s">
        <v>35</v>
      </c>
      <c r="D28" s="29" t="s">
        <v>42</v>
      </c>
      <c r="E28" s="29">
        <v>67.09</v>
      </c>
      <c r="F28" s="29">
        <v>3</v>
      </c>
      <c r="G28" s="29" t="s">
        <v>119</v>
      </c>
      <c r="I28" s="30" t="s">
        <v>44</v>
      </c>
      <c r="J28" s="30" t="str">
        <f>VLOOKUP($B28,'2022'!$A:$P,3,0)</f>
        <v>曾文通</v>
      </c>
      <c r="K28" s="30" t="str">
        <f>VLOOKUP($B28,'2022'!$A:$P,4,0)</f>
        <v>男</v>
      </c>
      <c r="L28" s="30" t="str">
        <f>VLOOKUP($B28,'2022'!$A:$P,5,0)</f>
        <v>1998.08</v>
      </c>
      <c r="M28" s="30" t="str">
        <f>VLOOKUP($B28,'2022'!$A:$P,6,0)</f>
        <v>441424199808125516</v>
      </c>
      <c r="N28" s="30" t="str">
        <f>VLOOKUP($B28,'2022'!$A:$P,7,0)</f>
        <v>广东文理职业学院</v>
      </c>
      <c r="O28" s="30" t="str">
        <f>VLOOKUP($B28,'2022'!$A:$P,8,0)</f>
        <v>建筑室内设计</v>
      </c>
      <c r="P28" s="30" t="str">
        <f>VLOOKUP($B28,'2022'!$A:$P,9,0)</f>
        <v>全日制大专</v>
      </c>
      <c r="Q28" s="30" t="str">
        <f>VLOOKUP($B28,'2022'!$A:$P,10,0)</f>
        <v>无</v>
      </c>
      <c r="R28" s="30" t="str">
        <f>VLOOKUP($B28,'2022'!$A:$P,11,0)</f>
        <v>惠州市交通运输局惠城区分局</v>
      </c>
      <c r="S28" s="30" t="str">
        <f>VLOOKUP($B28,'2022'!$A:$P,12,0)</f>
        <v>B005</v>
      </c>
      <c r="T28" s="30" t="str">
        <f>VLOOKUP($B28,'2022'!$A:$P,13,0)</f>
        <v>15016259848</v>
      </c>
      <c r="U28" s="30">
        <f>VLOOKUP($B28,'2022'!$A:$P,14,0)</f>
        <v>202301140063</v>
      </c>
      <c r="V28" s="30" t="str">
        <f>VLOOKUP($B28,'2022'!$A:$P,15,0)</f>
        <v>第三试室</v>
      </c>
      <c r="W28" s="30">
        <f>VLOOKUP($B28,'2022'!$A:$P,16,0)</f>
        <v>0</v>
      </c>
    </row>
    <row r="29" ht="20" customHeight="1" spans="1:23">
      <c r="A29" s="9" t="s">
        <v>45</v>
      </c>
      <c r="B29" s="16">
        <v>202301140067</v>
      </c>
      <c r="C29" s="29" t="s">
        <v>35</v>
      </c>
      <c r="D29" s="29" t="s">
        <v>42</v>
      </c>
      <c r="E29" s="29">
        <v>66.04</v>
      </c>
      <c r="F29" s="29">
        <v>4</v>
      </c>
      <c r="G29" s="29" t="s">
        <v>119</v>
      </c>
      <c r="I29" s="30" t="s">
        <v>45</v>
      </c>
      <c r="J29" s="30" t="str">
        <f>VLOOKUP($B29,'2022'!$A:$P,3,0)</f>
        <v>吴家成</v>
      </c>
      <c r="K29" s="30" t="str">
        <f>VLOOKUP($B29,'2022'!$A:$P,4,0)</f>
        <v>男</v>
      </c>
      <c r="L29" s="30">
        <f>VLOOKUP($B29,'2022'!$A:$P,5,0)</f>
        <v>1997.05</v>
      </c>
      <c r="M29" s="30" t="str">
        <f>VLOOKUP($B29,'2022'!$A:$P,6,0)</f>
        <v>44130219970531541X</v>
      </c>
      <c r="N29" s="30" t="str">
        <f>VLOOKUP($B29,'2022'!$A:$P,7,0)</f>
        <v>广东白云学院</v>
      </c>
      <c r="O29" s="30" t="str">
        <f>VLOOKUP($B29,'2022'!$A:$P,8,0)</f>
        <v>环境设计</v>
      </c>
      <c r="P29" s="30" t="str">
        <f>VLOOKUP($B29,'2022'!$A:$P,9,0)</f>
        <v>全日制本科</v>
      </c>
      <c r="Q29" s="30" t="str">
        <f>VLOOKUP($B29,'2022'!$A:$P,10,0)</f>
        <v>无</v>
      </c>
      <c r="R29" s="30" t="str">
        <f>VLOOKUP($B29,'2022'!$A:$P,11,0)</f>
        <v>惠州市交通运输局惠城区分局</v>
      </c>
      <c r="S29" s="30" t="str">
        <f>VLOOKUP($B29,'2022'!$A:$P,12,0)</f>
        <v>B005</v>
      </c>
      <c r="T29" s="30">
        <f>VLOOKUP($B29,'2022'!$A:$P,13,0)</f>
        <v>18319611608</v>
      </c>
      <c r="U29" s="30">
        <f>VLOOKUP($B29,'2022'!$A:$P,14,0)</f>
        <v>202301140067</v>
      </c>
      <c r="V29" s="30" t="str">
        <f>VLOOKUP($B29,'2022'!$A:$P,15,0)</f>
        <v>第三试室</v>
      </c>
      <c r="W29" s="30">
        <f>VLOOKUP($B29,'2022'!$A:$P,16,0)</f>
        <v>0</v>
      </c>
    </row>
    <row r="30" ht="20" customHeight="1" spans="1:23">
      <c r="A30" s="9" t="s">
        <v>46</v>
      </c>
      <c r="B30" s="16">
        <v>202301140074</v>
      </c>
      <c r="C30" s="29" t="s">
        <v>35</v>
      </c>
      <c r="D30" s="29" t="s">
        <v>42</v>
      </c>
      <c r="E30" s="29">
        <v>64.2</v>
      </c>
      <c r="F30" s="29">
        <v>5</v>
      </c>
      <c r="G30" s="29" t="s">
        <v>119</v>
      </c>
      <c r="I30" s="30" t="s">
        <v>46</v>
      </c>
      <c r="J30" s="30" t="str">
        <f>VLOOKUP($B30,'2022'!$A:$P,3,0)</f>
        <v>江向锋</v>
      </c>
      <c r="K30" s="30" t="str">
        <f>VLOOKUP($B30,'2022'!$A:$P,4,0)</f>
        <v>男</v>
      </c>
      <c r="L30" s="30" t="str">
        <f>VLOOKUP($B30,'2022'!$A:$P,5,0)</f>
        <v>1995.06</v>
      </c>
      <c r="M30" s="30" t="str">
        <f>VLOOKUP($B30,'2022'!$A:$P,6,0)</f>
        <v>441621199506233070</v>
      </c>
      <c r="N30" s="30" t="str">
        <f>VLOOKUP($B30,'2022'!$A:$P,7,0)</f>
        <v>西南大学</v>
      </c>
      <c r="O30" s="30" t="str">
        <f>VLOOKUP($B30,'2022'!$A:$P,8,0)</f>
        <v>体育教育</v>
      </c>
      <c r="P30" s="30" t="str">
        <f>VLOOKUP($B30,'2022'!$A:$P,9,0)</f>
        <v>全日制本科</v>
      </c>
      <c r="Q30" s="30" t="str">
        <f>VLOOKUP($B30,'2022'!$A:$P,10,0)</f>
        <v>无</v>
      </c>
      <c r="R30" s="30" t="str">
        <f>VLOOKUP($B30,'2022'!$A:$P,11,0)</f>
        <v>惠州市交通运输局惠城区分局</v>
      </c>
      <c r="S30" s="30" t="str">
        <f>VLOOKUP($B30,'2022'!$A:$P,12,0)</f>
        <v>B005</v>
      </c>
      <c r="T30" s="30" t="str">
        <f>VLOOKUP($B30,'2022'!$A:$P,13,0)</f>
        <v>13750216941</v>
      </c>
      <c r="U30" s="30">
        <f>VLOOKUP($B30,'2022'!$A:$P,14,0)</f>
        <v>202301140074</v>
      </c>
      <c r="V30" s="30" t="str">
        <f>VLOOKUP($B30,'2022'!$A:$P,15,0)</f>
        <v>第三试室</v>
      </c>
      <c r="W30" s="30">
        <f>VLOOKUP($B30,'2022'!$A:$P,16,0)</f>
        <v>0</v>
      </c>
    </row>
    <row r="31" ht="20" customHeight="1" spans="1:23">
      <c r="A31" s="9" t="s">
        <v>47</v>
      </c>
      <c r="B31" s="16">
        <v>202301140073</v>
      </c>
      <c r="C31" s="29" t="s">
        <v>35</v>
      </c>
      <c r="D31" s="29" t="s">
        <v>42</v>
      </c>
      <c r="E31" s="29">
        <v>63.67</v>
      </c>
      <c r="F31" s="29">
        <v>6</v>
      </c>
      <c r="G31" s="29" t="s">
        <v>119</v>
      </c>
      <c r="I31" s="30" t="s">
        <v>47</v>
      </c>
      <c r="J31" s="30" t="str">
        <f>VLOOKUP($B31,'2022'!$A:$P,3,0)</f>
        <v>彭嘉源</v>
      </c>
      <c r="K31" s="30" t="str">
        <f>VLOOKUP($B31,'2022'!$A:$P,4,0)</f>
        <v>男</v>
      </c>
      <c r="L31" s="30" t="str">
        <f>VLOOKUP($B31,'2022'!$A:$P,5,0)</f>
        <v>2000.03</v>
      </c>
      <c r="M31" s="30" t="str">
        <f>VLOOKUP($B31,'2022'!$A:$P,6,0)</f>
        <v>440513200003124592</v>
      </c>
      <c r="N31" s="30" t="str">
        <f>VLOOKUP($B31,'2022'!$A:$P,7,0)</f>
        <v>广州南洋理工职业学院</v>
      </c>
      <c r="O31" s="30" t="str">
        <f>VLOOKUP($B31,'2022'!$A:$P,8,0)</f>
        <v>计算机应用技术</v>
      </c>
      <c r="P31" s="30" t="str">
        <f>VLOOKUP($B31,'2022'!$A:$P,9,0)</f>
        <v>全日制大专</v>
      </c>
      <c r="Q31" s="30" t="str">
        <f>VLOOKUP($B31,'2022'!$A:$P,10,0)</f>
        <v>惠州市公安局</v>
      </c>
      <c r="R31" s="30" t="str">
        <f>VLOOKUP($B31,'2022'!$A:$P,11,0)</f>
        <v>惠州市交通运输局惠城区分局</v>
      </c>
      <c r="S31" s="30" t="str">
        <f>VLOOKUP($B31,'2022'!$A:$P,12,0)</f>
        <v>B005</v>
      </c>
      <c r="T31" s="30" t="str">
        <f>VLOOKUP($B31,'2022'!$A:$P,13,0)</f>
        <v>13631911753</v>
      </c>
      <c r="U31" s="30">
        <f>VLOOKUP($B31,'2022'!$A:$P,14,0)</f>
        <v>202301140073</v>
      </c>
      <c r="V31" s="30" t="str">
        <f>VLOOKUP($B31,'2022'!$A:$P,15,0)</f>
        <v>第三试室</v>
      </c>
      <c r="W31" s="30">
        <f>VLOOKUP($B31,'2022'!$A:$P,16,0)</f>
        <v>0</v>
      </c>
    </row>
    <row r="32" ht="20" customHeight="1" spans="1:23">
      <c r="A32" s="9" t="s">
        <v>48</v>
      </c>
      <c r="B32" s="16">
        <v>202301140097</v>
      </c>
      <c r="C32" s="29" t="s">
        <v>49</v>
      </c>
      <c r="D32" s="29" t="s">
        <v>50</v>
      </c>
      <c r="E32" s="29">
        <v>87.92</v>
      </c>
      <c r="F32" s="29">
        <v>1</v>
      </c>
      <c r="G32" s="29" t="s">
        <v>119</v>
      </c>
      <c r="I32" s="30" t="s">
        <v>48</v>
      </c>
      <c r="J32" s="30" t="str">
        <f>VLOOKUP($B32,'2022'!$A:$P,3,0)</f>
        <v>李姿</v>
      </c>
      <c r="K32" s="30" t="str">
        <f>VLOOKUP($B32,'2022'!$A:$P,4,0)</f>
        <v>女</v>
      </c>
      <c r="L32" s="30" t="str">
        <f>VLOOKUP($B32,'2022'!$A:$P,5,0)</f>
        <v>1996.02</v>
      </c>
      <c r="M32" s="30" t="str">
        <f>VLOOKUP($B32,'2022'!$A:$P,6,0)</f>
        <v>44138119960218714X</v>
      </c>
      <c r="N32" s="30" t="str">
        <f>VLOOKUP($B32,'2022'!$A:$P,7,0)</f>
        <v>中山大学南方学院</v>
      </c>
      <c r="O32" s="30" t="str">
        <f>VLOOKUP($B32,'2022'!$A:$P,8,0)</f>
        <v>会计学</v>
      </c>
      <c r="P32" s="30" t="str">
        <f>VLOOKUP($B32,'2022'!$A:$P,9,0)</f>
        <v>全日制本科</v>
      </c>
      <c r="Q32" s="30" t="str">
        <f>VLOOKUP($B32,'2022'!$A:$P,10,0)</f>
        <v>惠阳中惠集团公司</v>
      </c>
      <c r="R32" s="30" t="str">
        <f>VLOOKUP($B32,'2022'!$A:$P,11,0)</f>
        <v>惠城区卫生健康局</v>
      </c>
      <c r="S32" s="30" t="str">
        <f>VLOOKUP($B32,'2022'!$A:$P,12,0)</f>
        <v>B006</v>
      </c>
      <c r="T32" s="30" t="str">
        <f>VLOOKUP($B32,'2022'!$A:$P,13,0)</f>
        <v>18819469646</v>
      </c>
      <c r="U32" s="30">
        <f>VLOOKUP($B32,'2022'!$A:$P,14,0)</f>
        <v>202301140097</v>
      </c>
      <c r="V32" s="30" t="str">
        <f>VLOOKUP($B32,'2022'!$A:$P,15,0)</f>
        <v>第四试室</v>
      </c>
      <c r="W32" s="30">
        <f>VLOOKUP($B32,'2022'!$A:$P,16,0)</f>
        <v>0</v>
      </c>
    </row>
    <row r="33" ht="20" customHeight="1" spans="1:23">
      <c r="A33" s="9" t="s">
        <v>51</v>
      </c>
      <c r="B33" s="16">
        <v>202301140076</v>
      </c>
      <c r="C33" s="29" t="s">
        <v>49</v>
      </c>
      <c r="D33" s="29" t="s">
        <v>50</v>
      </c>
      <c r="E33" s="29">
        <v>82.48</v>
      </c>
      <c r="F33" s="29">
        <v>2</v>
      </c>
      <c r="G33" s="29" t="s">
        <v>119</v>
      </c>
      <c r="I33" s="30" t="s">
        <v>51</v>
      </c>
      <c r="J33" s="30" t="str">
        <f>VLOOKUP($B33,'2022'!$A:$P,3,0)</f>
        <v>张敏</v>
      </c>
      <c r="K33" s="30" t="str">
        <f>VLOOKUP($B33,'2022'!$A:$P,4,0)</f>
        <v>女</v>
      </c>
      <c r="L33" s="30" t="str">
        <f>VLOOKUP($B33,'2022'!$A:$P,5,0)</f>
        <v>1997.03</v>
      </c>
      <c r="M33" s="30" t="str">
        <f>VLOOKUP($B33,'2022'!$A:$P,6,0)</f>
        <v>44130219970303792X</v>
      </c>
      <c r="N33" s="30" t="str">
        <f>VLOOKUP($B33,'2022'!$A:$P,7,0)</f>
        <v>广东工业大学华立学院</v>
      </c>
      <c r="O33" s="30" t="str">
        <f>VLOOKUP($B33,'2022'!$A:$P,8,0)</f>
        <v>会计学</v>
      </c>
      <c r="P33" s="30" t="str">
        <f>VLOOKUP($B33,'2022'!$A:$P,9,0)</f>
        <v>全日制本科</v>
      </c>
      <c r="Q33" s="30" t="str">
        <f>VLOOKUP($B33,'2022'!$A:$P,10,0)</f>
        <v>无</v>
      </c>
      <c r="R33" s="30" t="str">
        <f>VLOOKUP($B33,'2022'!$A:$P,11,0)</f>
        <v>惠城区卫生健康局</v>
      </c>
      <c r="S33" s="30" t="str">
        <f>VLOOKUP($B33,'2022'!$A:$P,12,0)</f>
        <v>B006</v>
      </c>
      <c r="T33" s="30" t="str">
        <f>VLOOKUP($B33,'2022'!$A:$P,13,0)</f>
        <v>15768349983</v>
      </c>
      <c r="U33" s="30">
        <f>VLOOKUP($B33,'2022'!$A:$P,14,0)</f>
        <v>202301140076</v>
      </c>
      <c r="V33" s="30" t="str">
        <f>VLOOKUP($B33,'2022'!$A:$P,15,0)</f>
        <v>第三试室</v>
      </c>
      <c r="W33" s="30">
        <f>VLOOKUP($B33,'2022'!$A:$P,16,0)</f>
        <v>0</v>
      </c>
    </row>
    <row r="34" ht="20" customHeight="1" spans="1:23">
      <c r="A34" s="9" t="s">
        <v>52</v>
      </c>
      <c r="B34" s="16">
        <v>202301140092</v>
      </c>
      <c r="C34" s="29" t="s">
        <v>49</v>
      </c>
      <c r="D34" s="29" t="s">
        <v>50</v>
      </c>
      <c r="E34" s="29">
        <v>82.47</v>
      </c>
      <c r="F34" s="29">
        <v>3</v>
      </c>
      <c r="G34" s="29" t="s">
        <v>119</v>
      </c>
      <c r="I34" s="30" t="s">
        <v>52</v>
      </c>
      <c r="J34" s="30" t="str">
        <f>VLOOKUP($B34,'2022'!$A:$P,3,0)</f>
        <v>赖颖霖</v>
      </c>
      <c r="K34" s="30" t="str">
        <f>VLOOKUP($B34,'2022'!$A:$P,4,0)</f>
        <v>女</v>
      </c>
      <c r="L34" s="30" t="str">
        <f>VLOOKUP($B34,'2022'!$A:$P,5,0)</f>
        <v>1997.06</v>
      </c>
      <c r="M34" s="30" t="str">
        <f>VLOOKUP($B34,'2022'!$A:$P,6,0)</f>
        <v>441322199706023625</v>
      </c>
      <c r="N34" s="30" t="str">
        <f>VLOOKUP($B34,'2022'!$A:$P,7,0)</f>
        <v>中山大学南方学院</v>
      </c>
      <c r="O34" s="30" t="str">
        <f>VLOOKUP($B34,'2022'!$A:$P,8,0)</f>
        <v>会计学</v>
      </c>
      <c r="P34" s="30" t="str">
        <f>VLOOKUP($B34,'2022'!$A:$P,9,0)</f>
        <v>全日制本科</v>
      </c>
      <c r="Q34" s="30" t="str">
        <f>VLOOKUP($B34,'2022'!$A:$P,10,0)</f>
        <v>博罗县力基劳务派遣有限公司</v>
      </c>
      <c r="R34" s="30" t="str">
        <f>VLOOKUP($B34,'2022'!$A:$P,11,0)</f>
        <v>惠城区卫生健康局</v>
      </c>
      <c r="S34" s="30" t="str">
        <f>VLOOKUP($B34,'2022'!$A:$P,12,0)</f>
        <v>B006</v>
      </c>
      <c r="T34" s="30" t="str">
        <f>VLOOKUP($B34,'2022'!$A:$P,13,0)</f>
        <v>15976196742</v>
      </c>
      <c r="U34" s="30">
        <f>VLOOKUP($B34,'2022'!$A:$P,14,0)</f>
        <v>202301140092</v>
      </c>
      <c r="V34" s="30" t="str">
        <f>VLOOKUP($B34,'2022'!$A:$P,15,0)</f>
        <v>第四试室</v>
      </c>
      <c r="W34" s="30">
        <f>VLOOKUP($B34,'2022'!$A:$P,16,0)</f>
        <v>0</v>
      </c>
    </row>
    <row r="35" ht="20" customHeight="1" spans="1:23">
      <c r="A35" s="9" t="s">
        <v>53</v>
      </c>
      <c r="B35" s="16">
        <v>202301140102</v>
      </c>
      <c r="C35" s="29" t="s">
        <v>49</v>
      </c>
      <c r="D35" s="29" t="s">
        <v>54</v>
      </c>
      <c r="E35" s="29">
        <v>79</v>
      </c>
      <c r="F35" s="29">
        <v>1</v>
      </c>
      <c r="G35" s="29" t="s">
        <v>119</v>
      </c>
      <c r="I35" s="30" t="s">
        <v>53</v>
      </c>
      <c r="J35" s="30" t="str">
        <f>VLOOKUP($B35,'2022'!$A:$P,3,0)</f>
        <v>郝丽</v>
      </c>
      <c r="K35" s="30" t="str">
        <f>VLOOKUP($B35,'2022'!$A:$P,4,0)</f>
        <v>女</v>
      </c>
      <c r="L35" s="30">
        <f>VLOOKUP($B35,'2022'!$A:$P,5,0)</f>
        <v>2000.1</v>
      </c>
      <c r="M35" s="55" t="str">
        <f>VLOOKUP($B35,'2022'!$A:$P,6,0)</f>
        <v>342222200010066026</v>
      </c>
      <c r="N35" s="30" t="str">
        <f>VLOOKUP($B35,'2022'!$A:$P,7,0)</f>
        <v>惠州学院</v>
      </c>
      <c r="O35" s="30" t="str">
        <f>VLOOKUP($B35,'2022'!$A:$P,8,0)</f>
        <v>汉语言文学</v>
      </c>
      <c r="P35" s="30" t="str">
        <f>VLOOKUP($B35,'2022'!$A:$P,9,0)</f>
        <v>全日制本科</v>
      </c>
      <c r="Q35" s="30" t="str">
        <f>VLOOKUP($B35,'2022'!$A:$P,10,0)</f>
        <v>惠州市公安局仲恺分局</v>
      </c>
      <c r="R35" s="30" t="str">
        <f>VLOOKUP($B35,'2022'!$A:$P,11,0)</f>
        <v>惠城区卫生健康局</v>
      </c>
      <c r="S35" s="30" t="str">
        <f>VLOOKUP($B35,'2022'!$A:$P,12,0)</f>
        <v>B007</v>
      </c>
      <c r="T35" s="30">
        <f>VLOOKUP($B35,'2022'!$A:$P,13,0)</f>
        <v>15016086129</v>
      </c>
      <c r="U35" s="30">
        <f>VLOOKUP($B35,'2022'!$A:$P,14,0)</f>
        <v>202301140102</v>
      </c>
      <c r="V35" s="30" t="str">
        <f>VLOOKUP($B35,'2022'!$A:$P,15,0)</f>
        <v>第四试室</v>
      </c>
      <c r="W35" s="30">
        <f>VLOOKUP($B35,'2022'!$A:$P,16,0)</f>
        <v>0</v>
      </c>
    </row>
    <row r="36" ht="20" customHeight="1" spans="1:23">
      <c r="A36" s="9" t="s">
        <v>55</v>
      </c>
      <c r="B36" s="16">
        <v>202301140101</v>
      </c>
      <c r="C36" s="29" t="s">
        <v>49</v>
      </c>
      <c r="D36" s="29" t="s">
        <v>54</v>
      </c>
      <c r="E36" s="29">
        <v>69.44</v>
      </c>
      <c r="F36" s="29">
        <v>2</v>
      </c>
      <c r="G36" s="29" t="s">
        <v>119</v>
      </c>
      <c r="I36" s="30" t="s">
        <v>55</v>
      </c>
      <c r="J36" s="30" t="str">
        <f>VLOOKUP($B36,'2022'!$A:$P,3,0)</f>
        <v>叶宏熙</v>
      </c>
      <c r="K36" s="30" t="str">
        <f>VLOOKUP($B36,'2022'!$A:$P,4,0)</f>
        <v>男</v>
      </c>
      <c r="L36" s="30">
        <f>VLOOKUP($B36,'2022'!$A:$P,5,0)</f>
        <v>1999.12</v>
      </c>
      <c r="M36" s="55" t="str">
        <f>VLOOKUP($B36,'2022'!$A:$P,6,0)</f>
        <v>441381199912242933</v>
      </c>
      <c r="N36" s="30" t="str">
        <f>VLOOKUP($B36,'2022'!$A:$P,7,0)</f>
        <v>东莞理工学院城市学院</v>
      </c>
      <c r="O36" s="30" t="str">
        <f>VLOOKUP($B36,'2022'!$A:$P,8,0)</f>
        <v>汉语言文学</v>
      </c>
      <c r="P36" s="30" t="str">
        <f>VLOOKUP($B36,'2022'!$A:$P,9,0)</f>
        <v>全日制本科</v>
      </c>
      <c r="Q36" s="30" t="str">
        <f>VLOOKUP($B36,'2022'!$A:$P,10,0)</f>
        <v>仲恺高新区工商联</v>
      </c>
      <c r="R36" s="30" t="str">
        <f>VLOOKUP($B36,'2022'!$A:$P,11,0)</f>
        <v>惠城区卫生健康局</v>
      </c>
      <c r="S36" s="30" t="str">
        <f>VLOOKUP($B36,'2022'!$A:$P,12,0)</f>
        <v>B007</v>
      </c>
      <c r="T36" s="30">
        <f>VLOOKUP($B36,'2022'!$A:$P,13,0)</f>
        <v>15626887966</v>
      </c>
      <c r="U36" s="30">
        <f>VLOOKUP($B36,'2022'!$A:$P,14,0)</f>
        <v>202301140101</v>
      </c>
      <c r="V36" s="30" t="str">
        <f>VLOOKUP($B36,'2022'!$A:$P,15,0)</f>
        <v>第四试室</v>
      </c>
      <c r="W36" s="30">
        <f>VLOOKUP($B36,'2022'!$A:$P,16,0)</f>
        <v>0</v>
      </c>
    </row>
    <row r="37" ht="20" customHeight="1" spans="1:23">
      <c r="A37" s="9" t="s">
        <v>56</v>
      </c>
      <c r="B37" s="16">
        <v>202301140138</v>
      </c>
      <c r="C37" s="29" t="s">
        <v>57</v>
      </c>
      <c r="D37" s="29" t="s">
        <v>58</v>
      </c>
      <c r="E37" s="29">
        <v>85.55</v>
      </c>
      <c r="F37" s="29">
        <v>1</v>
      </c>
      <c r="G37" s="29" t="s">
        <v>119</v>
      </c>
      <c r="I37" s="30" t="s">
        <v>56</v>
      </c>
      <c r="J37" s="55" t="str">
        <f>VLOOKUP($B37,'2022'!$A:$P,3,0)</f>
        <v>李晓萍</v>
      </c>
      <c r="K37" s="55" t="str">
        <f>VLOOKUP($B37,'2022'!$A:$P,4,0)</f>
        <v>女</v>
      </c>
      <c r="L37" s="30" t="str">
        <f>VLOOKUP($B37,'2022'!$A:$P,5,0)</f>
        <v>1998.02</v>
      </c>
      <c r="M37" s="55" t="str">
        <f>VLOOKUP($B37,'2022'!$A:$P,6,0)</f>
        <v>441303199802061526</v>
      </c>
      <c r="N37" s="55" t="str">
        <f>VLOOKUP($B37,'2022'!$A:$P,7,0)</f>
        <v>韩山师范学院</v>
      </c>
      <c r="O37" s="55" t="str">
        <f>VLOOKUP($B37,'2022'!$A:$P,8,0)</f>
        <v>计算机科学与技术</v>
      </c>
      <c r="P37" s="30" t="str">
        <f>VLOOKUP($B37,'2022'!$A:$P,9,0)</f>
        <v>全日制本科</v>
      </c>
      <c r="Q37" s="55" t="str">
        <f>VLOOKUP($B37,'2022'!$A:$P,10,0)</f>
        <v>惠州市协顺信息咨询服务有限公司</v>
      </c>
      <c r="R37" s="30" t="str">
        <f>VLOOKUP($B37,'2022'!$A:$P,11,0)</f>
        <v>惠城区农业农村和水利局</v>
      </c>
      <c r="S37" s="30" t="str">
        <f>VLOOKUP($B37,'2022'!$A:$P,12,0)</f>
        <v>B008</v>
      </c>
      <c r="T37" s="55" t="str">
        <f>VLOOKUP($B37,'2022'!$A:$P,13,0)</f>
        <v>13539217150</v>
      </c>
      <c r="U37" s="30">
        <f>VLOOKUP($B37,'2022'!$A:$P,14,0)</f>
        <v>202301140138</v>
      </c>
      <c r="V37" s="30" t="str">
        <f>VLOOKUP($B37,'2022'!$A:$P,15,0)</f>
        <v>第五试室</v>
      </c>
      <c r="W37" s="30">
        <f>VLOOKUP($B37,'2022'!$A:$P,16,0)</f>
        <v>0</v>
      </c>
    </row>
    <row r="38" ht="20" customHeight="1" spans="1:23">
      <c r="A38" s="9" t="s">
        <v>59</v>
      </c>
      <c r="B38" s="16">
        <v>202301140146</v>
      </c>
      <c r="C38" s="29" t="s">
        <v>57</v>
      </c>
      <c r="D38" s="29" t="s">
        <v>58</v>
      </c>
      <c r="E38" s="29">
        <v>84.89</v>
      </c>
      <c r="F38" s="29">
        <v>2</v>
      </c>
      <c r="G38" s="29" t="s">
        <v>119</v>
      </c>
      <c r="I38" s="30" t="s">
        <v>59</v>
      </c>
      <c r="J38" s="55" t="str">
        <f>VLOOKUP($B38,'2022'!$A:$P,3,0)</f>
        <v>杨小媚</v>
      </c>
      <c r="K38" s="55" t="str">
        <f>VLOOKUP($B38,'2022'!$A:$P,4,0)</f>
        <v>女</v>
      </c>
      <c r="L38" s="30" t="str">
        <f>VLOOKUP($B38,'2022'!$A:$P,5,0)</f>
        <v>1988.10</v>
      </c>
      <c r="M38" s="55" t="str">
        <f>VLOOKUP($B38,'2022'!$A:$P,6,0)</f>
        <v>441624198810063824</v>
      </c>
      <c r="N38" s="55" t="str">
        <f>VLOOKUP($B38,'2022'!$A:$P,7,0)</f>
        <v>韶关学院</v>
      </c>
      <c r="O38" s="55" t="str">
        <f>VLOOKUP($B38,'2022'!$A:$P,8,0)</f>
        <v>信息管理与信息系统</v>
      </c>
      <c r="P38" s="30" t="str">
        <f>VLOOKUP($B38,'2022'!$A:$P,9,0)</f>
        <v>全日制本科</v>
      </c>
      <c r="Q38" s="55" t="str">
        <f>VLOOKUP($B38,'2022'!$A:$P,10,0)</f>
        <v>惠州市恒泰科技股份有限公司</v>
      </c>
      <c r="R38" s="30" t="str">
        <f>VLOOKUP($B38,'2022'!$A:$P,11,0)</f>
        <v>惠城区农业农村和水利局</v>
      </c>
      <c r="S38" s="30" t="str">
        <f>VLOOKUP($B38,'2022'!$A:$P,12,0)</f>
        <v>B008</v>
      </c>
      <c r="T38" s="55" t="str">
        <f>VLOOKUP($B38,'2022'!$A:$P,13,0)</f>
        <v>13410782096</v>
      </c>
      <c r="U38" s="30">
        <f>VLOOKUP($B38,'2022'!$A:$P,14,0)</f>
        <v>202301140146</v>
      </c>
      <c r="V38" s="30" t="str">
        <f>VLOOKUP($B38,'2022'!$A:$P,15,0)</f>
        <v>第五试室</v>
      </c>
      <c r="W38" s="30">
        <f>VLOOKUP($B38,'2022'!$A:$P,16,0)</f>
        <v>0</v>
      </c>
    </row>
    <row r="39" ht="20" customHeight="1" spans="1:23">
      <c r="A39" s="9" t="s">
        <v>60</v>
      </c>
      <c r="B39" s="16">
        <v>202301140168</v>
      </c>
      <c r="C39" s="29" t="s">
        <v>57</v>
      </c>
      <c r="D39" s="29" t="s">
        <v>58</v>
      </c>
      <c r="E39" s="29">
        <v>84.19</v>
      </c>
      <c r="F39" s="29">
        <v>3</v>
      </c>
      <c r="G39" s="29" t="s">
        <v>119</v>
      </c>
      <c r="I39" s="30" t="s">
        <v>60</v>
      </c>
      <c r="J39" s="55" t="str">
        <f>VLOOKUP($B39,'2022'!$A:$P,3,0)</f>
        <v>李秀红</v>
      </c>
      <c r="K39" s="55" t="str">
        <f>VLOOKUP($B39,'2022'!$A:$P,4,0)</f>
        <v>女</v>
      </c>
      <c r="L39" s="30" t="str">
        <f>VLOOKUP($B39,'2022'!$A:$P,5,0)</f>
        <v>1994.11</v>
      </c>
      <c r="M39" s="55" t="str">
        <f>VLOOKUP($B39,'2022'!$A:$P,6,0)</f>
        <v>441381199411064745</v>
      </c>
      <c r="N39" s="55" t="str">
        <f>VLOOKUP($B39,'2022'!$A:$P,7,0)</f>
        <v>广东技术师范学院</v>
      </c>
      <c r="O39" s="55" t="str">
        <f>VLOOKUP($B39,'2022'!$A:$P,8,0)</f>
        <v>广播电视编导</v>
      </c>
      <c r="P39" s="30" t="str">
        <f>VLOOKUP($B39,'2022'!$A:$P,9,0)</f>
        <v>全日制本科</v>
      </c>
      <c r="Q39" s="55" t="str">
        <f>VLOOKUP($B39,'2022'!$A:$P,10,0)</f>
        <v>无</v>
      </c>
      <c r="R39" s="30" t="str">
        <f>VLOOKUP($B39,'2022'!$A:$P,11,0)</f>
        <v>惠城区农业农村和水利局</v>
      </c>
      <c r="S39" s="30" t="str">
        <f>VLOOKUP($B39,'2022'!$A:$P,12,0)</f>
        <v>B008</v>
      </c>
      <c r="T39" s="55" t="str">
        <f>VLOOKUP($B39,'2022'!$A:$P,13,0)</f>
        <v>15625155749</v>
      </c>
      <c r="U39" s="30">
        <f>VLOOKUP($B39,'2022'!$A:$P,14,0)</f>
        <v>202301140168</v>
      </c>
      <c r="V39" s="30" t="str">
        <f>VLOOKUP($B39,'2022'!$A:$P,15,0)</f>
        <v>第六试室</v>
      </c>
      <c r="W39" s="30">
        <f>VLOOKUP($B39,'2022'!$A:$P,16,0)</f>
        <v>0</v>
      </c>
    </row>
    <row r="40" ht="20" customHeight="1" spans="1:23">
      <c r="A40" s="9" t="s">
        <v>61</v>
      </c>
      <c r="B40" s="16">
        <v>202301140112</v>
      </c>
      <c r="C40" s="29" t="s">
        <v>57</v>
      </c>
      <c r="D40" s="29" t="s">
        <v>58</v>
      </c>
      <c r="E40" s="29">
        <v>83.37</v>
      </c>
      <c r="F40" s="29">
        <v>4</v>
      </c>
      <c r="G40" s="29" t="s">
        <v>119</v>
      </c>
      <c r="I40" s="30" t="s">
        <v>61</v>
      </c>
      <c r="J40" s="55" t="str">
        <f>VLOOKUP($B40,'2022'!$A:$P,3,0)</f>
        <v>魏乐然</v>
      </c>
      <c r="K40" s="55" t="str">
        <f>VLOOKUP($B40,'2022'!$A:$P,4,0)</f>
        <v>女</v>
      </c>
      <c r="L40" s="30" t="str">
        <f>VLOOKUP($B40,'2022'!$A:$P,5,0)</f>
        <v>1995.06</v>
      </c>
      <c r="M40" s="55" t="str">
        <f>VLOOKUP($B40,'2022'!$A:$P,6,0)</f>
        <v>441322199506294025</v>
      </c>
      <c r="N40" s="55" t="str">
        <f>VLOOKUP($B40,'2022'!$A:$P,7,0)</f>
        <v>广州大学</v>
      </c>
      <c r="O40" s="55" t="str">
        <f>VLOOKUP($B40,'2022'!$A:$P,8,0)</f>
        <v>食品科学与工程</v>
      </c>
      <c r="P40" s="30" t="str">
        <f>VLOOKUP($B40,'2022'!$A:$P,9,0)</f>
        <v>全日制本科</v>
      </c>
      <c r="Q40" s="55" t="str">
        <f>VLOOKUP($B40,'2022'!$A:$P,10,0)</f>
        <v>无</v>
      </c>
      <c r="R40" s="30" t="str">
        <f>VLOOKUP($B40,'2022'!$A:$P,11,0)</f>
        <v>惠城区农业农村和水利局</v>
      </c>
      <c r="S40" s="30" t="str">
        <f>VLOOKUP($B40,'2022'!$A:$P,12,0)</f>
        <v>B008</v>
      </c>
      <c r="T40" s="55" t="str">
        <f>VLOOKUP($B40,'2022'!$A:$P,13,0)</f>
        <v>19875243116</v>
      </c>
      <c r="U40" s="30">
        <f>VLOOKUP($B40,'2022'!$A:$P,14,0)</f>
        <v>202301140112</v>
      </c>
      <c r="V40" s="30" t="str">
        <f>VLOOKUP($B40,'2022'!$A:$P,15,0)</f>
        <v>第四试室</v>
      </c>
      <c r="W40" s="30">
        <f>VLOOKUP($B40,'2022'!$A:$P,16,0)</f>
        <v>0</v>
      </c>
    </row>
    <row r="41" ht="20" customHeight="1" spans="1:23">
      <c r="A41" s="9" t="s">
        <v>62</v>
      </c>
      <c r="B41" s="16">
        <v>202301140487</v>
      </c>
      <c r="C41" s="29" t="s">
        <v>57</v>
      </c>
      <c r="D41" s="29" t="s">
        <v>58</v>
      </c>
      <c r="E41" s="29">
        <v>83.35</v>
      </c>
      <c r="F41" s="29">
        <v>5</v>
      </c>
      <c r="G41" s="29" t="s">
        <v>119</v>
      </c>
      <c r="I41" s="30" t="s">
        <v>62</v>
      </c>
      <c r="J41" s="30" t="str">
        <f>VLOOKUP($B41,'2022'!$A:$P,3,0)</f>
        <v>张锦丽</v>
      </c>
      <c r="K41" s="30" t="str">
        <f>VLOOKUP($B41,'2022'!$A:$P,4,0)</f>
        <v>女</v>
      </c>
      <c r="L41" s="30" t="str">
        <f>VLOOKUP($B41,'2022'!$A:$P,5,0)</f>
        <v>1999.06</v>
      </c>
      <c r="M41" s="30" t="str">
        <f>VLOOKUP($B41,'2022'!$A:$P,6,0)</f>
        <v>441323199906130528</v>
      </c>
      <c r="N41" s="30" t="str">
        <f>VLOOKUP($B41,'2022'!$A:$P,7,0)</f>
        <v>惠州学院</v>
      </c>
      <c r="O41" s="30" t="str">
        <f>VLOOKUP($B41,'2022'!$A:$P,8,0)</f>
        <v>园林</v>
      </c>
      <c r="P41" s="30" t="str">
        <f>VLOOKUP($B41,'2022'!$A:$P,9,0)</f>
        <v>全日制本科</v>
      </c>
      <c r="Q41" s="30" t="str">
        <f>VLOOKUP($B41,'2022'!$A:$P,10,0)</f>
        <v>无</v>
      </c>
      <c r="R41" s="30" t="str">
        <f>VLOOKUP($B41,'2022'!$A:$P,11,0)</f>
        <v>惠城区农业农村和水利局</v>
      </c>
      <c r="S41" s="30" t="str">
        <f>VLOOKUP($B41,'2022'!$A:$P,12,0)</f>
        <v>B008</v>
      </c>
      <c r="T41" s="30">
        <f>VLOOKUP($B41,'2022'!$A:$P,13,0)</f>
        <v>15217561398</v>
      </c>
      <c r="U41" s="30">
        <f>VLOOKUP($B41,'2022'!$A:$P,14,0)</f>
        <v>202301140487</v>
      </c>
      <c r="V41" s="30" t="str">
        <f>VLOOKUP($B41,'2022'!$A:$P,15,0)</f>
        <v>第十七试室</v>
      </c>
      <c r="W41" s="30">
        <f>VLOOKUP($B41,'2022'!$A:$P,16,0)</f>
        <v>0</v>
      </c>
    </row>
    <row r="42" ht="20" customHeight="1" spans="1:23">
      <c r="A42" s="9" t="s">
        <v>63</v>
      </c>
      <c r="B42" s="16">
        <v>202301140103</v>
      </c>
      <c r="C42" s="29" t="s">
        <v>57</v>
      </c>
      <c r="D42" s="29" t="s">
        <v>58</v>
      </c>
      <c r="E42" s="29">
        <v>83.24</v>
      </c>
      <c r="F42" s="29">
        <v>6</v>
      </c>
      <c r="G42" s="29" t="s">
        <v>119</v>
      </c>
      <c r="I42" s="30" t="s">
        <v>63</v>
      </c>
      <c r="J42" s="55" t="str">
        <f>VLOOKUP($B42,'2022'!$A:$P,3,0)</f>
        <v>廖舒晴</v>
      </c>
      <c r="K42" s="55" t="str">
        <f>VLOOKUP($B42,'2022'!$A:$P,4,0)</f>
        <v>女</v>
      </c>
      <c r="L42" s="30">
        <f>VLOOKUP($B42,'2022'!$A:$P,5,0)</f>
        <v>1998.11</v>
      </c>
      <c r="M42" s="55" t="str">
        <f>VLOOKUP($B42,'2022'!$A:$P,6,0)</f>
        <v>44132219981104142X</v>
      </c>
      <c r="N42" s="55" t="str">
        <f>VLOOKUP($B42,'2022'!$A:$P,7,0)</f>
        <v>广东科技学院</v>
      </c>
      <c r="O42" s="55" t="str">
        <f>VLOOKUP($B42,'2022'!$A:$P,8,0)</f>
        <v>电子商务</v>
      </c>
      <c r="P42" s="30" t="str">
        <f>VLOOKUP($B42,'2022'!$A:$P,9,0)</f>
        <v>全日制本科</v>
      </c>
      <c r="Q42" s="55" t="str">
        <f>VLOOKUP($B42,'2022'!$A:$P,10,0)</f>
        <v>仲恺高新区管委会</v>
      </c>
      <c r="R42" s="30" t="str">
        <f>VLOOKUP($B42,'2022'!$A:$P,11,0)</f>
        <v>惠城区农业农村和水利局</v>
      </c>
      <c r="S42" s="30" t="str">
        <f>VLOOKUP($B42,'2022'!$A:$P,12,0)</f>
        <v>B008</v>
      </c>
      <c r="T42" s="55" t="str">
        <f>VLOOKUP($B42,'2022'!$A:$P,13,0)</f>
        <v>15118999278</v>
      </c>
      <c r="U42" s="30">
        <f>VLOOKUP($B42,'2022'!$A:$P,14,0)</f>
        <v>202301140103</v>
      </c>
      <c r="V42" s="30" t="str">
        <f>VLOOKUP($B42,'2022'!$A:$P,15,0)</f>
        <v>第四试室</v>
      </c>
      <c r="W42" s="30">
        <f>VLOOKUP($B42,'2022'!$A:$P,16,0)</f>
        <v>0</v>
      </c>
    </row>
    <row r="43" ht="20" customHeight="1" spans="1:23">
      <c r="A43" s="9" t="s">
        <v>64</v>
      </c>
      <c r="B43" s="16">
        <v>202301140186</v>
      </c>
      <c r="C43" s="29" t="s">
        <v>65</v>
      </c>
      <c r="D43" s="29" t="s">
        <v>66</v>
      </c>
      <c r="E43" s="29">
        <v>79.34</v>
      </c>
      <c r="F43" s="29">
        <v>1</v>
      </c>
      <c r="G43" s="29" t="s">
        <v>119</v>
      </c>
      <c r="I43" s="30" t="s">
        <v>64</v>
      </c>
      <c r="J43" s="30" t="str">
        <f>VLOOKUP($B43,'2022'!$A:$P,3,0)</f>
        <v>王凤箫</v>
      </c>
      <c r="K43" s="30" t="str">
        <f>VLOOKUP($B43,'2022'!$A:$P,4,0)</f>
        <v>男</v>
      </c>
      <c r="L43" s="30" t="str">
        <f>VLOOKUP($B43,'2022'!$A:$P,5,0)</f>
        <v>1996.04</v>
      </c>
      <c r="M43" s="30" t="str">
        <f>VLOOKUP($B43,'2022'!$A:$P,6,0)</f>
        <v>65010219960408121X</v>
      </c>
      <c r="N43" s="30" t="str">
        <f>VLOOKUP($B43,'2022'!$A:$P,7,0)</f>
        <v>新疆农业大学</v>
      </c>
      <c r="O43" s="30" t="str">
        <f>VLOOKUP($B43,'2022'!$A:$P,8,0)</f>
        <v>会计学</v>
      </c>
      <c r="P43" s="30" t="str">
        <f>VLOOKUP($B43,'2022'!$A:$P,9,0)</f>
        <v>全日制大专</v>
      </c>
      <c r="Q43" s="30" t="str">
        <f>VLOOKUP($B43,'2022'!$A:$P,10,0)</f>
        <v>无</v>
      </c>
      <c r="R43" s="30" t="str">
        <f>VLOOKUP($B43,'2022'!$A:$P,11,0)</f>
        <v>区城管执法局</v>
      </c>
      <c r="S43" s="30" t="str">
        <f>VLOOKUP($B43,'2022'!$A:$P,12,0)</f>
        <v>B009</v>
      </c>
      <c r="T43" s="30" t="str">
        <f>VLOOKUP($B43,'2022'!$A:$P,13,0)</f>
        <v>18862147806</v>
      </c>
      <c r="U43" s="30">
        <f>VLOOKUP($B43,'2022'!$A:$P,14,0)</f>
        <v>202301140186</v>
      </c>
      <c r="V43" s="30" t="str">
        <f>VLOOKUP($B43,'2022'!$A:$P,15,0)</f>
        <v>第七试室</v>
      </c>
      <c r="W43" s="30">
        <f>VLOOKUP($B43,'2022'!$A:$P,16,0)</f>
        <v>0</v>
      </c>
    </row>
    <row r="44" ht="20" customHeight="1" spans="1:23">
      <c r="A44" s="9" t="s">
        <v>67</v>
      </c>
      <c r="B44" s="16">
        <v>202301140185</v>
      </c>
      <c r="C44" s="29" t="s">
        <v>65</v>
      </c>
      <c r="D44" s="29" t="s">
        <v>66</v>
      </c>
      <c r="E44" s="29">
        <v>69.69</v>
      </c>
      <c r="F44" s="29">
        <v>2</v>
      </c>
      <c r="G44" s="29" t="s">
        <v>119</v>
      </c>
      <c r="I44" s="30" t="s">
        <v>67</v>
      </c>
      <c r="J44" s="30" t="str">
        <f>VLOOKUP($B44,'2022'!$A:$P,3,0)</f>
        <v>胡彦锋</v>
      </c>
      <c r="K44" s="30" t="str">
        <f>VLOOKUP($B44,'2022'!$A:$P,4,0)</f>
        <v>男</v>
      </c>
      <c r="L44" s="30" t="str">
        <f>VLOOKUP($B44,'2022'!$A:$P,5,0)</f>
        <v>1996.09</v>
      </c>
      <c r="M44" s="55" t="str">
        <f>VLOOKUP($B44,'2022'!$A:$P,6,0)</f>
        <v>441323199609010773</v>
      </c>
      <c r="N44" s="30" t="str">
        <f>VLOOKUP($B44,'2022'!$A:$P,7,0)</f>
        <v>汕头职业技术学院</v>
      </c>
      <c r="O44" s="30" t="str">
        <f>VLOOKUP($B44,'2022'!$A:$P,8,0)</f>
        <v>建设工程管理</v>
      </c>
      <c r="P44" s="30" t="str">
        <f>VLOOKUP($B44,'2022'!$A:$P,9,0)</f>
        <v>全日制大专</v>
      </c>
      <c r="Q44" s="30" t="str">
        <f>VLOOKUP($B44,'2022'!$A:$P,10,0)</f>
        <v>惠东县城市建筑工程总公司</v>
      </c>
      <c r="R44" s="30" t="str">
        <f>VLOOKUP($B44,'2022'!$A:$P,11,0)</f>
        <v>区城管执法局</v>
      </c>
      <c r="S44" s="30" t="str">
        <f>VLOOKUP($B44,'2022'!$A:$P,12,0)</f>
        <v>B009</v>
      </c>
      <c r="T44" s="30" t="str">
        <f>VLOOKUP($B44,'2022'!$A:$P,13,0)</f>
        <v>17833793381</v>
      </c>
      <c r="U44" s="30">
        <f>VLOOKUP($B44,'2022'!$A:$P,14,0)</f>
        <v>202301140185</v>
      </c>
      <c r="V44" s="30" t="str">
        <f>VLOOKUP($B44,'2022'!$A:$P,15,0)</f>
        <v>第七试室</v>
      </c>
      <c r="W44" s="30">
        <f>VLOOKUP($B44,'2022'!$A:$P,16,0)</f>
        <v>0</v>
      </c>
    </row>
    <row r="45" ht="20" customHeight="1" spans="1:23">
      <c r="A45" s="9" t="s">
        <v>68</v>
      </c>
      <c r="B45" s="16">
        <v>202301140189</v>
      </c>
      <c r="C45" s="29" t="s">
        <v>65</v>
      </c>
      <c r="D45" s="29" t="s">
        <v>66</v>
      </c>
      <c r="E45" s="29">
        <v>66.14</v>
      </c>
      <c r="F45" s="29">
        <v>3</v>
      </c>
      <c r="G45" s="29" t="s">
        <v>119</v>
      </c>
      <c r="I45" s="30" t="s">
        <v>68</v>
      </c>
      <c r="J45" s="30" t="str">
        <f>VLOOKUP($B45,'2022'!$A:$P,3,0)</f>
        <v>张锦荣</v>
      </c>
      <c r="K45" s="30" t="str">
        <f>VLOOKUP($B45,'2022'!$A:$P,4,0)</f>
        <v>男</v>
      </c>
      <c r="L45" s="30" t="str">
        <f>VLOOKUP($B45,'2022'!$A:$P,5,0)</f>
        <v>1998.10</v>
      </c>
      <c r="M45" s="30" t="str">
        <f>VLOOKUP($B45,'2022'!$A:$P,6,0)</f>
        <v>441302199810013018</v>
      </c>
      <c r="N45" s="30" t="str">
        <f>VLOOKUP($B45,'2022'!$A:$P,7,0)</f>
        <v>广东创新科技职业学院</v>
      </c>
      <c r="O45" s="30" t="str">
        <f>VLOOKUP($B45,'2022'!$A:$P,8,0)</f>
        <v>工商企业管理</v>
      </c>
      <c r="P45" s="30" t="str">
        <f>VLOOKUP($B45,'2022'!$A:$P,9,0)</f>
        <v>全日制大专</v>
      </c>
      <c r="Q45" s="30" t="str">
        <f>VLOOKUP($B45,'2022'!$A:$P,10,0)</f>
        <v>惠州市润盛红木家具馆</v>
      </c>
      <c r="R45" s="30" t="str">
        <f>VLOOKUP($B45,'2022'!$A:$P,11,0)</f>
        <v>区城管执法局</v>
      </c>
      <c r="S45" s="30" t="str">
        <f>VLOOKUP($B45,'2022'!$A:$P,12,0)</f>
        <v>B009</v>
      </c>
      <c r="T45" s="30" t="str">
        <f>VLOOKUP($B45,'2022'!$A:$P,13,0)</f>
        <v>15816388252</v>
      </c>
      <c r="U45" s="30">
        <f>VLOOKUP($B45,'2022'!$A:$P,14,0)</f>
        <v>202301140189</v>
      </c>
      <c r="V45" s="30" t="str">
        <f>VLOOKUP($B45,'2022'!$A:$P,15,0)</f>
        <v>第七试室</v>
      </c>
      <c r="W45" s="30">
        <f>VLOOKUP($B45,'2022'!$A:$P,16,0)</f>
        <v>0</v>
      </c>
    </row>
    <row r="46" ht="20" customHeight="1" spans="1:23">
      <c r="A46" s="9" t="s">
        <v>69</v>
      </c>
      <c r="B46" s="16">
        <v>202301140187</v>
      </c>
      <c r="C46" s="29" t="s">
        <v>65</v>
      </c>
      <c r="D46" s="29" t="s">
        <v>66</v>
      </c>
      <c r="E46" s="29">
        <v>62.14</v>
      </c>
      <c r="F46" s="29">
        <v>4</v>
      </c>
      <c r="G46" s="29" t="s">
        <v>119</v>
      </c>
      <c r="I46" s="30" t="s">
        <v>69</v>
      </c>
      <c r="J46" s="30" t="str">
        <f>VLOOKUP($B46,'2022'!$A:$P,3,0)</f>
        <v>丘伟康</v>
      </c>
      <c r="K46" s="30" t="str">
        <f>VLOOKUP($B46,'2022'!$A:$P,4,0)</f>
        <v>男</v>
      </c>
      <c r="L46" s="30" t="str">
        <f>VLOOKUP($B46,'2022'!$A:$P,5,0)</f>
        <v>2001.02</v>
      </c>
      <c r="M46" s="30" t="str">
        <f>VLOOKUP($B46,'2022'!$A:$P,6,0)</f>
        <v>44130220010102051X</v>
      </c>
      <c r="N46" s="30" t="str">
        <f>VLOOKUP($B46,'2022'!$A:$P,7,0)</f>
        <v>广州城建职业学院</v>
      </c>
      <c r="O46" s="30" t="str">
        <f>VLOOKUP($B46,'2022'!$A:$P,8,0)</f>
        <v>国际经济与贸易</v>
      </c>
      <c r="P46" s="30" t="str">
        <f>VLOOKUP($B46,'2022'!$A:$P,9,0)</f>
        <v>全日制大专</v>
      </c>
      <c r="Q46" s="30" t="str">
        <f>VLOOKUP($B46,'2022'!$A:$P,10,0)</f>
        <v>无</v>
      </c>
      <c r="R46" s="30" t="str">
        <f>VLOOKUP($B46,'2022'!$A:$P,11,0)</f>
        <v>区城管执法局</v>
      </c>
      <c r="S46" s="30" t="str">
        <f>VLOOKUP($B46,'2022'!$A:$P,12,0)</f>
        <v>B009</v>
      </c>
      <c r="T46" s="30" t="str">
        <f>VLOOKUP($B46,'2022'!$A:$P,13,0)</f>
        <v>13018427324</v>
      </c>
      <c r="U46" s="30">
        <f>VLOOKUP($B46,'2022'!$A:$P,14,0)</f>
        <v>202301140187</v>
      </c>
      <c r="V46" s="30" t="str">
        <f>VLOOKUP($B46,'2022'!$A:$P,15,0)</f>
        <v>第七试室</v>
      </c>
      <c r="W46" s="30">
        <f>VLOOKUP($B46,'2022'!$A:$P,16,0)</f>
        <v>0</v>
      </c>
    </row>
    <row r="47" ht="20" customHeight="1" spans="1:23">
      <c r="A47" s="9" t="s">
        <v>70</v>
      </c>
      <c r="B47" s="16">
        <v>202301140190</v>
      </c>
      <c r="C47" s="29" t="s">
        <v>71</v>
      </c>
      <c r="D47" s="29" t="s">
        <v>72</v>
      </c>
      <c r="E47" s="29">
        <v>82.26</v>
      </c>
      <c r="F47" s="29">
        <v>1</v>
      </c>
      <c r="G47" s="29" t="s">
        <v>119</v>
      </c>
      <c r="I47" s="30" t="s">
        <v>70</v>
      </c>
      <c r="J47" s="30" t="str">
        <f>VLOOKUP($B47,'2022'!$A:$P,3,0)</f>
        <v>廖志伟</v>
      </c>
      <c r="K47" s="30" t="str">
        <f>VLOOKUP($B47,'2022'!$A:$P,4,0)</f>
        <v>男</v>
      </c>
      <c r="L47" s="30" t="str">
        <f>VLOOKUP($B47,'2022'!$A:$P,5,0)</f>
        <v>1993.01</v>
      </c>
      <c r="M47" s="30" t="str">
        <f>VLOOKUP($B47,'2022'!$A:$P,6,0)</f>
        <v>441301199301043116</v>
      </c>
      <c r="N47" s="30" t="str">
        <f>VLOOKUP($B47,'2022'!$A:$P,7,0)</f>
        <v>中山大学新华学院</v>
      </c>
      <c r="O47" s="30" t="str">
        <f>VLOOKUP($B47,'2022'!$A:$P,8,0)</f>
        <v>电子商务</v>
      </c>
      <c r="P47" s="30" t="str">
        <f>VLOOKUP($B47,'2022'!$A:$P,9,0)</f>
        <v>全日制本科</v>
      </c>
      <c r="Q47" s="55" t="str">
        <f>VLOOKUP($B47,'2022'!$A:$P,10,0)</f>
        <v>无</v>
      </c>
      <c r="R47" s="30" t="str">
        <f>VLOOKUP($B47,'2022'!$A:$P,11,0)</f>
        <v>惠城区市场监督管理局</v>
      </c>
      <c r="S47" s="30" t="str">
        <f>VLOOKUP($B47,'2022'!$A:$P,12,0)</f>
        <v>B010</v>
      </c>
      <c r="T47" s="30">
        <f>VLOOKUP($B47,'2022'!$A:$P,13,0)</f>
        <v>13126339977</v>
      </c>
      <c r="U47" s="30">
        <f>VLOOKUP($B47,'2022'!$A:$P,14,0)</f>
        <v>202301140190</v>
      </c>
      <c r="V47" s="30" t="str">
        <f>VLOOKUP($B47,'2022'!$A:$P,15,0)</f>
        <v>第七试室</v>
      </c>
      <c r="W47" s="30">
        <f>VLOOKUP($B47,'2022'!$A:$P,16,0)</f>
        <v>0</v>
      </c>
    </row>
    <row r="48" ht="20" customHeight="1" spans="1:23">
      <c r="A48" s="9" t="s">
        <v>73</v>
      </c>
      <c r="B48" s="16">
        <v>202301140194</v>
      </c>
      <c r="C48" s="29" t="s">
        <v>71</v>
      </c>
      <c r="D48" s="29" t="s">
        <v>72</v>
      </c>
      <c r="E48" s="29">
        <v>77.65</v>
      </c>
      <c r="F48" s="29">
        <v>2</v>
      </c>
      <c r="G48" s="29" t="s">
        <v>119</v>
      </c>
      <c r="I48" s="30" t="s">
        <v>73</v>
      </c>
      <c r="J48" s="30" t="str">
        <f>VLOOKUP($B48,'2022'!$A:$P,3,0)</f>
        <v>杨柏杰</v>
      </c>
      <c r="K48" s="30" t="str">
        <f>VLOOKUP($B48,'2022'!$A:$P,4,0)</f>
        <v>男</v>
      </c>
      <c r="L48" s="30" t="str">
        <f>VLOOKUP($B48,'2022'!$A:$P,5,0)</f>
        <v>1998.11</v>
      </c>
      <c r="M48" s="30" t="str">
        <f>VLOOKUP($B48,'2022'!$A:$P,6,0)</f>
        <v>441302199811161012</v>
      </c>
      <c r="N48" s="30" t="str">
        <f>VLOOKUP($B48,'2022'!$A:$P,7,0)</f>
        <v>河北金融学院（经济贸易学院）</v>
      </c>
      <c r="O48" s="30" t="str">
        <f>VLOOKUP($B48,'2022'!$A:$P,8,0)</f>
        <v>电子商务</v>
      </c>
      <c r="P48" s="30" t="str">
        <f>VLOOKUP($B48,'2022'!$A:$P,9,0)</f>
        <v>全日制本科</v>
      </c>
      <c r="Q48" s="55" t="str">
        <f>VLOOKUP($B48,'2022'!$A:$P,10,0)</f>
        <v>无</v>
      </c>
      <c r="R48" s="30" t="str">
        <f>VLOOKUP($B48,'2022'!$A:$P,11,0)</f>
        <v>惠城区市场监督管理局</v>
      </c>
      <c r="S48" s="30" t="str">
        <f>VLOOKUP($B48,'2022'!$A:$P,12,0)</f>
        <v>B010</v>
      </c>
      <c r="T48" s="30">
        <f>VLOOKUP($B48,'2022'!$A:$P,13,0)</f>
        <v>15627386819</v>
      </c>
      <c r="U48" s="30">
        <f>VLOOKUP($B48,'2022'!$A:$P,14,0)</f>
        <v>202301140194</v>
      </c>
      <c r="V48" s="30" t="str">
        <f>VLOOKUP($B48,'2022'!$A:$P,15,0)</f>
        <v>第七试室</v>
      </c>
      <c r="W48" s="30">
        <f>VLOOKUP($B48,'2022'!$A:$P,16,0)</f>
        <v>0</v>
      </c>
    </row>
    <row r="49" ht="20" customHeight="1" spans="1:23">
      <c r="A49" s="9" t="s">
        <v>74</v>
      </c>
      <c r="B49" s="16">
        <v>202301140193</v>
      </c>
      <c r="C49" s="29" t="s">
        <v>71</v>
      </c>
      <c r="D49" s="29" t="s">
        <v>72</v>
      </c>
      <c r="E49" s="29">
        <v>73.32</v>
      </c>
      <c r="F49" s="29">
        <v>3</v>
      </c>
      <c r="G49" s="29" t="s">
        <v>119</v>
      </c>
      <c r="I49" s="30" t="s">
        <v>74</v>
      </c>
      <c r="J49" s="30" t="str">
        <f>VLOOKUP($B49,'2022'!$A:$P,3,0)</f>
        <v>徐恺</v>
      </c>
      <c r="K49" s="30" t="str">
        <f>VLOOKUP($B49,'2022'!$A:$P,4,0)</f>
        <v>男</v>
      </c>
      <c r="L49" s="30" t="str">
        <f>VLOOKUP($B49,'2022'!$A:$P,5,0)</f>
        <v>1996.07</v>
      </c>
      <c r="M49" s="30" t="str">
        <f>VLOOKUP($B49,'2022'!$A:$P,6,0)</f>
        <v>441302199607244013</v>
      </c>
      <c r="N49" s="30" t="str">
        <f>VLOOKUP($B49,'2022'!$A:$P,7,0)</f>
        <v>广东科技学院</v>
      </c>
      <c r="O49" s="30" t="str">
        <f>VLOOKUP($B49,'2022'!$A:$P,8,0)</f>
        <v>电子商务</v>
      </c>
      <c r="P49" s="30" t="str">
        <f>VLOOKUP($B49,'2022'!$A:$P,9,0)</f>
        <v>全日制本科</v>
      </c>
      <c r="Q49" s="55" t="str">
        <f>VLOOKUP($B49,'2022'!$A:$P,10,0)</f>
        <v>无</v>
      </c>
      <c r="R49" s="30" t="str">
        <f>VLOOKUP($B49,'2022'!$A:$P,11,0)</f>
        <v>惠城区市场监督管理局</v>
      </c>
      <c r="S49" s="30" t="str">
        <f>VLOOKUP($B49,'2022'!$A:$P,12,0)</f>
        <v>B010</v>
      </c>
      <c r="T49" s="30">
        <f>VLOOKUP($B49,'2022'!$A:$P,13,0)</f>
        <v>13018405146</v>
      </c>
      <c r="U49" s="30">
        <f>VLOOKUP($B49,'2022'!$A:$P,14,0)</f>
        <v>202301140193</v>
      </c>
      <c r="V49" s="30" t="str">
        <f>VLOOKUP($B49,'2022'!$A:$P,15,0)</f>
        <v>第七试室</v>
      </c>
      <c r="W49" s="30">
        <f>VLOOKUP($B49,'2022'!$A:$P,16,0)</f>
        <v>0</v>
      </c>
    </row>
    <row r="50" ht="20" customHeight="1" spans="1:23">
      <c r="A50" s="9" t="s">
        <v>75</v>
      </c>
      <c r="B50" s="16">
        <v>202301140191</v>
      </c>
      <c r="C50" s="29" t="s">
        <v>71</v>
      </c>
      <c r="D50" s="29" t="s">
        <v>72</v>
      </c>
      <c r="E50" s="29">
        <v>72.18</v>
      </c>
      <c r="F50" s="29">
        <v>4</v>
      </c>
      <c r="G50" s="29" t="s">
        <v>119</v>
      </c>
      <c r="I50" s="30" t="s">
        <v>75</v>
      </c>
      <c r="J50" s="30" t="str">
        <f>VLOOKUP($B50,'2022'!$A:$P,3,0)</f>
        <v>晏浩</v>
      </c>
      <c r="K50" s="30" t="str">
        <f>VLOOKUP($B50,'2022'!$A:$P,4,0)</f>
        <v>男</v>
      </c>
      <c r="L50" s="30" t="str">
        <f>VLOOKUP($B50,'2022'!$A:$P,5,0)</f>
        <v>2000.01</v>
      </c>
      <c r="M50" s="30" t="str">
        <f>VLOOKUP($B50,'2022'!$A:$P,6,0)</f>
        <v>513030200001153410</v>
      </c>
      <c r="N50" s="30" t="str">
        <f>VLOOKUP($B50,'2022'!$A:$P,7,0)</f>
        <v>广东工商职业技术大学</v>
      </c>
      <c r="O50" s="30" t="str">
        <f>VLOOKUP($B50,'2022'!$A:$P,8,0)</f>
        <v>电子商务</v>
      </c>
      <c r="P50" s="30" t="str">
        <f>VLOOKUP($B50,'2022'!$A:$P,9,0)</f>
        <v>全日制本科</v>
      </c>
      <c r="Q50" s="55" t="str">
        <f>VLOOKUP($B50,'2022'!$A:$P,10,0)</f>
        <v>无</v>
      </c>
      <c r="R50" s="30" t="str">
        <f>VLOOKUP($B50,'2022'!$A:$P,11,0)</f>
        <v>惠城区市场监督管理局</v>
      </c>
      <c r="S50" s="30" t="str">
        <f>VLOOKUP($B50,'2022'!$A:$P,12,0)</f>
        <v>B010</v>
      </c>
      <c r="T50" s="30">
        <f>VLOOKUP($B50,'2022'!$A:$P,13,0)</f>
        <v>18819773431</v>
      </c>
      <c r="U50" s="30">
        <f>VLOOKUP($B50,'2022'!$A:$P,14,0)</f>
        <v>202301140191</v>
      </c>
      <c r="V50" s="30" t="str">
        <f>VLOOKUP($B50,'2022'!$A:$P,15,0)</f>
        <v>第七试室</v>
      </c>
      <c r="W50" s="30">
        <f>VLOOKUP($B50,'2022'!$A:$P,16,0)</f>
        <v>0</v>
      </c>
    </row>
    <row r="51" ht="20" customHeight="1" spans="1:23">
      <c r="A51" s="9" t="s">
        <v>76</v>
      </c>
      <c r="B51" s="16">
        <v>202301140196</v>
      </c>
      <c r="C51" s="29" t="s">
        <v>71</v>
      </c>
      <c r="D51" s="29" t="s">
        <v>77</v>
      </c>
      <c r="E51" s="29">
        <v>84.78</v>
      </c>
      <c r="F51" s="29">
        <v>1</v>
      </c>
      <c r="G51" s="29" t="s">
        <v>119</v>
      </c>
      <c r="I51" s="30" t="s">
        <v>76</v>
      </c>
      <c r="J51" s="30" t="str">
        <f>VLOOKUP($B51,'2022'!$A:$P,3,0)</f>
        <v>卢嘉蕙</v>
      </c>
      <c r="K51" s="30" t="str">
        <f>VLOOKUP($B51,'2022'!$A:$P,4,0)</f>
        <v>女</v>
      </c>
      <c r="L51" s="30" t="str">
        <f>VLOOKUP($B51,'2022'!$A:$P,5,0)</f>
        <v>2000.01</v>
      </c>
      <c r="M51" s="30" t="str">
        <f>VLOOKUP($B51,'2022'!$A:$P,6,0)</f>
        <v>441302200001036266</v>
      </c>
      <c r="N51" s="30" t="str">
        <f>VLOOKUP($B51,'2022'!$A:$P,7,0)</f>
        <v>广东工业大学</v>
      </c>
      <c r="O51" s="30" t="str">
        <f>VLOOKUP($B51,'2022'!$A:$P,8,0)</f>
        <v>经济学</v>
      </c>
      <c r="P51" s="30" t="str">
        <f>VLOOKUP($B51,'2022'!$A:$P,9,0)</f>
        <v>全日制本科</v>
      </c>
      <c r="Q51" s="55" t="str">
        <f>VLOOKUP($B51,'2022'!$A:$P,10,0)</f>
        <v>无</v>
      </c>
      <c r="R51" s="30" t="str">
        <f>VLOOKUP($B51,'2022'!$A:$P,11,0)</f>
        <v>惠城区市场监督管理局</v>
      </c>
      <c r="S51" s="30" t="str">
        <f>VLOOKUP($B51,'2022'!$A:$P,12,0)</f>
        <v>B011</v>
      </c>
      <c r="T51" s="30">
        <f>VLOOKUP($B51,'2022'!$A:$P,13,0)</f>
        <v>13531733930</v>
      </c>
      <c r="U51" s="30">
        <f>VLOOKUP($B51,'2022'!$A:$P,14,0)</f>
        <v>202301140196</v>
      </c>
      <c r="V51" s="30" t="str">
        <f>VLOOKUP($B51,'2022'!$A:$P,15,0)</f>
        <v>第七试室</v>
      </c>
      <c r="W51" s="30">
        <f>VLOOKUP($B51,'2022'!$A:$P,16,0)</f>
        <v>0</v>
      </c>
    </row>
    <row r="52" ht="20" customHeight="1" spans="1:23">
      <c r="A52" s="9" t="s">
        <v>78</v>
      </c>
      <c r="B52" s="16">
        <v>202301140195</v>
      </c>
      <c r="C52" s="29" t="s">
        <v>71</v>
      </c>
      <c r="D52" s="29" t="s">
        <v>77</v>
      </c>
      <c r="E52" s="29">
        <v>73.03</v>
      </c>
      <c r="F52" s="29">
        <v>2</v>
      </c>
      <c r="G52" s="29" t="s">
        <v>119</v>
      </c>
      <c r="I52" s="30" t="s">
        <v>78</v>
      </c>
      <c r="J52" s="30" t="str">
        <f>VLOOKUP($B52,'2022'!$A:$P,3,0)</f>
        <v>吴芊芊</v>
      </c>
      <c r="K52" s="30" t="str">
        <f>VLOOKUP($B52,'2022'!$A:$P,4,0)</f>
        <v>女</v>
      </c>
      <c r="L52" s="30" t="str">
        <f>VLOOKUP($B52,'2022'!$A:$P,5,0)</f>
        <v>1999.11</v>
      </c>
      <c r="M52" s="30" t="str">
        <f>VLOOKUP($B52,'2022'!$A:$P,6,0)</f>
        <v>441302199911165424</v>
      </c>
      <c r="N52" s="30" t="str">
        <f>VLOOKUP($B52,'2022'!$A:$P,7,0)</f>
        <v>广东海洋大学寸金学院</v>
      </c>
      <c r="O52" s="30" t="str">
        <f>VLOOKUP($B52,'2022'!$A:$P,8,0)</f>
        <v>经济学</v>
      </c>
      <c r="P52" s="30" t="str">
        <f>VLOOKUP($B52,'2022'!$A:$P,9,0)</f>
        <v>全日制本科</v>
      </c>
      <c r="Q52" s="55" t="str">
        <f>VLOOKUP($B52,'2022'!$A:$P,10,0)</f>
        <v>无</v>
      </c>
      <c r="R52" s="30" t="str">
        <f>VLOOKUP($B52,'2022'!$A:$P,11,0)</f>
        <v>惠城区市场监督管理局</v>
      </c>
      <c r="S52" s="30" t="str">
        <f>VLOOKUP($B52,'2022'!$A:$P,12,0)</f>
        <v>B011</v>
      </c>
      <c r="T52" s="30">
        <f>VLOOKUP($B52,'2022'!$A:$P,13,0)</f>
        <v>15766309991</v>
      </c>
      <c r="U52" s="30">
        <f>VLOOKUP($B52,'2022'!$A:$P,14,0)</f>
        <v>202301140195</v>
      </c>
      <c r="V52" s="30" t="str">
        <f>VLOOKUP($B52,'2022'!$A:$P,15,0)</f>
        <v>第七试室</v>
      </c>
      <c r="W52" s="30">
        <f>VLOOKUP($B52,'2022'!$A:$P,16,0)</f>
        <v>0</v>
      </c>
    </row>
    <row r="53" ht="20" customHeight="1" spans="1:23">
      <c r="A53" s="9" t="s">
        <v>79</v>
      </c>
      <c r="B53" s="16">
        <v>202301140197</v>
      </c>
      <c r="C53" s="29" t="s">
        <v>71</v>
      </c>
      <c r="D53" s="29" t="s">
        <v>80</v>
      </c>
      <c r="E53" s="29">
        <v>79.18</v>
      </c>
      <c r="F53" s="29">
        <v>1</v>
      </c>
      <c r="G53" s="29" t="s">
        <v>119</v>
      </c>
      <c r="I53" s="30" t="s">
        <v>79</v>
      </c>
      <c r="J53" s="30" t="str">
        <f>VLOOKUP($B53,'2022'!$A:$P,3,0)</f>
        <v>杜佩莹</v>
      </c>
      <c r="K53" s="30" t="str">
        <f>VLOOKUP($B53,'2022'!$A:$P,4,0)</f>
        <v>女</v>
      </c>
      <c r="L53" s="30" t="str">
        <f>VLOOKUP($B53,'2022'!$A:$P,5,0)</f>
        <v>2000.07</v>
      </c>
      <c r="M53" s="30" t="str">
        <f>VLOOKUP($B53,'2022'!$A:$P,6,0)</f>
        <v>441302200007260023</v>
      </c>
      <c r="N53" s="30" t="str">
        <f>VLOOKUP($B53,'2022'!$A:$P,7,0)</f>
        <v>广东白云学院</v>
      </c>
      <c r="O53" s="30" t="str">
        <f>VLOOKUP($B53,'2022'!$A:$P,8,0)</f>
        <v>英语</v>
      </c>
      <c r="P53" s="30" t="str">
        <f>VLOOKUP($B53,'2022'!$A:$P,9,0)</f>
        <v>全日制本科</v>
      </c>
      <c r="Q53" s="55" t="str">
        <f>VLOOKUP($B53,'2022'!$A:$P,10,0)</f>
        <v>无</v>
      </c>
      <c r="R53" s="30" t="str">
        <f>VLOOKUP($B53,'2022'!$A:$P,11,0)</f>
        <v>惠城区市场监督管理局</v>
      </c>
      <c r="S53" s="30" t="str">
        <f>VLOOKUP($B53,'2022'!$A:$P,12,0)</f>
        <v>B012</v>
      </c>
      <c r="T53" s="30">
        <f>VLOOKUP($B53,'2022'!$A:$P,13,0)</f>
        <v>15986537798</v>
      </c>
      <c r="U53" s="30">
        <f>VLOOKUP($B53,'2022'!$A:$P,14,0)</f>
        <v>202301140197</v>
      </c>
      <c r="V53" s="30" t="str">
        <f>VLOOKUP($B53,'2022'!$A:$P,15,0)</f>
        <v>第七试室</v>
      </c>
      <c r="W53" s="30">
        <f>VLOOKUP($B53,'2022'!$A:$P,16,0)</f>
        <v>0</v>
      </c>
    </row>
    <row r="54" ht="20" customHeight="1" spans="1:23">
      <c r="A54" s="9" t="s">
        <v>81</v>
      </c>
      <c r="B54" s="16">
        <v>202301140198</v>
      </c>
      <c r="C54" s="29" t="s">
        <v>71</v>
      </c>
      <c r="D54" s="29" t="s">
        <v>80</v>
      </c>
      <c r="E54" s="29">
        <v>74.48</v>
      </c>
      <c r="F54" s="29">
        <v>2</v>
      </c>
      <c r="G54" s="29" t="s">
        <v>119</v>
      </c>
      <c r="I54" s="30" t="s">
        <v>81</v>
      </c>
      <c r="J54" s="30" t="str">
        <f>VLOOKUP($B54,'2022'!$A:$P,3,0)</f>
        <v>陈果立</v>
      </c>
      <c r="K54" s="30" t="str">
        <f>VLOOKUP($B54,'2022'!$A:$P,4,0)</f>
        <v>男</v>
      </c>
      <c r="L54" s="30" t="str">
        <f>VLOOKUP($B54,'2022'!$A:$P,5,0)</f>
        <v>1997.09</v>
      </c>
      <c r="M54" s="30" t="str">
        <f>VLOOKUP($B54,'2022'!$A:$P,6,0)</f>
        <v>441302199709214034</v>
      </c>
      <c r="N54" s="30" t="str">
        <f>VLOOKUP($B54,'2022'!$A:$P,7,0)</f>
        <v>广东科技学院</v>
      </c>
      <c r="O54" s="30" t="str">
        <f>VLOOKUP($B54,'2022'!$A:$P,8,0)</f>
        <v>英语</v>
      </c>
      <c r="P54" s="30" t="str">
        <f>VLOOKUP($B54,'2022'!$A:$P,9,0)</f>
        <v>全日制本科</v>
      </c>
      <c r="Q54" s="55" t="str">
        <f>VLOOKUP($B54,'2022'!$A:$P,10,0)</f>
        <v>无</v>
      </c>
      <c r="R54" s="30" t="str">
        <f>VLOOKUP($B54,'2022'!$A:$P,11,0)</f>
        <v>惠城区市场监督管理局</v>
      </c>
      <c r="S54" s="30" t="str">
        <f>VLOOKUP($B54,'2022'!$A:$P,12,0)</f>
        <v>B012</v>
      </c>
      <c r="T54" s="30">
        <f>VLOOKUP($B54,'2022'!$A:$P,13,0)</f>
        <v>13266050889</v>
      </c>
      <c r="U54" s="30">
        <f>VLOOKUP($B54,'2022'!$A:$P,14,0)</f>
        <v>202301140198</v>
      </c>
      <c r="V54" s="30" t="str">
        <f>VLOOKUP($B54,'2022'!$A:$P,15,0)</f>
        <v>第七试室</v>
      </c>
      <c r="W54" s="30">
        <f>VLOOKUP($B54,'2022'!$A:$P,16,0)</f>
        <v>0</v>
      </c>
    </row>
    <row r="55" ht="20" customHeight="1" spans="1:23">
      <c r="A55" s="9" t="s">
        <v>82</v>
      </c>
      <c r="B55" s="16">
        <v>202301140199</v>
      </c>
      <c r="C55" s="29" t="s">
        <v>71</v>
      </c>
      <c r="D55" s="29" t="s">
        <v>80</v>
      </c>
      <c r="E55" s="29">
        <v>73.77</v>
      </c>
      <c r="F55" s="29">
        <v>3</v>
      </c>
      <c r="G55" s="29" t="s">
        <v>119</v>
      </c>
      <c r="I55" s="30" t="s">
        <v>82</v>
      </c>
      <c r="J55" s="30" t="str">
        <f>VLOOKUP($B55,'2022'!$A:$P,3,0)</f>
        <v>黄平</v>
      </c>
      <c r="K55" s="30" t="str">
        <f>VLOOKUP($B55,'2022'!$A:$P,4,0)</f>
        <v>女</v>
      </c>
      <c r="L55" s="30" t="str">
        <f>VLOOKUP($B55,'2022'!$A:$P,5,0)</f>
        <v>2000.08</v>
      </c>
      <c r="M55" s="30" t="str">
        <f>VLOOKUP($B55,'2022'!$A:$P,6,0)</f>
        <v>441625200008027224</v>
      </c>
      <c r="N55" s="30" t="str">
        <f>VLOOKUP($B55,'2022'!$A:$P,7,0)</f>
        <v>惠州学院</v>
      </c>
      <c r="O55" s="30" t="str">
        <f>VLOOKUP($B55,'2022'!$A:$P,8,0)</f>
        <v>英语</v>
      </c>
      <c r="P55" s="30" t="str">
        <f>VLOOKUP($B55,'2022'!$A:$P,9,0)</f>
        <v>全日制本科</v>
      </c>
      <c r="Q55" s="55" t="str">
        <f>VLOOKUP($B55,'2022'!$A:$P,10,0)</f>
        <v>无</v>
      </c>
      <c r="R55" s="30" t="str">
        <f>VLOOKUP($B55,'2022'!$A:$P,11,0)</f>
        <v>惠城区市场监督管理局</v>
      </c>
      <c r="S55" s="30" t="str">
        <f>VLOOKUP($B55,'2022'!$A:$P,12,0)</f>
        <v>B012</v>
      </c>
      <c r="T55" s="30">
        <f>VLOOKUP($B55,'2022'!$A:$P,13,0)</f>
        <v>18813702408</v>
      </c>
      <c r="U55" s="30">
        <f>VLOOKUP($B55,'2022'!$A:$P,14,0)</f>
        <v>202301140199</v>
      </c>
      <c r="V55" s="30" t="str">
        <f>VLOOKUP($B55,'2022'!$A:$P,15,0)</f>
        <v>第七试室</v>
      </c>
      <c r="W55" s="30">
        <f>VLOOKUP($B55,'2022'!$A:$P,16,0)</f>
        <v>0</v>
      </c>
    </row>
    <row r="56" ht="20" customHeight="1" spans="1:23">
      <c r="A56" s="9" t="s">
        <v>83</v>
      </c>
      <c r="B56" s="16">
        <v>202301140206</v>
      </c>
      <c r="C56" s="29" t="s">
        <v>84</v>
      </c>
      <c r="D56" s="29" t="s">
        <v>85</v>
      </c>
      <c r="E56" s="29">
        <v>84.94</v>
      </c>
      <c r="F56" s="29">
        <v>1</v>
      </c>
      <c r="G56" s="29" t="s">
        <v>119</v>
      </c>
      <c r="I56" s="30" t="s">
        <v>83</v>
      </c>
      <c r="J56" s="30" t="str">
        <f>VLOOKUP($B56,'2022'!$A:$P,3,0)</f>
        <v>曹雨婷</v>
      </c>
      <c r="K56" s="30" t="str">
        <f>VLOOKUP($B56,'2022'!$A:$P,4,0)</f>
        <v>女</v>
      </c>
      <c r="L56" s="30" t="str">
        <f>VLOOKUP($B56,'2022'!$A:$P,5,0)</f>
        <v>1993.07</v>
      </c>
      <c r="M56" s="30" t="str">
        <f>VLOOKUP($B56,'2022'!$A:$P,6,0)</f>
        <v>140402199307144049</v>
      </c>
      <c r="N56" s="30" t="str">
        <f>VLOOKUP($B56,'2022'!$A:$P,7,0)</f>
        <v>山西财经大学</v>
      </c>
      <c r="O56" s="30" t="str">
        <f>VLOOKUP($B56,'2022'!$A:$P,8,0)</f>
        <v>资源环境与城乡规划管理</v>
      </c>
      <c r="P56" s="30" t="str">
        <f>VLOOKUP($B56,'2022'!$A:$P,9,0)</f>
        <v>全日制本科</v>
      </c>
      <c r="Q56" s="30" t="str">
        <f>VLOOKUP($B56,'2022'!$A:$P,10,0)</f>
        <v>无</v>
      </c>
      <c r="R56" s="30" t="str">
        <f>VLOOKUP($B56,'2022'!$A:$P,11,0)</f>
        <v>惠城区审计局</v>
      </c>
      <c r="S56" s="30" t="str">
        <f>VLOOKUP($B56,'2022'!$A:$P,12,0)</f>
        <v>B013</v>
      </c>
      <c r="T56" s="30" t="str">
        <f>VLOOKUP($B56,'2022'!$A:$P,13,0)</f>
        <v>17688966781</v>
      </c>
      <c r="U56" s="30">
        <f>VLOOKUP($B56,'2022'!$A:$P,14,0)</f>
        <v>202301140206</v>
      </c>
      <c r="V56" s="30" t="str">
        <f>VLOOKUP($B56,'2022'!$A:$P,15,0)</f>
        <v>第七试室</v>
      </c>
      <c r="W56" s="30">
        <f>VLOOKUP($B56,'2022'!$A:$P,16,0)</f>
        <v>0</v>
      </c>
    </row>
    <row r="57" ht="20" customHeight="1" spans="1:23">
      <c r="A57" s="9" t="s">
        <v>86</v>
      </c>
      <c r="B57" s="16">
        <v>202301140200</v>
      </c>
      <c r="C57" s="29" t="s">
        <v>84</v>
      </c>
      <c r="D57" s="29" t="s">
        <v>85</v>
      </c>
      <c r="E57" s="29">
        <v>82.23</v>
      </c>
      <c r="F57" s="29">
        <v>2</v>
      </c>
      <c r="G57" s="29" t="s">
        <v>119</v>
      </c>
      <c r="I57" s="30" t="s">
        <v>86</v>
      </c>
      <c r="J57" s="30" t="str">
        <f>VLOOKUP($B57,'2022'!$A:$P,3,0)</f>
        <v>何福龙</v>
      </c>
      <c r="K57" s="30" t="str">
        <f>VLOOKUP($B57,'2022'!$A:$P,4,0)</f>
        <v>男</v>
      </c>
      <c r="L57" s="30" t="str">
        <f>VLOOKUP($B57,'2022'!$A:$P,5,0)</f>
        <v>1995.01</v>
      </c>
      <c r="M57" s="55" t="str">
        <f>VLOOKUP($B57,'2022'!$A:$P,6,0)</f>
        <v>441323199501065318</v>
      </c>
      <c r="N57" s="30" t="str">
        <f>VLOOKUP($B57,'2022'!$A:$P,7,0)</f>
        <v>惠州学院</v>
      </c>
      <c r="O57" s="30" t="str">
        <f>VLOOKUP($B57,'2022'!$A:$P,8,0)</f>
        <v>土木工程</v>
      </c>
      <c r="P57" s="30" t="str">
        <f>VLOOKUP($B57,'2022'!$A:$P,9,0)</f>
        <v>全日制本科</v>
      </c>
      <c r="Q57" s="30" t="str">
        <f>VLOOKUP($B57,'2022'!$A:$P,10,0)</f>
        <v>无</v>
      </c>
      <c r="R57" s="30" t="str">
        <f>VLOOKUP($B57,'2022'!$A:$P,11,0)</f>
        <v>惠城区审计局</v>
      </c>
      <c r="S57" s="30" t="str">
        <f>VLOOKUP($B57,'2022'!$A:$P,12,0)</f>
        <v>B013</v>
      </c>
      <c r="T57" s="30" t="str">
        <f>VLOOKUP($B57,'2022'!$A:$P,13,0)</f>
        <v>15768650691</v>
      </c>
      <c r="U57" s="30">
        <f>VLOOKUP($B57,'2022'!$A:$P,14,0)</f>
        <v>202301140200</v>
      </c>
      <c r="V57" s="30" t="str">
        <f>VLOOKUP($B57,'2022'!$A:$P,15,0)</f>
        <v>第七试室</v>
      </c>
      <c r="W57" s="30">
        <f>VLOOKUP($B57,'2022'!$A:$P,16,0)</f>
        <v>0</v>
      </c>
    </row>
    <row r="58" ht="20" customHeight="1" spans="1:23">
      <c r="A58" s="9" t="s">
        <v>87</v>
      </c>
      <c r="B58" s="16">
        <v>202301140208</v>
      </c>
      <c r="C58" s="29" t="s">
        <v>84</v>
      </c>
      <c r="D58" s="29" t="s">
        <v>85</v>
      </c>
      <c r="E58" s="29">
        <v>79.94</v>
      </c>
      <c r="F58" s="29">
        <v>3</v>
      </c>
      <c r="G58" s="29" t="s">
        <v>119</v>
      </c>
      <c r="I58" s="30" t="s">
        <v>87</v>
      </c>
      <c r="J58" s="30" t="str">
        <f>VLOOKUP($B58,'2022'!$A:$P,3,0)</f>
        <v>何蓉帼</v>
      </c>
      <c r="K58" s="30" t="str">
        <f>VLOOKUP($B58,'2022'!$A:$P,4,0)</f>
        <v>女</v>
      </c>
      <c r="L58" s="30" t="str">
        <f>VLOOKUP($B58,'2022'!$A:$P,5,0)</f>
        <v>1996.04</v>
      </c>
      <c r="M58" s="30" t="str">
        <f>VLOOKUP($B58,'2022'!$A:$P,6,0)</f>
        <v>441322199604230068</v>
      </c>
      <c r="N58" s="30" t="str">
        <f>VLOOKUP($B58,'2022'!$A:$P,7,0)</f>
        <v>惠州学院</v>
      </c>
      <c r="O58" s="30" t="str">
        <f>VLOOKUP($B58,'2022'!$A:$P,8,0)</f>
        <v>工程管理</v>
      </c>
      <c r="P58" s="30" t="str">
        <f>VLOOKUP($B58,'2022'!$A:$P,9,0)</f>
        <v>全日制本科</v>
      </c>
      <c r="Q58" s="30" t="str">
        <f>VLOOKUP($B58,'2022'!$A:$P,10,0)</f>
        <v>无</v>
      </c>
      <c r="R58" s="30" t="str">
        <f>VLOOKUP($B58,'2022'!$A:$P,11,0)</f>
        <v>惠城区审计局</v>
      </c>
      <c r="S58" s="30" t="str">
        <f>VLOOKUP($B58,'2022'!$A:$P,12,0)</f>
        <v>B013</v>
      </c>
      <c r="T58" s="30" t="str">
        <f>VLOOKUP($B58,'2022'!$A:$P,13,0)</f>
        <v>15815401289</v>
      </c>
      <c r="U58" s="30">
        <f>VLOOKUP($B58,'2022'!$A:$P,14,0)</f>
        <v>202301140208</v>
      </c>
      <c r="V58" s="30" t="str">
        <f>VLOOKUP($B58,'2022'!$A:$P,15,0)</f>
        <v>第七试室</v>
      </c>
      <c r="W58" s="30">
        <f>VLOOKUP($B58,'2022'!$A:$P,16,0)</f>
        <v>0</v>
      </c>
    </row>
    <row r="59" ht="20" customHeight="1" spans="1:23">
      <c r="A59" s="9" t="s">
        <v>88</v>
      </c>
      <c r="B59" s="16">
        <v>202301140214</v>
      </c>
      <c r="C59" s="29" t="s">
        <v>89</v>
      </c>
      <c r="D59" s="29" t="s">
        <v>90</v>
      </c>
      <c r="E59" s="29">
        <v>85.43</v>
      </c>
      <c r="F59" s="29">
        <v>1</v>
      </c>
      <c r="G59" s="29" t="s">
        <v>119</v>
      </c>
      <c r="I59" s="30" t="s">
        <v>88</v>
      </c>
      <c r="J59" s="30" t="str">
        <f>VLOOKUP($B59,'2022'!$A:$P,3,0)</f>
        <v>钟光耀</v>
      </c>
      <c r="K59" s="30" t="str">
        <f>VLOOKUP($B59,'2022'!$A:$P,4,0)</f>
        <v>男</v>
      </c>
      <c r="L59" s="30">
        <f>VLOOKUP($B59,'2022'!$A:$P,5,0)</f>
        <v>1992.04</v>
      </c>
      <c r="M59" s="55" t="str">
        <f>VLOOKUP($B59,'2022'!$A:$P,6,0)</f>
        <v>441302199204215453</v>
      </c>
      <c r="N59" s="30" t="str">
        <f>VLOOKUP($B59,'2022'!$A:$P,7,0)</f>
        <v>广东财经大学华商学院</v>
      </c>
      <c r="O59" s="30" t="str">
        <f>VLOOKUP($B59,'2022'!$A:$P,8,0)</f>
        <v>国际经济与贸易</v>
      </c>
      <c r="P59" s="30" t="str">
        <f>VLOOKUP($B59,'2022'!$A:$P,9,0)</f>
        <v>全日制本科</v>
      </c>
      <c r="Q59" s="30" t="str">
        <f>VLOOKUP($B59,'2022'!$A:$P,10,0)</f>
        <v>惠城区医保中心</v>
      </c>
      <c r="R59" s="30" t="str">
        <f>VLOOKUP($B59,'2022'!$A:$P,11,0)</f>
        <v>惠城区统计局</v>
      </c>
      <c r="S59" s="30" t="str">
        <f>VLOOKUP($B59,'2022'!$A:$P,12,0)</f>
        <v>B014</v>
      </c>
      <c r="T59" s="30">
        <f>VLOOKUP($B59,'2022'!$A:$P,13,0)</f>
        <v>13422416682</v>
      </c>
      <c r="U59" s="30">
        <f>VLOOKUP($B59,'2022'!$A:$P,14,0)</f>
        <v>202301140214</v>
      </c>
      <c r="V59" s="30" t="str">
        <f>VLOOKUP($B59,'2022'!$A:$P,15,0)</f>
        <v>第八试室</v>
      </c>
      <c r="W59" s="30">
        <f>VLOOKUP($B59,'2022'!$A:$P,16,0)</f>
        <v>0</v>
      </c>
    </row>
    <row r="60" ht="20" customHeight="1" spans="1:23">
      <c r="A60" s="9" t="s">
        <v>91</v>
      </c>
      <c r="B60" s="16">
        <v>202301140213</v>
      </c>
      <c r="C60" s="29" t="s">
        <v>89</v>
      </c>
      <c r="D60" s="29" t="s">
        <v>90</v>
      </c>
      <c r="E60" s="29">
        <v>84.13</v>
      </c>
      <c r="F60" s="29">
        <v>2</v>
      </c>
      <c r="G60" s="29" t="s">
        <v>119</v>
      </c>
      <c r="I60" s="30" t="s">
        <v>91</v>
      </c>
      <c r="J60" s="30" t="str">
        <f>VLOOKUP($B60,'2022'!$A:$P,3,0)</f>
        <v>肖青卓</v>
      </c>
      <c r="K60" s="30" t="str">
        <f>VLOOKUP($B60,'2022'!$A:$P,4,0)</f>
        <v>女</v>
      </c>
      <c r="L60" s="30">
        <f>VLOOKUP($B60,'2022'!$A:$P,5,0)</f>
        <v>1998.08</v>
      </c>
      <c r="M60" s="30" t="str">
        <f>VLOOKUP($B60,'2022'!$A:$P,6,0)</f>
        <v>43040519980814554X</v>
      </c>
      <c r="N60" s="30" t="str">
        <f>VLOOKUP($B60,'2022'!$A:$P,7,0)</f>
        <v>湖南财政经济学院</v>
      </c>
      <c r="O60" s="30" t="str">
        <f>VLOOKUP($B60,'2022'!$A:$P,8,0)</f>
        <v>国际经济与贸易</v>
      </c>
      <c r="P60" s="30" t="str">
        <f>VLOOKUP($B60,'2022'!$A:$P,9,0)</f>
        <v>全日制本科</v>
      </c>
      <c r="Q60" s="30" t="str">
        <f>VLOOKUP($B60,'2022'!$A:$P,10,0)</f>
        <v>无</v>
      </c>
      <c r="R60" s="30" t="str">
        <f>VLOOKUP($B60,'2022'!$A:$P,11,0)</f>
        <v>惠城区统计局</v>
      </c>
      <c r="S60" s="30" t="str">
        <f>VLOOKUP($B60,'2022'!$A:$P,12,0)</f>
        <v>B014</v>
      </c>
      <c r="T60" s="30">
        <f>VLOOKUP($B60,'2022'!$A:$P,13,0)</f>
        <v>17607343228</v>
      </c>
      <c r="U60" s="30">
        <f>VLOOKUP($B60,'2022'!$A:$P,14,0)</f>
        <v>202301140213</v>
      </c>
      <c r="V60" s="30" t="str">
        <f>VLOOKUP($B60,'2022'!$A:$P,15,0)</f>
        <v>第八试室</v>
      </c>
      <c r="W60" s="30">
        <f>VLOOKUP($B60,'2022'!$A:$P,16,0)</f>
        <v>0</v>
      </c>
    </row>
    <row r="61" ht="20" customHeight="1" spans="1:23">
      <c r="A61" s="9" t="s">
        <v>92</v>
      </c>
      <c r="B61" s="16">
        <v>202301140219</v>
      </c>
      <c r="C61" s="29" t="s">
        <v>89</v>
      </c>
      <c r="D61" s="29" t="s">
        <v>90</v>
      </c>
      <c r="E61" s="29">
        <v>83.72</v>
      </c>
      <c r="F61" s="29">
        <v>3</v>
      </c>
      <c r="G61" s="29" t="s">
        <v>119</v>
      </c>
      <c r="I61" s="30" t="s">
        <v>92</v>
      </c>
      <c r="J61" s="30" t="str">
        <f>VLOOKUP($B61,'2022'!$A:$P,3,0)</f>
        <v>聂惠颖</v>
      </c>
      <c r="K61" s="30" t="str">
        <f>VLOOKUP($B61,'2022'!$A:$P,4,0)</f>
        <v>女</v>
      </c>
      <c r="L61" s="30" t="str">
        <f>VLOOKUP($B61,'2022'!$A:$P,5,0)</f>
        <v>1997.11</v>
      </c>
      <c r="M61" s="30" t="str">
        <f>VLOOKUP($B61,'2022'!$A:$P,6,0)</f>
        <v>43132119971107578X</v>
      </c>
      <c r="N61" s="30" t="str">
        <f>VLOOKUP($B61,'2022'!$A:$P,7,0)</f>
        <v>湖南人文科技学院</v>
      </c>
      <c r="O61" s="30" t="str">
        <f>VLOOKUP($B61,'2022'!$A:$P,8,0)</f>
        <v>财务管理</v>
      </c>
      <c r="P61" s="30" t="str">
        <f>VLOOKUP($B61,'2022'!$A:$P,9,0)</f>
        <v>全日制本科</v>
      </c>
      <c r="Q61" s="30" t="str">
        <f>VLOOKUP($B61,'2022'!$A:$P,10,0)</f>
        <v>无</v>
      </c>
      <c r="R61" s="30" t="str">
        <f>VLOOKUP($B61,'2022'!$A:$P,11,0)</f>
        <v>惠城区统计局</v>
      </c>
      <c r="S61" s="30" t="str">
        <f>VLOOKUP($B61,'2022'!$A:$P,12,0)</f>
        <v>B014</v>
      </c>
      <c r="T61" s="30">
        <f>VLOOKUP($B61,'2022'!$A:$P,13,0)</f>
        <v>18933580466</v>
      </c>
      <c r="U61" s="30">
        <f>VLOOKUP($B61,'2022'!$A:$P,14,0)</f>
        <v>202301140219</v>
      </c>
      <c r="V61" s="30" t="str">
        <f>VLOOKUP($B61,'2022'!$A:$P,15,0)</f>
        <v>第八试室</v>
      </c>
      <c r="W61" s="30">
        <f>VLOOKUP($B61,'2022'!$A:$P,16,0)</f>
        <v>0</v>
      </c>
    </row>
    <row r="62" ht="20" customHeight="1" spans="1:23">
      <c r="A62" s="9" t="s">
        <v>93</v>
      </c>
      <c r="B62" s="16">
        <v>202301140269</v>
      </c>
      <c r="C62" s="29" t="s">
        <v>94</v>
      </c>
      <c r="D62" s="29" t="s">
        <v>95</v>
      </c>
      <c r="E62" s="29">
        <v>84.41</v>
      </c>
      <c r="F62" s="29">
        <v>1</v>
      </c>
      <c r="G62" s="29" t="s">
        <v>119</v>
      </c>
      <c r="I62" s="30" t="s">
        <v>93</v>
      </c>
      <c r="J62" s="30" t="str">
        <f>VLOOKUP($B62,'2022'!$A:$P,3,0)</f>
        <v>姚增慧</v>
      </c>
      <c r="K62" s="30" t="str">
        <f>VLOOKUP($B62,'2022'!$A:$P,4,0)</f>
        <v>女</v>
      </c>
      <c r="L62" s="30">
        <f>VLOOKUP($B62,'2022'!$A:$P,5,0)</f>
        <v>1989.05</v>
      </c>
      <c r="M62" s="30" t="str">
        <f>VLOOKUP($B62,'2022'!$A:$P,6,0)</f>
        <v>411403198905097527</v>
      </c>
      <c r="N62" s="30" t="str">
        <f>VLOOKUP($B62,'2022'!$A:$P,7,0)</f>
        <v>闽南师范大学</v>
      </c>
      <c r="O62" s="30" t="str">
        <f>VLOOKUP($B62,'2022'!$A:$P,8,0)</f>
        <v>编辑出版学</v>
      </c>
      <c r="P62" s="30" t="str">
        <f>VLOOKUP($B62,'2022'!$A:$P,9,0)</f>
        <v>全日制本科</v>
      </c>
      <c r="Q62" s="30" t="str">
        <f>VLOOKUP($B62,'2022'!$A:$P,10,0)</f>
        <v>仲恺高新区康桥地产</v>
      </c>
      <c r="R62" s="30" t="str">
        <f>VLOOKUP($B62,'2022'!$A:$P,11,0)</f>
        <v>惠州市公共资源交易中心惠城分中心</v>
      </c>
      <c r="S62" s="30" t="str">
        <f>VLOOKUP($B62,'2022'!$A:$P,12,0)</f>
        <v>B015</v>
      </c>
      <c r="T62" s="30">
        <f>VLOOKUP($B62,'2022'!$A:$P,13,0)</f>
        <v>15815472795</v>
      </c>
      <c r="U62" s="30">
        <f>VLOOKUP($B62,'2022'!$A:$P,14,0)</f>
        <v>202301140269</v>
      </c>
      <c r="V62" s="30" t="str">
        <f>VLOOKUP($B62,'2022'!$A:$P,15,0)</f>
        <v>第九试室</v>
      </c>
      <c r="W62" s="30">
        <f>VLOOKUP($B62,'2022'!$A:$P,16,0)</f>
        <v>0</v>
      </c>
    </row>
    <row r="63" ht="20" customHeight="1" spans="1:23">
      <c r="A63" s="9" t="s">
        <v>96</v>
      </c>
      <c r="B63" s="16">
        <v>202301140268</v>
      </c>
      <c r="C63" s="29" t="s">
        <v>94</v>
      </c>
      <c r="D63" s="29" t="s">
        <v>95</v>
      </c>
      <c r="E63" s="29">
        <v>82.72</v>
      </c>
      <c r="F63" s="29">
        <v>2</v>
      </c>
      <c r="G63" s="29" t="s">
        <v>119</v>
      </c>
      <c r="I63" s="30" t="s">
        <v>96</v>
      </c>
      <c r="J63" s="30" t="str">
        <f>VLOOKUP($B63,'2022'!$A:$P,3,0)</f>
        <v>陈园</v>
      </c>
      <c r="K63" s="30" t="str">
        <f>VLOOKUP($B63,'2022'!$A:$P,4,0)</f>
        <v>女</v>
      </c>
      <c r="L63" s="30" t="str">
        <f>VLOOKUP($B63,'2022'!$A:$P,5,0)</f>
        <v>1995.11</v>
      </c>
      <c r="M63" s="30" t="str">
        <f>VLOOKUP($B63,'2022'!$A:$P,6,0)</f>
        <v>441302199511177047</v>
      </c>
      <c r="N63" s="30" t="str">
        <f>VLOOKUP($B63,'2022'!$A:$P,7,0)</f>
        <v>中国传媒大学南广学院</v>
      </c>
      <c r="O63" s="30" t="str">
        <f>VLOOKUP($B63,'2022'!$A:$P,8,0)</f>
        <v>汉语言文学</v>
      </c>
      <c r="P63" s="30" t="str">
        <f>VLOOKUP($B63,'2022'!$A:$P,9,0)</f>
        <v>全日制本科</v>
      </c>
      <c r="Q63" s="30" t="str">
        <f>VLOOKUP($B63,'2022'!$A:$P,10,0)</f>
        <v>无</v>
      </c>
      <c r="R63" s="30" t="str">
        <f>VLOOKUP($B63,'2022'!$A:$P,11,0)</f>
        <v>惠州市公共资源交易中心惠城分中心</v>
      </c>
      <c r="S63" s="30" t="str">
        <f>VLOOKUP($B63,'2022'!$A:$P,12,0)</f>
        <v>B015</v>
      </c>
      <c r="T63" s="30" t="str">
        <f>VLOOKUP($B63,'2022'!$A:$P,13,0)</f>
        <v>18927390641</v>
      </c>
      <c r="U63" s="30">
        <f>VLOOKUP($B63,'2022'!$A:$P,14,0)</f>
        <v>202301140268</v>
      </c>
      <c r="V63" s="30" t="str">
        <f>VLOOKUP($B63,'2022'!$A:$P,15,0)</f>
        <v>第九试室</v>
      </c>
      <c r="W63" s="30">
        <f>VLOOKUP($B63,'2022'!$A:$P,16,0)</f>
        <v>0</v>
      </c>
    </row>
    <row r="64" ht="20" customHeight="1" spans="1:23">
      <c r="A64" s="9" t="s">
        <v>97</v>
      </c>
      <c r="B64" s="16">
        <v>202301140266</v>
      </c>
      <c r="C64" s="29" t="s">
        <v>94</v>
      </c>
      <c r="D64" s="29" t="s">
        <v>95</v>
      </c>
      <c r="E64" s="29">
        <v>79.39</v>
      </c>
      <c r="F64" s="29">
        <v>3</v>
      </c>
      <c r="G64" s="29" t="s">
        <v>119</v>
      </c>
      <c r="I64" s="30" t="s">
        <v>97</v>
      </c>
      <c r="J64" s="30" t="str">
        <f>VLOOKUP($B64,'2022'!$A:$P,3,0)</f>
        <v>邓月婷</v>
      </c>
      <c r="K64" s="30" t="str">
        <f>VLOOKUP($B64,'2022'!$A:$P,4,0)</f>
        <v>女</v>
      </c>
      <c r="L64" s="30" t="str">
        <f>VLOOKUP($B64,'2022'!$A:$P,5,0)</f>
        <v>1998.12</v>
      </c>
      <c r="M64" s="30" t="str">
        <f>VLOOKUP($B64,'2022'!$A:$P,6,0)</f>
        <v>441302199812087328</v>
      </c>
      <c r="N64" s="30" t="str">
        <f>VLOOKUP($B64,'2022'!$A:$P,7,0)</f>
        <v>广东工业大学华立学院</v>
      </c>
      <c r="O64" s="30" t="str">
        <f>VLOOKUP($B64,'2022'!$A:$P,8,0)</f>
        <v>广播电视学</v>
      </c>
      <c r="P64" s="30" t="str">
        <f>VLOOKUP($B64,'2022'!$A:$P,9,0)</f>
        <v>全日制本科</v>
      </c>
      <c r="Q64" s="30" t="str">
        <f>VLOOKUP($B64,'2022'!$A:$P,10,0)</f>
        <v>惠城区财政局</v>
      </c>
      <c r="R64" s="30" t="str">
        <f>VLOOKUP($B64,'2022'!$A:$P,11,0)</f>
        <v>惠州市公共资源交易中心惠城分中心</v>
      </c>
      <c r="S64" s="30" t="str">
        <f>VLOOKUP($B64,'2022'!$A:$P,12,0)</f>
        <v>B015</v>
      </c>
      <c r="T64" s="30" t="str">
        <f>VLOOKUP($B64,'2022'!$A:$P,13,0)</f>
        <v>18948204895</v>
      </c>
      <c r="U64" s="30">
        <f>VLOOKUP($B64,'2022'!$A:$P,14,0)</f>
        <v>202301140266</v>
      </c>
      <c r="V64" s="30" t="str">
        <f>VLOOKUP($B64,'2022'!$A:$P,15,0)</f>
        <v>第九试室</v>
      </c>
      <c r="W64" s="30">
        <f>VLOOKUP($B64,'2022'!$A:$P,16,0)</f>
        <v>0</v>
      </c>
    </row>
    <row r="65" ht="20" customHeight="1" spans="1:23">
      <c r="A65" s="9" t="s">
        <v>120</v>
      </c>
      <c r="B65" s="16">
        <v>202301140281</v>
      </c>
      <c r="C65" s="29" t="s">
        <v>121</v>
      </c>
      <c r="D65" s="29" t="s">
        <v>122</v>
      </c>
      <c r="E65" s="29">
        <v>76.65</v>
      </c>
      <c r="F65" s="29">
        <v>1</v>
      </c>
      <c r="G65" s="29" t="s">
        <v>119</v>
      </c>
      <c r="I65" s="30" t="s">
        <v>120</v>
      </c>
      <c r="J65" s="30" t="str">
        <f>VLOOKUP($B65,'2022'!$A:$P,3,0)</f>
        <v>李永东</v>
      </c>
      <c r="K65" s="30" t="str">
        <f>VLOOKUP($B65,'2022'!$A:$P,4,0)</f>
        <v>男</v>
      </c>
      <c r="L65" s="30" t="str">
        <f>VLOOKUP($B65,'2022'!$A:$P,5,0)</f>
        <v>1996.05</v>
      </c>
      <c r="M65" s="30" t="str">
        <f>VLOOKUP($B65,'2022'!$A:$P,6,0)</f>
        <v>441323199605042030</v>
      </c>
      <c r="N65" s="30" t="str">
        <f>VLOOKUP($B65,'2022'!$A:$P,7,0)</f>
        <v>广东海洋大学寸金学院</v>
      </c>
      <c r="O65" s="30" t="str">
        <f>VLOOKUP($B65,'2022'!$A:$P,8,0)</f>
        <v>土木工程</v>
      </c>
      <c r="P65" s="30" t="str">
        <f>VLOOKUP($B65,'2022'!$A:$P,9,0)</f>
        <v>全日制本科</v>
      </c>
      <c r="Q65" s="30" t="str">
        <f>VLOOKUP($B65,'2022'!$A:$P,10,0)</f>
        <v>无</v>
      </c>
      <c r="R65" s="30" t="str">
        <f>VLOOKUP($B65,'2022'!$A:$P,11,0)</f>
        <v>江南街道办事处</v>
      </c>
      <c r="S65" s="30" t="str">
        <f>VLOOKUP($B65,'2022'!$A:$P,12,0)</f>
        <v>B016</v>
      </c>
      <c r="T65" s="30" t="str">
        <f>VLOOKUP($B65,'2022'!$A:$P,13,0)</f>
        <v>19867351101</v>
      </c>
      <c r="U65" s="30">
        <f>VLOOKUP($B65,'2022'!$A:$P,14,0)</f>
        <v>202301140281</v>
      </c>
      <c r="V65" s="30" t="str">
        <f>VLOOKUP($B65,'2022'!$A:$P,15,0)</f>
        <v>第十试室</v>
      </c>
      <c r="W65" s="30">
        <f>VLOOKUP($B65,'2022'!$A:$P,16,0)</f>
        <v>0</v>
      </c>
    </row>
    <row r="66" ht="20" customHeight="1" spans="1:23">
      <c r="A66" s="9" t="s">
        <v>123</v>
      </c>
      <c r="B66" s="16">
        <v>202301140282</v>
      </c>
      <c r="C66" s="29" t="s">
        <v>121</v>
      </c>
      <c r="D66" s="29" t="s">
        <v>122</v>
      </c>
      <c r="E66" s="29">
        <v>74.62</v>
      </c>
      <c r="F66" s="29">
        <v>2</v>
      </c>
      <c r="G66" s="29" t="s">
        <v>119</v>
      </c>
      <c r="I66" s="30" t="s">
        <v>123</v>
      </c>
      <c r="J66" s="30" t="str">
        <f>VLOOKUP($B66,'2022'!$A:$P,3,0)</f>
        <v>陈秀丽</v>
      </c>
      <c r="K66" s="30" t="str">
        <f>VLOOKUP($B66,'2022'!$A:$P,4,0)</f>
        <v>女</v>
      </c>
      <c r="L66" s="30">
        <f>VLOOKUP($B66,'2022'!$A:$P,5,0)</f>
        <v>1994.11</v>
      </c>
      <c r="M66" s="55" t="str">
        <f>VLOOKUP($B66,'2022'!$A:$P,6,0)</f>
        <v>440882199411100067</v>
      </c>
      <c r="N66" s="30" t="str">
        <f>VLOOKUP($B66,'2022'!$A:$P,7,0)</f>
        <v>广东工业大学</v>
      </c>
      <c r="O66" s="30" t="str">
        <f>VLOOKUP($B66,'2022'!$A:$P,8,0)</f>
        <v>建筑学</v>
      </c>
      <c r="P66" s="30" t="str">
        <f>VLOOKUP($B66,'2022'!$A:$P,9,0)</f>
        <v>全日制本科</v>
      </c>
      <c r="Q66" s="30" t="str">
        <f>VLOOKUP($B66,'2022'!$A:$P,10,0)</f>
        <v>广州市名阳建筑设计有限公司</v>
      </c>
      <c r="R66" s="30" t="str">
        <f>VLOOKUP($B66,'2022'!$A:$P,11,0)</f>
        <v>江南街道办事处</v>
      </c>
      <c r="S66" s="30" t="str">
        <f>VLOOKUP($B66,'2022'!$A:$P,12,0)</f>
        <v>B016</v>
      </c>
      <c r="T66" s="30">
        <f>VLOOKUP($B66,'2022'!$A:$P,13,0)</f>
        <v>18813754687</v>
      </c>
      <c r="U66" s="30">
        <f>VLOOKUP($B66,'2022'!$A:$P,14,0)</f>
        <v>202301140282</v>
      </c>
      <c r="V66" s="30" t="str">
        <f>VLOOKUP($B66,'2022'!$A:$P,15,0)</f>
        <v>第十试室</v>
      </c>
      <c r="W66" s="30">
        <f>VLOOKUP($B66,'2022'!$A:$P,16,0)</f>
        <v>0</v>
      </c>
    </row>
    <row r="67" ht="20" customHeight="1" spans="1:23">
      <c r="A67" s="9" t="s">
        <v>124</v>
      </c>
      <c r="B67" s="16">
        <v>202301140278</v>
      </c>
      <c r="C67" s="29" t="s">
        <v>121</v>
      </c>
      <c r="D67" s="29" t="s">
        <v>122</v>
      </c>
      <c r="E67" s="29">
        <v>72.86</v>
      </c>
      <c r="F67" s="29">
        <v>3</v>
      </c>
      <c r="G67" s="29" t="s">
        <v>119</v>
      </c>
      <c r="I67" s="30" t="s">
        <v>124</v>
      </c>
      <c r="J67" s="30" t="str">
        <f>VLOOKUP($B67,'2022'!$A:$P,3,0)</f>
        <v>李奕奕</v>
      </c>
      <c r="K67" s="30" t="str">
        <f>VLOOKUP($B67,'2022'!$A:$P,4,0)</f>
        <v>女</v>
      </c>
      <c r="L67" s="30">
        <f>VLOOKUP($B67,'2022'!$A:$P,5,0)</f>
        <v>1999.05</v>
      </c>
      <c r="M67" s="55" t="str">
        <f>VLOOKUP($B67,'2022'!$A:$P,6,0)</f>
        <v>431122199905010023</v>
      </c>
      <c r="N67" s="30" t="str">
        <f>VLOOKUP($B67,'2022'!$A:$P,7,0)</f>
        <v>深圳大学</v>
      </c>
      <c r="O67" s="30" t="str">
        <f>VLOOKUP($B67,'2022'!$A:$P,8,0)</f>
        <v>风景园林</v>
      </c>
      <c r="P67" s="30" t="str">
        <f>VLOOKUP($B67,'2022'!$A:$P,9,0)</f>
        <v>全日制本科</v>
      </c>
      <c r="Q67" s="30" t="str">
        <f>VLOOKUP($B67,'2022'!$A:$P,10,0)</f>
        <v>无</v>
      </c>
      <c r="R67" s="30" t="str">
        <f>VLOOKUP($B67,'2022'!$A:$P,11,0)</f>
        <v>江南街道办事处</v>
      </c>
      <c r="S67" s="30" t="str">
        <f>VLOOKUP($B67,'2022'!$A:$P,12,0)</f>
        <v>B016</v>
      </c>
      <c r="T67" s="30">
        <f>VLOOKUP($B67,'2022'!$A:$P,13,0)</f>
        <v>15889432584</v>
      </c>
      <c r="U67" s="30">
        <f>VLOOKUP($B67,'2022'!$A:$P,14,0)</f>
        <v>202301140278</v>
      </c>
      <c r="V67" s="30" t="str">
        <f>VLOOKUP($B67,'2022'!$A:$P,15,0)</f>
        <v>第十试室</v>
      </c>
      <c r="W67" s="30">
        <f>VLOOKUP($B67,'2022'!$A:$P,16,0)</f>
        <v>0</v>
      </c>
    </row>
    <row r="68" ht="20" customHeight="1" spans="1:23">
      <c r="A68" s="9" t="s">
        <v>125</v>
      </c>
      <c r="B68" s="16">
        <v>202301140288</v>
      </c>
      <c r="C68" s="29" t="s">
        <v>121</v>
      </c>
      <c r="D68" s="29" t="s">
        <v>126</v>
      </c>
      <c r="E68" s="29">
        <v>85.66</v>
      </c>
      <c r="F68" s="29">
        <v>1</v>
      </c>
      <c r="G68" s="29" t="s">
        <v>119</v>
      </c>
      <c r="I68" s="30" t="s">
        <v>125</v>
      </c>
      <c r="J68" s="30" t="str">
        <f>VLOOKUP($B68,'2022'!$A:$P,3,0)</f>
        <v>李施敏</v>
      </c>
      <c r="K68" s="30" t="str">
        <f>VLOOKUP($B68,'2022'!$A:$P,4,0)</f>
        <v>女</v>
      </c>
      <c r="L68" s="30" t="str">
        <f>VLOOKUP($B68,'2022'!$A:$P,5,0)</f>
        <v>1995.10</v>
      </c>
      <c r="M68" s="30" t="str">
        <f>VLOOKUP($B68,'2022'!$A:$P,6,0)</f>
        <v>441323199510110782</v>
      </c>
      <c r="N68" s="30" t="str">
        <f>VLOOKUP($B68,'2022'!$A:$P,7,0)</f>
        <v>广州大学</v>
      </c>
      <c r="O68" s="30" t="str">
        <f>VLOOKUP($B68,'2022'!$A:$P,8,0)</f>
        <v>国际经济与贸易</v>
      </c>
      <c r="P68" s="30" t="str">
        <f>VLOOKUP($B68,'2022'!$A:$P,9,0)</f>
        <v>全日制本科</v>
      </c>
      <c r="Q68" s="30" t="str">
        <f>VLOOKUP($B68,'2022'!$A:$P,10,0)</f>
        <v>无</v>
      </c>
      <c r="R68" s="30" t="str">
        <f>VLOOKUP($B68,'2022'!$A:$P,11,0)</f>
        <v>江南街道办事处</v>
      </c>
      <c r="S68" s="30" t="str">
        <f>VLOOKUP($B68,'2022'!$A:$P,12,0)</f>
        <v>B017</v>
      </c>
      <c r="T68" s="30" t="str">
        <f>VLOOKUP($B68,'2022'!$A:$P,13,0)</f>
        <v>15602306236</v>
      </c>
      <c r="U68" s="30">
        <f>VLOOKUP($B68,'2022'!$A:$P,14,0)</f>
        <v>202301140288</v>
      </c>
      <c r="V68" s="30" t="str">
        <f>VLOOKUP($B68,'2022'!$A:$P,15,0)</f>
        <v>第十试室</v>
      </c>
      <c r="W68" s="30">
        <f>VLOOKUP($B68,'2022'!$A:$P,16,0)</f>
        <v>0</v>
      </c>
    </row>
    <row r="69" ht="20" customHeight="1" spans="1:23">
      <c r="A69" s="9" t="s">
        <v>127</v>
      </c>
      <c r="B69" s="16">
        <v>202301140299</v>
      </c>
      <c r="C69" s="29" t="s">
        <v>121</v>
      </c>
      <c r="D69" s="29" t="s">
        <v>126</v>
      </c>
      <c r="E69" s="29">
        <v>85.31</v>
      </c>
      <c r="F69" s="29">
        <v>2</v>
      </c>
      <c r="G69" s="29" t="s">
        <v>119</v>
      </c>
      <c r="I69" s="30" t="s">
        <v>127</v>
      </c>
      <c r="J69" s="30" t="str">
        <f>VLOOKUP($B69,'2022'!$A:$P,3,0)</f>
        <v>张静群</v>
      </c>
      <c r="K69" s="30" t="str">
        <f>VLOOKUP($B69,'2022'!$A:$P,4,0)</f>
        <v>女</v>
      </c>
      <c r="L69" s="30" t="str">
        <f>VLOOKUP($B69,'2022'!$A:$P,5,0)</f>
        <v>1996.10</v>
      </c>
      <c r="M69" s="30" t="str">
        <f>VLOOKUP($B69,'2022'!$A:$P,6,0)</f>
        <v>445224199610303068</v>
      </c>
      <c r="N69" s="30" t="str">
        <f>VLOOKUP($B69,'2022'!$A:$P,7,0)</f>
        <v>吉林大学珠海学院</v>
      </c>
      <c r="O69" s="30" t="str">
        <f>VLOOKUP($B69,'2022'!$A:$P,8,0)</f>
        <v>国际经济与贸易</v>
      </c>
      <c r="P69" s="30" t="str">
        <f>VLOOKUP($B69,'2022'!$A:$P,9,0)</f>
        <v>全日制本科</v>
      </c>
      <c r="Q69" s="30" t="str">
        <f>VLOOKUP($B69,'2022'!$A:$P,10,0)</f>
        <v>广东迅蜂科技有限公司</v>
      </c>
      <c r="R69" s="30" t="str">
        <f>VLOOKUP($B69,'2022'!$A:$P,11,0)</f>
        <v>江南街道办事处</v>
      </c>
      <c r="S69" s="30" t="str">
        <f>VLOOKUP($B69,'2022'!$A:$P,12,0)</f>
        <v>B017</v>
      </c>
      <c r="T69" s="30" t="str">
        <f>VLOOKUP($B69,'2022'!$A:$P,13,0)</f>
        <v>13650868845</v>
      </c>
      <c r="U69" s="30">
        <f>VLOOKUP($B69,'2022'!$A:$P,14,0)</f>
        <v>202301140299</v>
      </c>
      <c r="V69" s="30" t="str">
        <f>VLOOKUP($B69,'2022'!$A:$P,15,0)</f>
        <v>第十试室</v>
      </c>
      <c r="W69" s="30">
        <f>VLOOKUP($B69,'2022'!$A:$P,16,0)</f>
        <v>0</v>
      </c>
    </row>
    <row r="70" ht="20" customHeight="1" spans="1:23">
      <c r="A70" s="9" t="s">
        <v>128</v>
      </c>
      <c r="B70" s="16">
        <v>202301140286</v>
      </c>
      <c r="C70" s="29" t="s">
        <v>121</v>
      </c>
      <c r="D70" s="29" t="s">
        <v>126</v>
      </c>
      <c r="E70" s="29">
        <v>85.05</v>
      </c>
      <c r="F70" s="29">
        <v>3</v>
      </c>
      <c r="G70" s="29" t="s">
        <v>119</v>
      </c>
      <c r="I70" s="30" t="s">
        <v>128</v>
      </c>
      <c r="J70" s="30" t="str">
        <f>VLOOKUP($B70,'2022'!$A:$P,3,0)</f>
        <v>陈嘉铭</v>
      </c>
      <c r="K70" s="30" t="str">
        <f>VLOOKUP($B70,'2022'!$A:$P,4,0)</f>
        <v>男</v>
      </c>
      <c r="L70" s="30">
        <f>VLOOKUP($B70,'2022'!$A:$P,5,0)</f>
        <v>1997.05</v>
      </c>
      <c r="M70" s="30" t="str">
        <f>VLOOKUP($B70,'2022'!$A:$P,6,0)</f>
        <v>44130219970513001X</v>
      </c>
      <c r="N70" s="30" t="str">
        <f>VLOOKUP($B70,'2022'!$A:$P,7,0)</f>
        <v>深圳大学</v>
      </c>
      <c r="O70" s="30" t="str">
        <f>VLOOKUP($B70,'2022'!$A:$P,8,0)</f>
        <v>金融学</v>
      </c>
      <c r="P70" s="30" t="str">
        <f>VLOOKUP($B70,'2022'!$A:$P,9,0)</f>
        <v>全日制本科</v>
      </c>
      <c r="Q70" s="30" t="str">
        <f>VLOOKUP($B70,'2022'!$A:$P,10,0)</f>
        <v>TCL金服控股（广州）有限公司</v>
      </c>
      <c r="R70" s="30" t="str">
        <f>VLOOKUP($B70,'2022'!$A:$P,11,0)</f>
        <v>江南街道办事处</v>
      </c>
      <c r="S70" s="30" t="str">
        <f>VLOOKUP($B70,'2022'!$A:$P,12,0)</f>
        <v>B017</v>
      </c>
      <c r="T70" s="30">
        <f>VLOOKUP($B70,'2022'!$A:$P,13,0)</f>
        <v>13059565250</v>
      </c>
      <c r="U70" s="30">
        <f>VLOOKUP($B70,'2022'!$A:$P,14,0)</f>
        <v>202301140286</v>
      </c>
      <c r="V70" s="30" t="str">
        <f>VLOOKUP($B70,'2022'!$A:$P,15,0)</f>
        <v>第十试室</v>
      </c>
      <c r="W70" s="30">
        <f>VLOOKUP($B70,'2022'!$A:$P,16,0)</f>
        <v>0</v>
      </c>
    </row>
    <row r="71" ht="20" customHeight="1" spans="1:23">
      <c r="A71" s="9" t="s">
        <v>129</v>
      </c>
      <c r="B71" s="16">
        <v>202301140333</v>
      </c>
      <c r="C71" s="29" t="s">
        <v>121</v>
      </c>
      <c r="D71" s="29" t="s">
        <v>130</v>
      </c>
      <c r="E71" s="29">
        <v>85.12</v>
      </c>
      <c r="F71" s="29">
        <v>1</v>
      </c>
      <c r="G71" s="29" t="s">
        <v>119</v>
      </c>
      <c r="I71" s="30" t="s">
        <v>129</v>
      </c>
      <c r="J71" s="30" t="str">
        <f>VLOOKUP($B71,'2022'!$A:$P,3,0)</f>
        <v>周晓敏</v>
      </c>
      <c r="K71" s="30" t="str">
        <f>VLOOKUP($B71,'2022'!$A:$P,4,0)</f>
        <v>女</v>
      </c>
      <c r="L71" s="30" t="str">
        <f>VLOOKUP($B71,'2022'!$A:$P,5,0)</f>
        <v>1997.08</v>
      </c>
      <c r="M71" s="30" t="str">
        <f>VLOOKUP($B71,'2022'!$A:$P,6,0)</f>
        <v>441302199708250068</v>
      </c>
      <c r="N71" s="30" t="str">
        <f>VLOOKUP($B71,'2022'!$A:$P,7,0)</f>
        <v>广东金融学院</v>
      </c>
      <c r="O71" s="30" t="str">
        <f>VLOOKUP($B71,'2022'!$A:$P,8,0)</f>
        <v>资产评估</v>
      </c>
      <c r="P71" s="30" t="str">
        <f>VLOOKUP($B71,'2022'!$A:$P,9,0)</f>
        <v>全日制本科</v>
      </c>
      <c r="Q71" s="30" t="str">
        <f>VLOOKUP($B71,'2022'!$A:$P,10,0)</f>
        <v>无</v>
      </c>
      <c r="R71" s="30" t="str">
        <f>VLOOKUP($B71,'2022'!$A:$P,11,0)</f>
        <v>江南街道办事处</v>
      </c>
      <c r="S71" s="30" t="str">
        <f>VLOOKUP($B71,'2022'!$A:$P,12,0)</f>
        <v>B018</v>
      </c>
      <c r="T71" s="30" t="str">
        <f>VLOOKUP($B71,'2022'!$A:$P,13,0)</f>
        <v>13016016346</v>
      </c>
      <c r="U71" s="30">
        <f>VLOOKUP($B71,'2022'!$A:$P,14,0)</f>
        <v>202301140333</v>
      </c>
      <c r="V71" s="30" t="str">
        <f>VLOOKUP($B71,'2022'!$A:$P,15,0)</f>
        <v>第十二试室</v>
      </c>
      <c r="W71" s="30">
        <f>VLOOKUP($B71,'2022'!$A:$P,16,0)</f>
        <v>0</v>
      </c>
    </row>
    <row r="72" ht="20" customHeight="1" spans="1:23">
      <c r="A72" s="9" t="s">
        <v>131</v>
      </c>
      <c r="B72" s="16">
        <v>202301140323</v>
      </c>
      <c r="C72" s="29" t="s">
        <v>121</v>
      </c>
      <c r="D72" s="29" t="s">
        <v>130</v>
      </c>
      <c r="E72" s="29">
        <v>84.19</v>
      </c>
      <c r="F72" s="29">
        <v>2</v>
      </c>
      <c r="G72" s="29" t="s">
        <v>119</v>
      </c>
      <c r="I72" s="30" t="s">
        <v>131</v>
      </c>
      <c r="J72" s="30" t="str">
        <f>VLOOKUP($B72,'2022'!$A:$P,3,0)</f>
        <v>李瑾</v>
      </c>
      <c r="K72" s="30" t="str">
        <f>VLOOKUP($B72,'2022'!$A:$P,4,0)</f>
        <v>女</v>
      </c>
      <c r="L72" s="30" t="str">
        <f>VLOOKUP($B72,'2022'!$A:$P,5,0)</f>
        <v>1997.07</v>
      </c>
      <c r="M72" s="30" t="str">
        <f>VLOOKUP($B72,'2022'!$A:$P,6,0)</f>
        <v>441302199707151025</v>
      </c>
      <c r="N72" s="30" t="str">
        <f>VLOOKUP($B72,'2022'!$A:$P,7,0)</f>
        <v>广东财经大学</v>
      </c>
      <c r="O72" s="30" t="str">
        <f>VLOOKUP($B72,'2022'!$A:$P,8,0)</f>
        <v>审计学</v>
      </c>
      <c r="P72" s="30" t="str">
        <f>VLOOKUP($B72,'2022'!$A:$P,9,0)</f>
        <v>全日制本科</v>
      </c>
      <c r="Q72" s="30" t="str">
        <f>VLOOKUP($B72,'2022'!$A:$P,10,0)</f>
        <v>共青团博罗县委员会</v>
      </c>
      <c r="R72" s="30" t="str">
        <f>VLOOKUP($B72,'2022'!$A:$P,11,0)</f>
        <v>江南街道办事处</v>
      </c>
      <c r="S72" s="30" t="str">
        <f>VLOOKUP($B72,'2022'!$A:$P,12,0)</f>
        <v>B018</v>
      </c>
      <c r="T72" s="30" t="str">
        <f>VLOOKUP($B72,'2022'!$A:$P,13,0)</f>
        <v>13715504177</v>
      </c>
      <c r="U72" s="30">
        <f>VLOOKUP($B72,'2022'!$A:$P,14,0)</f>
        <v>202301140323</v>
      </c>
      <c r="V72" s="30" t="str">
        <f>VLOOKUP($B72,'2022'!$A:$P,15,0)</f>
        <v>第十一试室</v>
      </c>
      <c r="W72" s="30">
        <f>VLOOKUP($B72,'2022'!$A:$P,16,0)</f>
        <v>0</v>
      </c>
    </row>
    <row r="73" ht="20" customHeight="1" spans="1:23">
      <c r="A73" s="9" t="s">
        <v>132</v>
      </c>
      <c r="B73" s="16">
        <v>202301140302</v>
      </c>
      <c r="C73" s="29" t="s">
        <v>121</v>
      </c>
      <c r="D73" s="29" t="s">
        <v>130</v>
      </c>
      <c r="E73" s="29">
        <v>82.84</v>
      </c>
      <c r="F73" s="29">
        <v>3</v>
      </c>
      <c r="G73" s="29" t="s">
        <v>119</v>
      </c>
      <c r="I73" s="30" t="s">
        <v>132</v>
      </c>
      <c r="J73" s="30" t="str">
        <f>VLOOKUP($B73,'2022'!$A:$P,3,0)</f>
        <v>徐翠芳</v>
      </c>
      <c r="K73" s="30" t="str">
        <f>VLOOKUP($B73,'2022'!$A:$P,4,0)</f>
        <v>女</v>
      </c>
      <c r="L73" s="30">
        <f>VLOOKUP($B73,'2022'!$A:$P,5,0)</f>
        <v>1996.09</v>
      </c>
      <c r="M73" s="55" t="str">
        <f>VLOOKUP($B73,'2022'!$A:$P,6,0)</f>
        <v>441622199609201027</v>
      </c>
      <c r="N73" s="30" t="str">
        <f>VLOOKUP($B73,'2022'!$A:$P,7,0)</f>
        <v>广州商学院</v>
      </c>
      <c r="O73" s="30" t="str">
        <f>VLOOKUP($B73,'2022'!$A:$P,8,0)</f>
        <v>会计学</v>
      </c>
      <c r="P73" s="30" t="str">
        <f>VLOOKUP($B73,'2022'!$A:$P,9,0)</f>
        <v>全日制本科</v>
      </c>
      <c r="Q73" s="30" t="str">
        <f>VLOOKUP($B73,'2022'!$A:$P,10,0)</f>
        <v>广东龙铭科技有限公司</v>
      </c>
      <c r="R73" s="30" t="str">
        <f>VLOOKUP($B73,'2022'!$A:$P,11,0)</f>
        <v>江南街道办事处</v>
      </c>
      <c r="S73" s="30" t="str">
        <f>VLOOKUP($B73,'2022'!$A:$P,12,0)</f>
        <v>B018</v>
      </c>
      <c r="T73" s="30" t="str">
        <f>VLOOKUP($B73,'2022'!$A:$P,13,0)</f>
        <v>13750270210
19902791862</v>
      </c>
      <c r="U73" s="30">
        <f>VLOOKUP($B73,'2022'!$A:$P,14,0)</f>
        <v>202301140302</v>
      </c>
      <c r="V73" s="30" t="str">
        <f>VLOOKUP($B73,'2022'!$A:$P,15,0)</f>
        <v>第十一试室</v>
      </c>
      <c r="W73" s="30">
        <f>VLOOKUP($B73,'2022'!$A:$P,16,0)</f>
        <v>0</v>
      </c>
    </row>
    <row r="74" ht="20" customHeight="1" spans="1:23">
      <c r="A74" s="9" t="s">
        <v>133</v>
      </c>
      <c r="B74" s="16">
        <v>202301140347</v>
      </c>
      <c r="C74" s="29" t="s">
        <v>121</v>
      </c>
      <c r="D74" s="29" t="s">
        <v>130</v>
      </c>
      <c r="E74" s="29">
        <v>82.21</v>
      </c>
      <c r="F74" s="29">
        <v>4</v>
      </c>
      <c r="G74" s="29" t="s">
        <v>119</v>
      </c>
      <c r="I74" s="30" t="s">
        <v>133</v>
      </c>
      <c r="J74" s="30" t="str">
        <f>VLOOKUP($B74,'2022'!$A:$P,3,0)</f>
        <v>林丹霞</v>
      </c>
      <c r="K74" s="30" t="str">
        <f>VLOOKUP($B74,'2022'!$A:$P,4,0)</f>
        <v>女 </v>
      </c>
      <c r="L74" s="30" t="str">
        <f>VLOOKUP($B74,'2022'!$A:$P,5,0)</f>
        <v>1995.05</v>
      </c>
      <c r="M74" s="30" t="str">
        <f>VLOOKUP($B74,'2022'!$A:$P,6,0)</f>
        <v>445221199505025028</v>
      </c>
      <c r="N74" s="30" t="str">
        <f>VLOOKUP($B74,'2022'!$A:$P,7,0)</f>
        <v>广东财经大学</v>
      </c>
      <c r="O74" s="30" t="str">
        <f>VLOOKUP($B74,'2022'!$A:$P,8,0)</f>
        <v>行政管理</v>
      </c>
      <c r="P74" s="30" t="str">
        <f>VLOOKUP($B74,'2022'!$A:$P,9,0)</f>
        <v>全日制本科</v>
      </c>
      <c r="Q74" s="30" t="str">
        <f>VLOOKUP($B74,'2022'!$A:$P,10,0)</f>
        <v>惠城国有资本投资运营有限公司</v>
      </c>
      <c r="R74" s="30" t="str">
        <f>VLOOKUP($B74,'2022'!$A:$P,11,0)</f>
        <v>江南街道办事处</v>
      </c>
      <c r="S74" s="30" t="str">
        <f>VLOOKUP($B74,'2022'!$A:$P,12,0)</f>
        <v>B018</v>
      </c>
      <c r="T74" s="30" t="str">
        <f>VLOOKUP($B74,'2022'!$A:$P,13,0)</f>
        <v>15521235860</v>
      </c>
      <c r="U74" s="30">
        <f>VLOOKUP($B74,'2022'!$A:$P,14,0)</f>
        <v>202301140347</v>
      </c>
      <c r="V74" s="30" t="str">
        <f>VLOOKUP($B74,'2022'!$A:$P,15,0)</f>
        <v>第十二试室</v>
      </c>
      <c r="W74" s="30">
        <f>VLOOKUP($B74,'2022'!$A:$P,16,0)</f>
        <v>0</v>
      </c>
    </row>
    <row r="75" ht="20" customHeight="1" spans="1:23">
      <c r="A75" s="9" t="s">
        <v>134</v>
      </c>
      <c r="B75" s="16">
        <v>202301140326</v>
      </c>
      <c r="C75" s="29" t="s">
        <v>121</v>
      </c>
      <c r="D75" s="29" t="s">
        <v>130</v>
      </c>
      <c r="E75" s="29">
        <v>82.09</v>
      </c>
      <c r="F75" s="29">
        <v>5</v>
      </c>
      <c r="G75" s="29" t="s">
        <v>119</v>
      </c>
      <c r="I75" s="30" t="s">
        <v>134</v>
      </c>
      <c r="J75" s="30" t="str">
        <f>VLOOKUP($B75,'2022'!$A:$P,3,0)</f>
        <v>陶粤安</v>
      </c>
      <c r="K75" s="30" t="str">
        <f>VLOOKUP($B75,'2022'!$A:$P,4,0)</f>
        <v>男</v>
      </c>
      <c r="L75" s="30">
        <f>VLOOKUP($B75,'2022'!$A:$P,5,0)</f>
        <v>1998.08</v>
      </c>
      <c r="M75" s="55" t="str">
        <f>VLOOKUP($B75,'2022'!$A:$P,6,0)</f>
        <v>441381199808274417</v>
      </c>
      <c r="N75" s="30" t="str">
        <f>VLOOKUP($B75,'2022'!$A:$P,7,0)</f>
        <v>广东海洋大学</v>
      </c>
      <c r="O75" s="30" t="str">
        <f>VLOOKUP($B75,'2022'!$A:$P,8,0)</f>
        <v>财务管理</v>
      </c>
      <c r="P75" s="30" t="str">
        <f>VLOOKUP($B75,'2022'!$A:$P,9,0)</f>
        <v>全日制本科</v>
      </c>
      <c r="Q75" s="30" t="str">
        <f>VLOOKUP($B75,'2022'!$A:$P,10,0)</f>
        <v>无</v>
      </c>
      <c r="R75" s="30" t="str">
        <f>VLOOKUP($B75,'2022'!$A:$P,11,0)</f>
        <v>江南街道办事处</v>
      </c>
      <c r="S75" s="30" t="str">
        <f>VLOOKUP($B75,'2022'!$A:$P,12,0)</f>
        <v>B018</v>
      </c>
      <c r="T75" s="30">
        <f>VLOOKUP($B75,'2022'!$A:$P,13,0)</f>
        <v>18148891663</v>
      </c>
      <c r="U75" s="30">
        <f>VLOOKUP($B75,'2022'!$A:$P,14,0)</f>
        <v>202301140326</v>
      </c>
      <c r="V75" s="30" t="str">
        <f>VLOOKUP($B75,'2022'!$A:$P,15,0)</f>
        <v>第十一试室</v>
      </c>
      <c r="W75" s="30">
        <f>VLOOKUP($B75,'2022'!$A:$P,16,0)</f>
        <v>0</v>
      </c>
    </row>
    <row r="76" ht="20" customHeight="1" spans="1:23">
      <c r="A76" s="9" t="s">
        <v>135</v>
      </c>
      <c r="B76" s="16">
        <v>202301140305</v>
      </c>
      <c r="C76" s="29" t="s">
        <v>121</v>
      </c>
      <c r="D76" s="29" t="s">
        <v>130</v>
      </c>
      <c r="E76" s="29">
        <v>80.64</v>
      </c>
      <c r="F76" s="29">
        <v>6</v>
      </c>
      <c r="G76" s="29" t="s">
        <v>119</v>
      </c>
      <c r="I76" s="30" t="s">
        <v>135</v>
      </c>
      <c r="J76" s="30" t="str">
        <f>VLOOKUP($B76,'2022'!$A:$P,3,0)</f>
        <v>马立蓉</v>
      </c>
      <c r="K76" s="30" t="str">
        <f>VLOOKUP($B76,'2022'!$A:$P,4,0)</f>
        <v>女</v>
      </c>
      <c r="L76" s="30" t="str">
        <f>VLOOKUP($B76,'2022'!$A:$P,5,0)</f>
        <v>1998.04</v>
      </c>
      <c r="M76" s="30" t="str">
        <f>VLOOKUP($B76,'2022'!$A:$P,6,0)</f>
        <v>440582199804165826</v>
      </c>
      <c r="N76" s="30" t="str">
        <f>VLOOKUP($B76,'2022'!$A:$P,7,0)</f>
        <v>惠州学院</v>
      </c>
      <c r="O76" s="30" t="str">
        <f>VLOOKUP($B76,'2022'!$A:$P,8,0)</f>
        <v>市场营销学</v>
      </c>
      <c r="P76" s="30" t="str">
        <f>VLOOKUP($B76,'2022'!$A:$P,9,0)</f>
        <v>全日制本科</v>
      </c>
      <c r="Q76" s="30" t="str">
        <f>VLOOKUP($B76,'2022'!$A:$P,10,0)</f>
        <v>仲恺高新区管委会</v>
      </c>
      <c r="R76" s="30" t="str">
        <f>VLOOKUP($B76,'2022'!$A:$P,11,0)</f>
        <v>江南街道办事处</v>
      </c>
      <c r="S76" s="30" t="str">
        <f>VLOOKUP($B76,'2022'!$A:$P,12,0)</f>
        <v>B018</v>
      </c>
      <c r="T76" s="30" t="str">
        <f>VLOOKUP($B76,'2022'!$A:$P,13,0)</f>
        <v>13509654637</v>
      </c>
      <c r="U76" s="30">
        <f>VLOOKUP($B76,'2022'!$A:$P,14,0)</f>
        <v>202301140305</v>
      </c>
      <c r="V76" s="30" t="str">
        <f>VLOOKUP($B76,'2022'!$A:$P,15,0)</f>
        <v>第十一试室</v>
      </c>
      <c r="W76" s="30">
        <f>VLOOKUP($B76,'2022'!$A:$P,16,0)</f>
        <v>0</v>
      </c>
    </row>
    <row r="77" ht="20" customHeight="1" spans="1:23">
      <c r="A77" s="9" t="s">
        <v>136</v>
      </c>
      <c r="B77" s="16">
        <v>202301140364</v>
      </c>
      <c r="C77" s="29" t="s">
        <v>137</v>
      </c>
      <c r="D77" s="29" t="s">
        <v>138</v>
      </c>
      <c r="E77" s="29">
        <v>83.53</v>
      </c>
      <c r="F77" s="29">
        <v>1</v>
      </c>
      <c r="G77" s="29" t="s">
        <v>119</v>
      </c>
      <c r="I77" s="30" t="s">
        <v>136</v>
      </c>
      <c r="J77" s="30" t="str">
        <f>VLOOKUP($B77,'2022'!$A:$P,3,0)</f>
        <v>杨翘</v>
      </c>
      <c r="K77" s="30" t="str">
        <f>VLOOKUP($B77,'2022'!$A:$P,4,0)</f>
        <v>女</v>
      </c>
      <c r="L77" s="30">
        <f>VLOOKUP($B77,'2022'!$A:$P,5,0)</f>
        <v>1995.12</v>
      </c>
      <c r="M77" s="55" t="str">
        <f>VLOOKUP($B77,'2022'!$A:$P,6,0)</f>
        <v>440982199512162385</v>
      </c>
      <c r="N77" s="30" t="str">
        <f>VLOOKUP($B77,'2022'!$A:$P,7,0)</f>
        <v>中山大学新华学院</v>
      </c>
      <c r="O77" s="30" t="str">
        <f>VLOOKUP($B77,'2022'!$A:$P,8,0)</f>
        <v>汉语言文学</v>
      </c>
      <c r="P77" s="30" t="str">
        <f>VLOOKUP($B77,'2022'!$A:$P,9,0)</f>
        <v>全日制本科</v>
      </c>
      <c r="Q77" s="30" t="str">
        <f>VLOOKUP($B77,'2022'!$A:$P,10,0)</f>
        <v>云响力（惠州）智能科技有限公司</v>
      </c>
      <c r="R77" s="30" t="str">
        <f>VLOOKUP($B77,'2022'!$A:$P,11,0)</f>
        <v>三栋镇人民政府</v>
      </c>
      <c r="S77" s="30" t="str">
        <f>VLOOKUP($B77,'2022'!$A:$P,12,0)</f>
        <v>B019</v>
      </c>
      <c r="T77" s="30">
        <f>VLOOKUP($B77,'2022'!$A:$P,13,0)</f>
        <v>15018874266</v>
      </c>
      <c r="U77" s="30">
        <f>VLOOKUP($B77,'2022'!$A:$P,14,0)</f>
        <v>202301140364</v>
      </c>
      <c r="V77" s="30" t="str">
        <f>VLOOKUP($B77,'2022'!$A:$P,15,0)</f>
        <v>第十三试室</v>
      </c>
      <c r="W77" s="30">
        <f>VLOOKUP($B77,'2022'!$A:$P,16,0)</f>
        <v>0</v>
      </c>
    </row>
    <row r="78" ht="20" customHeight="1" spans="1:23">
      <c r="A78" s="9" t="s">
        <v>139</v>
      </c>
      <c r="B78" s="16">
        <v>202301140388</v>
      </c>
      <c r="C78" s="29" t="s">
        <v>137</v>
      </c>
      <c r="D78" s="29" t="s">
        <v>138</v>
      </c>
      <c r="E78" s="29">
        <v>81.82</v>
      </c>
      <c r="F78" s="29">
        <v>2</v>
      </c>
      <c r="G78" s="29" t="s">
        <v>119</v>
      </c>
      <c r="I78" s="30" t="s">
        <v>139</v>
      </c>
      <c r="J78" s="30" t="str">
        <f>VLOOKUP($B78,'2022'!$A:$P,3,0)</f>
        <v>曾倩琳</v>
      </c>
      <c r="K78" s="30" t="str">
        <f>VLOOKUP($B78,'2022'!$A:$P,4,0)</f>
        <v>女</v>
      </c>
      <c r="L78" s="30" t="str">
        <f>VLOOKUP($B78,'2022'!$A:$P,5,0)</f>
        <v>1998.12</v>
      </c>
      <c r="M78" s="30" t="str">
        <f>VLOOKUP($B78,'2022'!$A:$P,6,0)</f>
        <v>441322199812294664</v>
      </c>
      <c r="N78" s="30" t="str">
        <f>VLOOKUP($B78,'2022'!$A:$P,7,0)</f>
        <v>广东海洋大学寸金学院</v>
      </c>
      <c r="O78" s="30" t="str">
        <f>VLOOKUP($B78,'2022'!$A:$P,8,0)</f>
        <v>会计学</v>
      </c>
      <c r="P78" s="30" t="str">
        <f>VLOOKUP($B78,'2022'!$A:$P,9,0)</f>
        <v>全日制本科</v>
      </c>
      <c r="Q78" s="30" t="str">
        <f>VLOOKUP($B78,'2022'!$A:$P,10,0)</f>
        <v>罗浮山党风廉政教育基地</v>
      </c>
      <c r="R78" s="30" t="str">
        <f>VLOOKUP($B78,'2022'!$A:$P,11,0)</f>
        <v>三栋镇人民政府</v>
      </c>
      <c r="S78" s="30" t="str">
        <f>VLOOKUP($B78,'2022'!$A:$P,12,0)</f>
        <v>B019</v>
      </c>
      <c r="T78" s="30" t="str">
        <f>VLOOKUP($B78,'2022'!$A:$P,13,0)</f>
        <v>15768323362</v>
      </c>
      <c r="U78" s="30">
        <f>VLOOKUP($B78,'2022'!$A:$P,14,0)</f>
        <v>202301140388</v>
      </c>
      <c r="V78" s="30" t="str">
        <f>VLOOKUP($B78,'2022'!$A:$P,15,0)</f>
        <v>第十三试室</v>
      </c>
      <c r="W78" s="30">
        <f>VLOOKUP($B78,'2022'!$A:$P,16,0)</f>
        <v>0</v>
      </c>
    </row>
    <row r="79" ht="20" customHeight="1" spans="1:23">
      <c r="A79" s="9" t="s">
        <v>140</v>
      </c>
      <c r="B79" s="16">
        <v>202301140360</v>
      </c>
      <c r="C79" s="29" t="s">
        <v>137</v>
      </c>
      <c r="D79" s="29" t="s">
        <v>138</v>
      </c>
      <c r="E79" s="29">
        <v>81.6</v>
      </c>
      <c r="F79" s="29">
        <v>3</v>
      </c>
      <c r="G79" s="29" t="s">
        <v>119</v>
      </c>
      <c r="I79" s="30" t="s">
        <v>140</v>
      </c>
      <c r="J79" s="30" t="str">
        <f>VLOOKUP($B79,'2022'!$A:$P,3,0)</f>
        <v>邹挥晔</v>
      </c>
      <c r="K79" s="30" t="str">
        <f>VLOOKUP($B79,'2022'!$A:$P,4,0)</f>
        <v>女</v>
      </c>
      <c r="L79" s="30" t="str">
        <f>VLOOKUP($B79,'2022'!$A:$P,5,0)</f>
        <v>1999.08</v>
      </c>
      <c r="M79" s="30" t="str">
        <f>VLOOKUP($B79,'2022'!$A:$P,6,0)</f>
        <v>441622199908300623</v>
      </c>
      <c r="N79" s="30" t="str">
        <f>VLOOKUP($B79,'2022'!$A:$P,7,0)</f>
        <v>广东理工学院</v>
      </c>
      <c r="O79" s="30" t="str">
        <f>VLOOKUP($B79,'2022'!$A:$P,8,0)</f>
        <v>会计学</v>
      </c>
      <c r="P79" s="30" t="str">
        <f>VLOOKUP($B79,'2022'!$A:$P,9,0)</f>
        <v>全日制本科</v>
      </c>
      <c r="Q79" s="30" t="str">
        <f>VLOOKUP($B79,'2022'!$A:$P,10,0)</f>
        <v>无</v>
      </c>
      <c r="R79" s="30" t="str">
        <f>VLOOKUP($B79,'2022'!$A:$P,11,0)</f>
        <v>三栋镇人民政府</v>
      </c>
      <c r="S79" s="30" t="str">
        <f>VLOOKUP($B79,'2022'!$A:$P,12,0)</f>
        <v>B019</v>
      </c>
      <c r="T79" s="30" t="str">
        <f>VLOOKUP($B79,'2022'!$A:$P,13,0)</f>
        <v>13825321520</v>
      </c>
      <c r="U79" s="30">
        <f>VLOOKUP($B79,'2022'!$A:$P,14,0)</f>
        <v>202301140360</v>
      </c>
      <c r="V79" s="30" t="str">
        <f>VLOOKUP($B79,'2022'!$A:$P,15,0)</f>
        <v>第十二试室</v>
      </c>
      <c r="W79" s="30">
        <f>VLOOKUP($B79,'2022'!$A:$P,16,0)</f>
        <v>0</v>
      </c>
    </row>
    <row r="80" ht="20" customHeight="1" spans="1:23">
      <c r="A80" s="9" t="s">
        <v>141</v>
      </c>
      <c r="B80" s="16">
        <v>202301140433</v>
      </c>
      <c r="C80" s="29" t="s">
        <v>142</v>
      </c>
      <c r="D80" s="29" t="s">
        <v>143</v>
      </c>
      <c r="E80" s="29">
        <v>82.97</v>
      </c>
      <c r="F80" s="29">
        <v>1</v>
      </c>
      <c r="G80" s="29" t="s">
        <v>119</v>
      </c>
      <c r="I80" s="30" t="s">
        <v>141</v>
      </c>
      <c r="J80" s="30" t="str">
        <f>VLOOKUP($B80,'2022'!$A:$P,3,0)</f>
        <v>黄平</v>
      </c>
      <c r="K80" s="30" t="str">
        <f>VLOOKUP($B80,'2022'!$A:$P,4,0)</f>
        <v>男</v>
      </c>
      <c r="L80" s="30">
        <f>VLOOKUP($B80,'2022'!$A:$P,5,0)</f>
        <v>1990.12</v>
      </c>
      <c r="M80" s="55" t="str">
        <f>VLOOKUP($B80,'2022'!$A:$P,6,0)</f>
        <v>441322199012280416</v>
      </c>
      <c r="N80" s="30" t="str">
        <f>VLOOKUP($B80,'2022'!$A:$P,7,0)</f>
        <v>华南理工大学广州学院</v>
      </c>
      <c r="O80" s="30" t="str">
        <f>VLOOKUP($B80,'2022'!$A:$P,8,0)</f>
        <v>市场营销</v>
      </c>
      <c r="P80" s="30" t="str">
        <f>VLOOKUP($B80,'2022'!$A:$P,9,0)</f>
        <v>全日制本科</v>
      </c>
      <c r="Q80" s="30" t="str">
        <f>VLOOKUP($B80,'2022'!$A:$P,10,0)</f>
        <v>博罗县泰美镇人民政府</v>
      </c>
      <c r="R80" s="30" t="str">
        <f>VLOOKUP($B80,'2022'!$A:$P,11,0)</f>
        <v>汝湖镇人民政府</v>
      </c>
      <c r="S80" s="30" t="str">
        <f>VLOOKUP($B80,'2022'!$A:$P,12,0)</f>
        <v>B020</v>
      </c>
      <c r="T80" s="30">
        <f>VLOOKUP($B80,'2022'!$A:$P,13,0)</f>
        <v>15975317646</v>
      </c>
      <c r="U80" s="30">
        <f>VLOOKUP($B80,'2022'!$A:$P,14,0)</f>
        <v>202301140433</v>
      </c>
      <c r="V80" s="30" t="str">
        <f>VLOOKUP($B80,'2022'!$A:$P,15,0)</f>
        <v>第十五试室</v>
      </c>
      <c r="W80" s="30">
        <f>VLOOKUP($B80,'2022'!$A:$P,16,0)</f>
        <v>0</v>
      </c>
    </row>
    <row r="81" ht="20" customHeight="1" spans="1:23">
      <c r="A81" s="9" t="s">
        <v>144</v>
      </c>
      <c r="B81" s="16">
        <v>202301140394</v>
      </c>
      <c r="C81" s="29" t="s">
        <v>142</v>
      </c>
      <c r="D81" s="29" t="s">
        <v>143</v>
      </c>
      <c r="E81" s="29">
        <v>78.46</v>
      </c>
      <c r="F81" s="29">
        <v>2</v>
      </c>
      <c r="G81" s="29" t="s">
        <v>119</v>
      </c>
      <c r="I81" s="30" t="s">
        <v>144</v>
      </c>
      <c r="J81" s="30" t="str">
        <f>VLOOKUP($B81,'2022'!$A:$P,3,0)</f>
        <v>邓文彬</v>
      </c>
      <c r="K81" s="30" t="str">
        <f>VLOOKUP($B81,'2022'!$A:$P,4,0)</f>
        <v>男</v>
      </c>
      <c r="L81" s="30" t="str">
        <f>VLOOKUP($B81,'2022'!$A:$P,5,0)</f>
        <v>1997.01</v>
      </c>
      <c r="M81" s="30" t="str">
        <f>VLOOKUP($B81,'2022'!$A:$P,6,0)</f>
        <v>441424199701030330</v>
      </c>
      <c r="N81" s="30" t="str">
        <f>VLOOKUP($B81,'2022'!$A:$P,7,0)</f>
        <v>惠州城市职业学院</v>
      </c>
      <c r="O81" s="30" t="str">
        <f>VLOOKUP($B81,'2022'!$A:$P,8,0)</f>
        <v>商务英语</v>
      </c>
      <c r="P81" s="30" t="str">
        <f>VLOOKUP($B81,'2022'!$A:$P,9,0)</f>
        <v>全日制大专</v>
      </c>
      <c r="Q81" s="30" t="str">
        <f>VLOOKUP($B81,'2022'!$A:$P,10,0)</f>
        <v>无</v>
      </c>
      <c r="R81" s="30" t="str">
        <f>VLOOKUP($B81,'2022'!$A:$P,11,0)</f>
        <v>汝湖镇人民政府</v>
      </c>
      <c r="S81" s="30" t="str">
        <f>VLOOKUP($B81,'2022'!$A:$P,12,0)</f>
        <v>B020</v>
      </c>
      <c r="T81" s="30" t="str">
        <f>VLOOKUP($B81,'2022'!$A:$P,13,0)</f>
        <v>13670860827</v>
      </c>
      <c r="U81" s="30">
        <f>VLOOKUP($B81,'2022'!$A:$P,14,0)</f>
        <v>202301140394</v>
      </c>
      <c r="V81" s="30" t="str">
        <f>VLOOKUP($B81,'2022'!$A:$P,15,0)</f>
        <v>第十四试室</v>
      </c>
      <c r="W81" s="30">
        <f>VLOOKUP($B81,'2022'!$A:$P,16,0)</f>
        <v>0</v>
      </c>
    </row>
    <row r="82" ht="20" customHeight="1" spans="1:23">
      <c r="A82" s="9" t="s">
        <v>145</v>
      </c>
      <c r="B82" s="16">
        <v>202301140398</v>
      </c>
      <c r="C82" s="29" t="s">
        <v>142</v>
      </c>
      <c r="D82" s="29" t="s">
        <v>143</v>
      </c>
      <c r="E82" s="29">
        <v>77.69</v>
      </c>
      <c r="F82" s="29">
        <v>3</v>
      </c>
      <c r="G82" s="29" t="s">
        <v>119</v>
      </c>
      <c r="I82" s="30" t="s">
        <v>145</v>
      </c>
      <c r="J82" s="30" t="str">
        <f>VLOOKUP($B82,'2022'!$A:$P,3,0)</f>
        <v>欧阳雪</v>
      </c>
      <c r="K82" s="30" t="str">
        <f>VLOOKUP($B82,'2022'!$A:$P,4,0)</f>
        <v>女</v>
      </c>
      <c r="L82" s="30">
        <f>VLOOKUP($B82,'2022'!$A:$P,5,0)</f>
        <v>1997.1</v>
      </c>
      <c r="M82" s="30" t="str">
        <f>VLOOKUP($B82,'2022'!$A:$P,6,0)</f>
        <v>43250319971018502X</v>
      </c>
      <c r="N82" s="30" t="str">
        <f>VLOOKUP($B82,'2022'!$A:$P,7,0)</f>
        <v>湖南女子学院</v>
      </c>
      <c r="O82" s="30" t="str">
        <f>VLOOKUP($B82,'2022'!$A:$P,8,0)</f>
        <v>酒店管理</v>
      </c>
      <c r="P82" s="30" t="str">
        <f>VLOOKUP($B82,'2022'!$A:$P,9,0)</f>
        <v>全日制本科</v>
      </c>
      <c r="Q82" s="30" t="str">
        <f>VLOOKUP($B82,'2022'!$A:$P,10,0)</f>
        <v>无</v>
      </c>
      <c r="R82" s="30" t="str">
        <f>VLOOKUP($B82,'2022'!$A:$P,11,0)</f>
        <v>汝湖镇人民政府</v>
      </c>
      <c r="S82" s="30" t="str">
        <f>VLOOKUP($B82,'2022'!$A:$P,12,0)</f>
        <v>B020</v>
      </c>
      <c r="T82" s="30">
        <f>VLOOKUP($B82,'2022'!$A:$P,13,0)</f>
        <v>15874233037</v>
      </c>
      <c r="U82" s="30">
        <f>VLOOKUP($B82,'2022'!$A:$P,14,0)</f>
        <v>202301140398</v>
      </c>
      <c r="V82" s="30" t="str">
        <f>VLOOKUP($B82,'2022'!$A:$P,15,0)</f>
        <v>第十四试室</v>
      </c>
      <c r="W82" s="30">
        <f>VLOOKUP($B82,'2022'!$A:$P,16,0)</f>
        <v>0</v>
      </c>
    </row>
    <row r="83" ht="20" customHeight="1" spans="1:23">
      <c r="A83" s="9" t="s">
        <v>146</v>
      </c>
      <c r="B83" s="16">
        <v>202301140436</v>
      </c>
      <c r="C83" s="29" t="s">
        <v>142</v>
      </c>
      <c r="D83" s="29" t="s">
        <v>147</v>
      </c>
      <c r="E83" s="29">
        <v>77.14</v>
      </c>
      <c r="F83" s="29">
        <v>1</v>
      </c>
      <c r="G83" s="29" t="s">
        <v>119</v>
      </c>
      <c r="I83" s="30" t="s">
        <v>146</v>
      </c>
      <c r="J83" s="30" t="str">
        <f>VLOOKUP($B83,'2022'!$A:$P,3,0)</f>
        <v>杨颖</v>
      </c>
      <c r="K83" s="30" t="str">
        <f>VLOOKUP($B83,'2022'!$A:$P,4,0)</f>
        <v>女</v>
      </c>
      <c r="L83" s="30">
        <f>VLOOKUP($B83,'2022'!$A:$P,5,0)</f>
        <v>2000.01</v>
      </c>
      <c r="M83" s="55" t="str">
        <f>VLOOKUP($B83,'2022'!$A:$P,6,0)</f>
        <v>441302200001068428</v>
      </c>
      <c r="N83" s="30" t="str">
        <f>VLOOKUP($B83,'2022'!$A:$P,7,0)</f>
        <v>韩山师范学院</v>
      </c>
      <c r="O83" s="30" t="str">
        <f>VLOOKUP($B83,'2022'!$A:$P,8,0)</f>
        <v>秘书学</v>
      </c>
      <c r="P83" s="30" t="str">
        <f>VLOOKUP($B83,'2022'!$A:$P,9,0)</f>
        <v>全日制本科</v>
      </c>
      <c r="Q83" s="30" t="str">
        <f>VLOOKUP($B83,'2022'!$A:$P,10,0)</f>
        <v>无</v>
      </c>
      <c r="R83" s="30" t="str">
        <f>VLOOKUP($B83,'2022'!$A:$P,11,0)</f>
        <v>汝湖镇人民政府</v>
      </c>
      <c r="S83" s="30" t="str">
        <f>VLOOKUP($B83,'2022'!$A:$P,12,0)</f>
        <v>B021</v>
      </c>
      <c r="T83" s="30">
        <f>VLOOKUP($B83,'2022'!$A:$P,13,0)</f>
        <v>15766301285</v>
      </c>
      <c r="U83" s="30">
        <f>VLOOKUP($B83,'2022'!$A:$P,14,0)</f>
        <v>202301140436</v>
      </c>
      <c r="V83" s="30" t="str">
        <f>VLOOKUP($B83,'2022'!$A:$P,15,0)</f>
        <v>第十五试室</v>
      </c>
      <c r="W83" s="30">
        <f>VLOOKUP($B83,'2022'!$A:$P,16,0)</f>
        <v>0</v>
      </c>
    </row>
    <row r="84" ht="20" customHeight="1" spans="1:23">
      <c r="A84" s="9" t="s">
        <v>148</v>
      </c>
      <c r="B84" s="16">
        <v>202301140435</v>
      </c>
      <c r="C84" s="29" t="s">
        <v>142</v>
      </c>
      <c r="D84" s="29" t="s">
        <v>147</v>
      </c>
      <c r="E84" s="29">
        <v>76.23</v>
      </c>
      <c r="F84" s="29">
        <v>2</v>
      </c>
      <c r="G84" s="29" t="s">
        <v>119</v>
      </c>
      <c r="I84" s="30" t="s">
        <v>148</v>
      </c>
      <c r="J84" s="30" t="str">
        <f>VLOOKUP($B84,'2022'!$A:$P,3,0)</f>
        <v>关玉杭</v>
      </c>
      <c r="K84" s="30" t="str">
        <f>VLOOKUP($B84,'2022'!$A:$P,4,0)</f>
        <v>女</v>
      </c>
      <c r="L84" s="30">
        <f>VLOOKUP($B84,'2022'!$A:$P,5,0)</f>
        <v>1995.06</v>
      </c>
      <c r="M84" s="55" t="str">
        <f>VLOOKUP($B84,'2022'!$A:$P,6,0)</f>
        <v>441721199506141083</v>
      </c>
      <c r="N84" s="30" t="str">
        <f>VLOOKUP($B84,'2022'!$A:$P,7,0)</f>
        <v>汕头大学</v>
      </c>
      <c r="O84" s="30" t="str">
        <f>VLOOKUP($B84,'2022'!$A:$P,8,0)</f>
        <v>广播电视学</v>
      </c>
      <c r="P84" s="30" t="str">
        <f>VLOOKUP($B84,'2022'!$A:$P,9,0)</f>
        <v>全日制本科</v>
      </c>
      <c r="Q84" s="30" t="str">
        <f>VLOOKUP($B84,'2022'!$A:$P,10,0)</f>
        <v>无</v>
      </c>
      <c r="R84" s="30" t="str">
        <f>VLOOKUP($B84,'2022'!$A:$P,11,0)</f>
        <v>汝湖镇人民政府</v>
      </c>
      <c r="S84" s="30" t="str">
        <f>VLOOKUP($B84,'2022'!$A:$P,12,0)</f>
        <v>B021</v>
      </c>
      <c r="T84" s="30">
        <f>VLOOKUP($B84,'2022'!$A:$P,13,0)</f>
        <v>13380865362</v>
      </c>
      <c r="U84" s="30">
        <f>VLOOKUP($B84,'2022'!$A:$P,14,0)</f>
        <v>202301140435</v>
      </c>
      <c r="V84" s="30" t="str">
        <f>VLOOKUP($B84,'2022'!$A:$P,15,0)</f>
        <v>第十五试室</v>
      </c>
      <c r="W84" s="30">
        <f>VLOOKUP($B84,'2022'!$A:$P,16,0)</f>
        <v>0</v>
      </c>
    </row>
    <row r="85" ht="20" customHeight="1" spans="1:23">
      <c r="A85" s="9" t="s">
        <v>149</v>
      </c>
      <c r="B85" s="16">
        <v>202301140437</v>
      </c>
      <c r="C85" s="29" t="s">
        <v>150</v>
      </c>
      <c r="D85" s="29" t="s">
        <v>151</v>
      </c>
      <c r="E85" s="29">
        <v>77.19</v>
      </c>
      <c r="F85" s="29">
        <v>1</v>
      </c>
      <c r="G85" s="29" t="s">
        <v>119</v>
      </c>
      <c r="I85" s="30" t="s">
        <v>149</v>
      </c>
      <c r="J85" s="30" t="str">
        <f>VLOOKUP($B85,'2022'!$A:$P,3,0)</f>
        <v>闻俊鸿</v>
      </c>
      <c r="K85" s="30" t="str">
        <f>VLOOKUP($B85,'2022'!$A:$P,4,0)</f>
        <v>男</v>
      </c>
      <c r="L85" s="30" t="str">
        <f>VLOOKUP($B85,'2022'!$A:$P,5,0)</f>
        <v>2000.08</v>
      </c>
      <c r="M85" s="30" t="str">
        <f>VLOOKUP($B85,'2022'!$A:$P,6,0)</f>
        <v>441302200008278014</v>
      </c>
      <c r="N85" s="30" t="str">
        <f>VLOOKUP($B85,'2022'!$A:$P,7,0)</f>
        <v>惠州市经济职业技术学院</v>
      </c>
      <c r="O85" s="30" t="str">
        <f>VLOOKUP($B85,'2022'!$A:$P,8,0)</f>
        <v>工商企业管理</v>
      </c>
      <c r="P85" s="30" t="str">
        <f>VLOOKUP($B85,'2022'!$A:$P,9,0)</f>
        <v>全日制大专</v>
      </c>
      <c r="Q85" s="30" t="str">
        <f>VLOOKUP($B85,'2022'!$A:$P,10,0)</f>
        <v>芦洲镇人民政府</v>
      </c>
      <c r="R85" s="30" t="str">
        <f>VLOOKUP($B85,'2022'!$A:$P,11,0)</f>
        <v>芦洲镇人民政府</v>
      </c>
      <c r="S85" s="30" t="str">
        <f>VLOOKUP($B85,'2022'!$A:$P,12,0)</f>
        <v>B023</v>
      </c>
      <c r="T85" s="30" t="str">
        <f>VLOOKUP($B85,'2022'!$A:$P,13,0)</f>
        <v>13798428850</v>
      </c>
      <c r="U85" s="30">
        <f>VLOOKUP($B85,'2022'!$A:$P,14,0)</f>
        <v>202301140437</v>
      </c>
      <c r="V85" s="30" t="str">
        <f>VLOOKUP($B85,'2022'!$A:$P,15,0)</f>
        <v>第十五试室</v>
      </c>
      <c r="W85" s="30">
        <f>VLOOKUP($B85,'2022'!$A:$P,16,0)</f>
        <v>0</v>
      </c>
    </row>
    <row r="86" ht="20" customHeight="1" spans="1:23">
      <c r="A86" s="9" t="s">
        <v>152</v>
      </c>
      <c r="B86" s="16">
        <v>202301140446</v>
      </c>
      <c r="C86" s="29" t="s">
        <v>150</v>
      </c>
      <c r="D86" s="29" t="s">
        <v>153</v>
      </c>
      <c r="E86" s="29">
        <v>77.1</v>
      </c>
      <c r="F86" s="29">
        <v>1</v>
      </c>
      <c r="G86" s="29" t="s">
        <v>119</v>
      </c>
      <c r="I86" s="30" t="s">
        <v>152</v>
      </c>
      <c r="J86" s="30" t="str">
        <f>VLOOKUP($B86,'2022'!$A:$P,3,0)</f>
        <v>黄丽凤</v>
      </c>
      <c r="K86" s="30" t="str">
        <f>VLOOKUP($B86,'2022'!$A:$P,4,0)</f>
        <v>女</v>
      </c>
      <c r="L86" s="30" t="str">
        <f>VLOOKUP($B86,'2022'!$A:$P,5,0)</f>
        <v>1998.07</v>
      </c>
      <c r="M86" s="30" t="str">
        <f>VLOOKUP($B86,'2022'!$A:$P,6,0)</f>
        <v>441302199807017827</v>
      </c>
      <c r="N86" s="30" t="str">
        <f>VLOOKUP($B86,'2022'!$A:$P,7,0)</f>
        <v>广东文艺职业学院</v>
      </c>
      <c r="O86" s="30" t="str">
        <f>VLOOKUP($B86,'2022'!$A:$P,8,0)</f>
        <v>工艺美术品设计</v>
      </c>
      <c r="P86" s="30" t="str">
        <f>VLOOKUP($B86,'2022'!$A:$P,9,0)</f>
        <v>全日制大专</v>
      </c>
      <c r="Q86" s="30" t="str">
        <f>VLOOKUP($B86,'2022'!$A:$P,10,0)</f>
        <v>无</v>
      </c>
      <c r="R86" s="30" t="str">
        <f>VLOOKUP($B86,'2022'!$A:$P,11,0)</f>
        <v>芦洲镇人民政府</v>
      </c>
      <c r="S86" s="30" t="str">
        <f>VLOOKUP($B86,'2022'!$A:$P,12,0)</f>
        <v>B024</v>
      </c>
      <c r="T86" s="30" t="str">
        <f>VLOOKUP($B86,'2022'!$A:$P,13,0)</f>
        <v>18024539668</v>
      </c>
      <c r="U86" s="30">
        <f>VLOOKUP($B86,'2022'!$A:$P,14,0)</f>
        <v>202301140446</v>
      </c>
      <c r="V86" s="30" t="str">
        <f>VLOOKUP($B86,'2022'!$A:$P,15,0)</f>
        <v>第十五试室</v>
      </c>
      <c r="W86" s="30">
        <f>VLOOKUP($B86,'2022'!$A:$P,16,0)</f>
        <v>0</v>
      </c>
    </row>
    <row r="87" ht="20" customHeight="1" spans="1:23">
      <c r="A87" s="9" t="s">
        <v>154</v>
      </c>
      <c r="B87" s="16">
        <v>202301140438</v>
      </c>
      <c r="C87" s="29" t="s">
        <v>150</v>
      </c>
      <c r="D87" s="29" t="s">
        <v>153</v>
      </c>
      <c r="E87" s="29">
        <v>76.5</v>
      </c>
      <c r="F87" s="29">
        <v>2</v>
      </c>
      <c r="G87" s="29" t="s">
        <v>119</v>
      </c>
      <c r="I87" s="30" t="s">
        <v>154</v>
      </c>
      <c r="J87" s="30" t="str">
        <f>VLOOKUP($B87,'2022'!$A:$P,3,0)</f>
        <v>陈宝琪</v>
      </c>
      <c r="K87" s="30" t="str">
        <f>VLOOKUP($B87,'2022'!$A:$P,4,0)</f>
        <v>女</v>
      </c>
      <c r="L87" s="30" t="str">
        <f>VLOOKUP($B87,'2022'!$A:$P,5,0)</f>
        <v>1999.09</v>
      </c>
      <c r="M87" s="30" t="str">
        <f>VLOOKUP($B87,'2022'!$A:$P,6,0)</f>
        <v>441302199909135621</v>
      </c>
      <c r="N87" s="30" t="str">
        <f>VLOOKUP($B87,'2022'!$A:$P,7,0)</f>
        <v>广州航海学院</v>
      </c>
      <c r="O87" s="30" t="str">
        <f>VLOOKUP($B87,'2022'!$A:$P,8,0)</f>
        <v>交通运输</v>
      </c>
      <c r="P87" s="30" t="str">
        <f>VLOOKUP($B87,'2022'!$A:$P,9,0)</f>
        <v>全日制本科</v>
      </c>
      <c r="Q87" s="30" t="str">
        <f>VLOOKUP($B87,'2022'!$A:$P,10,0)</f>
        <v>无</v>
      </c>
      <c r="R87" s="30" t="str">
        <f>VLOOKUP($B87,'2022'!$A:$P,11,0)</f>
        <v>芦洲镇人民政府</v>
      </c>
      <c r="S87" s="30" t="str">
        <f>VLOOKUP($B87,'2022'!$A:$P,12,0)</f>
        <v>B024</v>
      </c>
      <c r="T87" s="30" t="str">
        <f>VLOOKUP($B87,'2022'!$A:$P,13,0)</f>
        <v>15322386058</v>
      </c>
      <c r="U87" s="30">
        <f>VLOOKUP($B87,'2022'!$A:$P,14,0)</f>
        <v>202301140438</v>
      </c>
      <c r="V87" s="30" t="str">
        <f>VLOOKUP($B87,'2022'!$A:$P,15,0)</f>
        <v>第十五试室</v>
      </c>
      <c r="W87" s="30">
        <f>VLOOKUP($B87,'2022'!$A:$P,16,0)</f>
        <v>0</v>
      </c>
    </row>
    <row r="88" ht="20" customHeight="1" spans="1:23">
      <c r="A88" s="9" t="s">
        <v>155</v>
      </c>
      <c r="B88" s="16">
        <v>202301140454</v>
      </c>
      <c r="C88" s="29" t="s">
        <v>150</v>
      </c>
      <c r="D88" s="29" t="s">
        <v>153</v>
      </c>
      <c r="E88" s="29">
        <v>75.84</v>
      </c>
      <c r="F88" s="29">
        <v>3</v>
      </c>
      <c r="G88" s="29" t="s">
        <v>119</v>
      </c>
      <c r="I88" s="30" t="s">
        <v>155</v>
      </c>
      <c r="J88" s="30" t="str">
        <f>VLOOKUP($B88,'2022'!$A:$P,3,0)</f>
        <v>蔡元香</v>
      </c>
      <c r="K88" s="30" t="str">
        <f>VLOOKUP($B88,'2022'!$A:$P,4,0)</f>
        <v>女</v>
      </c>
      <c r="L88" s="30" t="str">
        <f>VLOOKUP($B88,'2022'!$A:$P,5,0)</f>
        <v>1992.05</v>
      </c>
      <c r="M88" s="30" t="str">
        <f>VLOOKUP($B88,'2022'!$A:$P,6,0)</f>
        <v>441302199205128028</v>
      </c>
      <c r="N88" s="30" t="str">
        <f>VLOOKUP($B88,'2022'!$A:$P,7,0)</f>
        <v>广东松山职业技术学院</v>
      </c>
      <c r="O88" s="30" t="str">
        <f>VLOOKUP($B88,'2022'!$A:$P,8,0)</f>
        <v>文秘</v>
      </c>
      <c r="P88" s="30" t="str">
        <f>VLOOKUP($B88,'2022'!$A:$P,9,0)</f>
        <v>全日制大专</v>
      </c>
      <c r="Q88" s="30" t="str">
        <f>VLOOKUP($B88,'2022'!$A:$P,10,0)</f>
        <v>芦洲镇人民政府双百社工</v>
      </c>
      <c r="R88" s="30" t="str">
        <f>VLOOKUP($B88,'2022'!$A:$P,11,0)</f>
        <v>芦洲镇人民政府</v>
      </c>
      <c r="S88" s="30" t="str">
        <f>VLOOKUP($B88,'2022'!$A:$P,12,0)</f>
        <v>B024</v>
      </c>
      <c r="T88" s="30" t="str">
        <f>VLOOKUP($B88,'2022'!$A:$P,13,0)</f>
        <v>13532142335</v>
      </c>
      <c r="U88" s="30">
        <f>VLOOKUP($B88,'2022'!$A:$P,14,0)</f>
        <v>202301140454</v>
      </c>
      <c r="V88" s="30" t="str">
        <f>VLOOKUP($B88,'2022'!$A:$P,15,0)</f>
        <v>第十六试室</v>
      </c>
      <c r="W88" s="30">
        <f>VLOOKUP($B88,'2022'!$A:$P,16,0)</f>
        <v>0</v>
      </c>
    </row>
    <row r="89" ht="20" customHeight="1" spans="1:23">
      <c r="A89" s="9" t="s">
        <v>156</v>
      </c>
      <c r="B89" s="16">
        <v>202301140445</v>
      </c>
      <c r="C89" s="29" t="s">
        <v>150</v>
      </c>
      <c r="D89" s="29" t="s">
        <v>153</v>
      </c>
      <c r="E89" s="29">
        <v>75.83</v>
      </c>
      <c r="F89" s="29">
        <v>4</v>
      </c>
      <c r="G89" s="29" t="s">
        <v>119</v>
      </c>
      <c r="I89" s="30" t="s">
        <v>156</v>
      </c>
      <c r="J89" s="30" t="str">
        <f>VLOOKUP($B89,'2022'!$A:$P,3,0)</f>
        <v>张国伟</v>
      </c>
      <c r="K89" s="30" t="str">
        <f>VLOOKUP($B89,'2022'!$A:$P,4,0)</f>
        <v>男</v>
      </c>
      <c r="L89" s="30" t="str">
        <f>VLOOKUP($B89,'2022'!$A:$P,5,0)</f>
        <v>1993.05</v>
      </c>
      <c r="M89" s="30" t="str">
        <f>VLOOKUP($B89,'2022'!$A:$P,6,0)</f>
        <v>441381199305267813</v>
      </c>
      <c r="N89" s="30" t="str">
        <f>VLOOKUP($B89,'2022'!$A:$P,7,0)</f>
        <v>广东东软学院</v>
      </c>
      <c r="O89" s="30" t="str">
        <f>VLOOKUP($B89,'2022'!$A:$P,8,0)</f>
        <v>电子商务</v>
      </c>
      <c r="P89" s="30" t="str">
        <f>VLOOKUP($B89,'2022'!$A:$P,9,0)</f>
        <v>全日制大专</v>
      </c>
      <c r="Q89" s="30" t="str">
        <f>VLOOKUP($B89,'2022'!$A:$P,10,0)</f>
        <v>惠州市东呈我爱我家</v>
      </c>
      <c r="R89" s="30" t="str">
        <f>VLOOKUP($B89,'2022'!$A:$P,11,0)</f>
        <v>芦洲镇人民政府</v>
      </c>
      <c r="S89" s="30" t="str">
        <f>VLOOKUP($B89,'2022'!$A:$P,12,0)</f>
        <v>B024</v>
      </c>
      <c r="T89" s="30" t="str">
        <f>VLOOKUP($B89,'2022'!$A:$P,13,0)</f>
        <v>15767340004</v>
      </c>
      <c r="U89" s="30">
        <f>VLOOKUP($B89,'2022'!$A:$P,14,0)</f>
        <v>202301140445</v>
      </c>
      <c r="V89" s="30" t="str">
        <f>VLOOKUP($B89,'2022'!$A:$P,15,0)</f>
        <v>第十五试室</v>
      </c>
      <c r="W89" s="30">
        <f>VLOOKUP($B89,'2022'!$A:$P,16,0)</f>
        <v>0</v>
      </c>
    </row>
    <row r="90" ht="20" customHeight="1" spans="1:23">
      <c r="A90" s="9" t="s">
        <v>157</v>
      </c>
      <c r="B90" s="16">
        <v>202301140452</v>
      </c>
      <c r="C90" s="29" t="s">
        <v>150</v>
      </c>
      <c r="D90" s="29" t="s">
        <v>153</v>
      </c>
      <c r="E90" s="29">
        <v>75.36</v>
      </c>
      <c r="F90" s="29">
        <v>5</v>
      </c>
      <c r="G90" s="29" t="s">
        <v>119</v>
      </c>
      <c r="I90" s="30" t="s">
        <v>157</v>
      </c>
      <c r="J90" s="30" t="str">
        <f>VLOOKUP($B90,'2022'!$A:$P,3,0)</f>
        <v>李锦妹</v>
      </c>
      <c r="K90" s="30" t="str">
        <f>VLOOKUP($B90,'2022'!$A:$P,4,0)</f>
        <v>女</v>
      </c>
      <c r="L90" s="30" t="str">
        <f>VLOOKUP($B90,'2022'!$A:$P,5,0)</f>
        <v>1998.09</v>
      </c>
      <c r="M90" s="30" t="str">
        <f>VLOOKUP($B90,'2022'!$A:$P,6,0)</f>
        <v>441323199809301567</v>
      </c>
      <c r="N90" s="30" t="str">
        <f>VLOOKUP($B90,'2022'!$A:$P,7,0)</f>
        <v>广州南洋理工职业学院</v>
      </c>
      <c r="O90" s="30" t="str">
        <f>VLOOKUP($B90,'2022'!$A:$P,8,0)</f>
        <v>人力资源管理</v>
      </c>
      <c r="P90" s="30" t="str">
        <f>VLOOKUP($B90,'2022'!$A:$P,9,0)</f>
        <v>全日制大专</v>
      </c>
      <c r="Q90" s="30" t="str">
        <f>VLOOKUP($B90,'2022'!$A:$P,10,0)</f>
        <v>乐学教育机构</v>
      </c>
      <c r="R90" s="30" t="str">
        <f>VLOOKUP($B90,'2022'!$A:$P,11,0)</f>
        <v>芦洲镇人民政府</v>
      </c>
      <c r="S90" s="30" t="str">
        <f>VLOOKUP($B90,'2022'!$A:$P,12,0)</f>
        <v>B024</v>
      </c>
      <c r="T90" s="30" t="str">
        <f>VLOOKUP($B90,'2022'!$A:$P,13,0)</f>
        <v>13542767151</v>
      </c>
      <c r="U90" s="30">
        <f>VLOOKUP($B90,'2022'!$A:$P,14,0)</f>
        <v>202301140452</v>
      </c>
      <c r="V90" s="30" t="str">
        <f>VLOOKUP($B90,'2022'!$A:$P,15,0)</f>
        <v>第十六试室</v>
      </c>
      <c r="W90" s="30">
        <f>VLOOKUP($B90,'2022'!$A:$P,16,0)</f>
        <v>0</v>
      </c>
    </row>
    <row r="91" ht="20" customHeight="1" spans="1:23">
      <c r="A91" s="9" t="s">
        <v>158</v>
      </c>
      <c r="B91" s="16">
        <v>202301140448</v>
      </c>
      <c r="C91" s="29" t="s">
        <v>150</v>
      </c>
      <c r="D91" s="29" t="s">
        <v>153</v>
      </c>
      <c r="E91" s="29">
        <v>74.92</v>
      </c>
      <c r="F91" s="29">
        <v>6</v>
      </c>
      <c r="G91" s="29" t="s">
        <v>119</v>
      </c>
      <c r="I91" s="30" t="s">
        <v>158</v>
      </c>
      <c r="J91" s="30" t="str">
        <f>VLOOKUP($B91,'2022'!$A:$P,3,0)</f>
        <v>翟锦玲</v>
      </c>
      <c r="K91" s="30" t="str">
        <f>VLOOKUP($B91,'2022'!$A:$P,4,0)</f>
        <v>女</v>
      </c>
      <c r="L91" s="30" t="str">
        <f>VLOOKUP($B91,'2022'!$A:$P,5,0)</f>
        <v>1997.12</v>
      </c>
      <c r="M91" s="30" t="str">
        <f>VLOOKUP($B91,'2022'!$A:$P,6,0)</f>
        <v>441381199712272927</v>
      </c>
      <c r="N91" s="30" t="str">
        <f>VLOOKUP($B91,'2022'!$A:$P,7,0)</f>
        <v>河源职业技术学院</v>
      </c>
      <c r="O91" s="30" t="str">
        <f>VLOOKUP($B91,'2022'!$A:$P,8,0)</f>
        <v>现代教育技术</v>
      </c>
      <c r="P91" s="30" t="str">
        <f>VLOOKUP($B91,'2022'!$A:$P,9,0)</f>
        <v>全日制大专</v>
      </c>
      <c r="Q91" s="30" t="str">
        <f>VLOOKUP($B91,'2022'!$A:$P,10,0)</f>
        <v>无</v>
      </c>
      <c r="R91" s="30" t="str">
        <f>VLOOKUP($B91,'2022'!$A:$P,11,0)</f>
        <v>芦洲镇人民政府</v>
      </c>
      <c r="S91" s="30" t="str">
        <f>VLOOKUP($B91,'2022'!$A:$P,12,0)</f>
        <v>B024</v>
      </c>
      <c r="T91" s="30" t="str">
        <f>VLOOKUP($B91,'2022'!$A:$P,13,0)</f>
        <v>18825461050</v>
      </c>
      <c r="U91" s="16">
        <v>202301140448</v>
      </c>
      <c r="V91" s="30" t="str">
        <f>VLOOKUP($B91,'2022'!$A:$P,15,0)</f>
        <v>第十五试室</v>
      </c>
      <c r="W91" s="30"/>
    </row>
    <row r="92" ht="20" customHeight="1" spans="1:23">
      <c r="A92" s="9" t="s">
        <v>159</v>
      </c>
      <c r="B92" s="16">
        <v>202301140442</v>
      </c>
      <c r="C92" s="29" t="s">
        <v>150</v>
      </c>
      <c r="D92" s="29" t="s">
        <v>153</v>
      </c>
      <c r="E92" s="29">
        <v>74.2</v>
      </c>
      <c r="F92" s="29">
        <v>7</v>
      </c>
      <c r="G92" s="29" t="s">
        <v>119</v>
      </c>
      <c r="I92" s="30" t="s">
        <v>159</v>
      </c>
      <c r="J92" s="30" t="str">
        <f>VLOOKUP($B92,'2022'!$A:$P,3,0)</f>
        <v>吴京瑜</v>
      </c>
      <c r="K92" s="30" t="str">
        <f>VLOOKUP($B92,'2022'!$A:$P,4,0)</f>
        <v>女</v>
      </c>
      <c r="L92" s="30" t="str">
        <f>VLOOKUP($B92,'2022'!$A:$P,5,0)</f>
        <v>1991.12</v>
      </c>
      <c r="M92" s="30" t="str">
        <f>VLOOKUP($B92,'2022'!$A:$P,6,0)</f>
        <v>441381199112085626</v>
      </c>
      <c r="N92" s="30" t="str">
        <f>VLOOKUP($B92,'2022'!$A:$P,7,0)</f>
        <v>民办南华工商学院</v>
      </c>
      <c r="O92" s="30" t="str">
        <f>VLOOKUP($B92,'2022'!$A:$P,8,0)</f>
        <v>会计（注册会计师）</v>
      </c>
      <c r="P92" s="30" t="str">
        <f>VLOOKUP($B92,'2022'!$A:$P,9,0)</f>
        <v>全日制大专</v>
      </c>
      <c r="Q92" s="30" t="str">
        <f>VLOOKUP($B92,'2022'!$A:$P,10,0)</f>
        <v>深圳市赤诚洗车服务有限公司</v>
      </c>
      <c r="R92" s="30" t="str">
        <f>VLOOKUP($B92,'2022'!$A:$P,11,0)</f>
        <v>芦洲镇人民政府</v>
      </c>
      <c r="S92" s="30" t="str">
        <f>VLOOKUP($B92,'2022'!$A:$P,12,0)</f>
        <v>B024</v>
      </c>
      <c r="T92" s="30" t="str">
        <f>VLOOKUP($B92,'2022'!$A:$P,13,0)</f>
        <v>13433528579</v>
      </c>
      <c r="U92" s="16">
        <v>202301140442</v>
      </c>
      <c r="V92" s="30" t="str">
        <f>VLOOKUP($B92,'2022'!$A:$P,15,0)</f>
        <v>第十五试室</v>
      </c>
      <c r="W92" s="30"/>
    </row>
    <row r="93" ht="20" customHeight="1" spans="1:23">
      <c r="A93" s="9" t="s">
        <v>160</v>
      </c>
      <c r="B93" s="16">
        <v>202301140453</v>
      </c>
      <c r="C93" s="29" t="s">
        <v>150</v>
      </c>
      <c r="D93" s="29" t="s">
        <v>153</v>
      </c>
      <c r="E93" s="29">
        <v>73.68</v>
      </c>
      <c r="F93" s="29">
        <v>8</v>
      </c>
      <c r="G93" s="29" t="s">
        <v>119</v>
      </c>
      <c r="I93" s="30" t="s">
        <v>160</v>
      </c>
      <c r="J93" s="30" t="str">
        <f>VLOOKUP($B93,'2022'!$A:$P,3,0)</f>
        <v>罗文秀</v>
      </c>
      <c r="K93" s="30" t="str">
        <f>VLOOKUP($B93,'2022'!$A:$P,4,0)</f>
        <v>女</v>
      </c>
      <c r="L93" s="30" t="str">
        <f>VLOOKUP($B93,'2022'!$A:$P,5,0)</f>
        <v>1997.11</v>
      </c>
      <c r="M93" s="30" t="str">
        <f>VLOOKUP($B93,'2022'!$A:$P,6,0)</f>
        <v>441323199711170327</v>
      </c>
      <c r="N93" s="30" t="str">
        <f>VLOOKUP($B93,'2022'!$A:$P,7,0)</f>
        <v>广东大学寸金学院</v>
      </c>
      <c r="O93" s="30" t="str">
        <f>VLOOKUP($B93,'2022'!$A:$P,8,0)</f>
        <v>音乐学</v>
      </c>
      <c r="P93" s="30" t="str">
        <f>VLOOKUP($B93,'2022'!$A:$P,9,0)</f>
        <v>全日制本科</v>
      </c>
      <c r="Q93" s="30" t="str">
        <f>VLOOKUP($B93,'2022'!$A:$P,10,0)</f>
        <v>无</v>
      </c>
      <c r="R93" s="30" t="str">
        <f>VLOOKUP($B93,'2022'!$A:$P,11,0)</f>
        <v>芦洲镇人民政府</v>
      </c>
      <c r="S93" s="30" t="str">
        <f>VLOOKUP($B93,'2022'!$A:$P,12,0)</f>
        <v>B024</v>
      </c>
      <c r="T93" s="30" t="str">
        <f>VLOOKUP($B93,'2022'!$A:$P,13,0)</f>
        <v>13531727669</v>
      </c>
      <c r="U93" s="16">
        <v>202301140453</v>
      </c>
      <c r="V93" s="30" t="str">
        <f>VLOOKUP($B93,'2022'!$A:$P,15,0)</f>
        <v>第十六试室</v>
      </c>
      <c r="W93" s="30"/>
    </row>
    <row r="94" ht="20" customHeight="1" spans="1:23">
      <c r="A94" s="9" t="s">
        <v>161</v>
      </c>
      <c r="B94" s="16">
        <v>202301140451</v>
      </c>
      <c r="C94" s="29" t="s">
        <v>150</v>
      </c>
      <c r="D94" s="29" t="s">
        <v>153</v>
      </c>
      <c r="E94" s="29">
        <v>72.53</v>
      </c>
      <c r="F94" s="29">
        <v>9</v>
      </c>
      <c r="G94" s="29" t="s">
        <v>119</v>
      </c>
      <c r="I94" s="30" t="s">
        <v>161</v>
      </c>
      <c r="J94" s="30" t="str">
        <f>VLOOKUP($B94,'2022'!$A:$P,3,0)</f>
        <v>张嘉怡</v>
      </c>
      <c r="K94" s="30" t="str">
        <f>VLOOKUP($B94,'2022'!$A:$P,4,0)</f>
        <v>女</v>
      </c>
      <c r="L94" s="30" t="str">
        <f>VLOOKUP($B94,'2022'!$A:$P,5,0)</f>
        <v>1996.01</v>
      </c>
      <c r="M94" s="30" t="str">
        <f>VLOOKUP($B94,'2022'!$A:$P,6,0)</f>
        <v>44132219960113306X</v>
      </c>
      <c r="N94" s="30" t="str">
        <f>VLOOKUP($B94,'2022'!$A:$P,7,0)</f>
        <v>广东理工职业学院</v>
      </c>
      <c r="O94" s="30" t="str">
        <f>VLOOKUP($B94,'2022'!$A:$P,8,0)</f>
        <v>工程造价</v>
      </c>
      <c r="P94" s="30" t="str">
        <f>VLOOKUP($B94,'2022'!$A:$P,9,0)</f>
        <v>全日制大专</v>
      </c>
      <c r="Q94" s="30" t="str">
        <f>VLOOKUP($B94,'2022'!$A:$P,10,0)</f>
        <v>无</v>
      </c>
      <c r="R94" s="30" t="str">
        <f>VLOOKUP($B94,'2022'!$A:$P,11,0)</f>
        <v>芦洲镇人民政府</v>
      </c>
      <c r="S94" s="30" t="str">
        <f>VLOOKUP($B94,'2022'!$A:$P,12,0)</f>
        <v>B024</v>
      </c>
      <c r="T94" s="30" t="str">
        <f>VLOOKUP($B94,'2022'!$A:$P,13,0)</f>
        <v>18814027107</v>
      </c>
      <c r="U94" s="16">
        <v>202301140451</v>
      </c>
      <c r="V94" s="30" t="str">
        <f>VLOOKUP($B94,'2022'!$A:$P,15,0)</f>
        <v>第十六试室</v>
      </c>
      <c r="W94" s="30"/>
    </row>
    <row r="95" ht="20" customHeight="1" spans="1:23">
      <c r="A95" s="9" t="s">
        <v>162</v>
      </c>
      <c r="B95" s="16">
        <v>202301140456</v>
      </c>
      <c r="C95" s="29" t="s">
        <v>150</v>
      </c>
      <c r="D95" s="29" t="s">
        <v>163</v>
      </c>
      <c r="E95" s="29">
        <v>60.63</v>
      </c>
      <c r="F95" s="29">
        <v>1</v>
      </c>
      <c r="G95" s="29" t="s">
        <v>119</v>
      </c>
      <c r="I95" s="30" t="s">
        <v>162</v>
      </c>
      <c r="J95" s="30" t="str">
        <f>VLOOKUP($B95,'2022'!$A:$P,3,0)</f>
        <v>马子扬</v>
      </c>
      <c r="K95" s="30" t="str">
        <f>VLOOKUP($B95,'2022'!$A:$P,4,0)</f>
        <v>男</v>
      </c>
      <c r="L95" s="30" t="str">
        <f>VLOOKUP($B95,'2022'!$A:$P,5,0)</f>
        <v>1997.08</v>
      </c>
      <c r="M95" s="30" t="str">
        <f>VLOOKUP($B95,'2022'!$A:$P,6,0)</f>
        <v>441381199708215612</v>
      </c>
      <c r="N95" s="30" t="str">
        <f>VLOOKUP($B95,'2022'!$A:$P,7,0)</f>
        <v>广东科贸职业学院</v>
      </c>
      <c r="O95" s="30" t="str">
        <f>VLOOKUP($B95,'2022'!$A:$P,8,0)</f>
        <v>畜牧兽医</v>
      </c>
      <c r="P95" s="30" t="str">
        <f>VLOOKUP($B95,'2022'!$A:$P,9,0)</f>
        <v>全日制大专</v>
      </c>
      <c r="Q95" s="30" t="str">
        <f>VLOOKUP($B95,'2022'!$A:$P,10,0)</f>
        <v>无</v>
      </c>
      <c r="R95" s="30" t="str">
        <f>VLOOKUP($B95,'2022'!$A:$P,11,0)</f>
        <v>芦洲镇人民政府</v>
      </c>
      <c r="S95" s="30" t="str">
        <f>VLOOKUP($B95,'2022'!$A:$P,12,0)</f>
        <v>B025</v>
      </c>
      <c r="T95" s="30" t="str">
        <f>VLOOKUP($B95,'2022'!$A:$P,13,0)</f>
        <v>15768851069</v>
      </c>
      <c r="U95" s="16">
        <v>202301140456</v>
      </c>
      <c r="V95" s="30" t="str">
        <f>VLOOKUP($B95,'2022'!$A:$P,15,0)</f>
        <v>第十六试室</v>
      </c>
      <c r="W95" s="30"/>
    </row>
    <row r="96" ht="20" customHeight="1" spans="1:23">
      <c r="A96" s="9" t="s">
        <v>164</v>
      </c>
      <c r="B96" s="16">
        <v>202301140460</v>
      </c>
      <c r="C96" s="29" t="s">
        <v>150</v>
      </c>
      <c r="D96" s="29" t="s">
        <v>165</v>
      </c>
      <c r="E96" s="29">
        <v>83.4</v>
      </c>
      <c r="F96" s="29">
        <v>1</v>
      </c>
      <c r="G96" s="29" t="s">
        <v>119</v>
      </c>
      <c r="I96" s="30" t="s">
        <v>164</v>
      </c>
      <c r="J96" s="30" t="str">
        <f>VLOOKUP($B96,'2022'!$A:$P,3,0)</f>
        <v>钟勇慧</v>
      </c>
      <c r="K96" s="30" t="str">
        <f>VLOOKUP($B96,'2022'!$A:$P,4,0)</f>
        <v>女</v>
      </c>
      <c r="L96" s="30">
        <f>VLOOKUP($B96,'2022'!$A:$P,5,0)</f>
        <v>1997.04</v>
      </c>
      <c r="M96" s="55" t="str">
        <f>VLOOKUP($B96,'2022'!$A:$P,6,0)</f>
        <v>441381199704135623</v>
      </c>
      <c r="N96" s="30" t="str">
        <f>VLOOKUP($B96,'2022'!$A:$P,7,0)</f>
        <v>广州商学院</v>
      </c>
      <c r="O96" s="30" t="str">
        <f>VLOOKUP($B96,'2022'!$A:$P,8,0)</f>
        <v>会计学</v>
      </c>
      <c r="P96" s="30" t="str">
        <f>VLOOKUP($B96,'2022'!$A:$P,9,0)</f>
        <v>全日制本科</v>
      </c>
      <c r="Q96" s="30" t="str">
        <f>VLOOKUP($B96,'2022'!$A:$P,10,0)</f>
        <v>芦洲镇人民政府</v>
      </c>
      <c r="R96" s="30" t="str">
        <f>VLOOKUP($B96,'2022'!$A:$P,11,0)</f>
        <v>芦洲镇人民政府</v>
      </c>
      <c r="S96" s="30" t="str">
        <f>VLOOKUP($B96,'2022'!$A:$P,12,0)</f>
        <v>B026</v>
      </c>
      <c r="T96" s="30">
        <f>VLOOKUP($B96,'2022'!$A:$P,13,0)</f>
        <v>13680851591</v>
      </c>
      <c r="U96" s="16">
        <v>202301140460</v>
      </c>
      <c r="V96" s="30" t="str">
        <f>VLOOKUP($B96,'2022'!$A:$P,15,0)</f>
        <v>第十六试室</v>
      </c>
      <c r="W96" s="30"/>
    </row>
    <row r="97" ht="20" customHeight="1" spans="1:23">
      <c r="A97" s="9" t="s">
        <v>166</v>
      </c>
      <c r="B97" s="16">
        <v>202301140458</v>
      </c>
      <c r="C97" s="29" t="s">
        <v>150</v>
      </c>
      <c r="D97" s="29" t="s">
        <v>165</v>
      </c>
      <c r="E97" s="29">
        <v>78.72</v>
      </c>
      <c r="F97" s="29">
        <v>2</v>
      </c>
      <c r="G97" s="29" t="s">
        <v>119</v>
      </c>
      <c r="I97" s="30" t="s">
        <v>166</v>
      </c>
      <c r="J97" s="30" t="str">
        <f>VLOOKUP($B97,'2022'!$A:$P,3,0)</f>
        <v>梁碧烨</v>
      </c>
      <c r="K97" s="30" t="str">
        <f>VLOOKUP($B97,'2022'!$A:$P,4,0)</f>
        <v>女</v>
      </c>
      <c r="L97" s="30">
        <f>VLOOKUP($B97,'2022'!$A:$P,5,0)</f>
        <v>1995.01</v>
      </c>
      <c r="M97" s="55" t="str">
        <f>VLOOKUP($B97,'2022'!$A:$P,6,0)</f>
        <v>441302199501058028</v>
      </c>
      <c r="N97" s="30" t="str">
        <f>VLOOKUP($B97,'2022'!$A:$P,7,0)</f>
        <v>云南大学旅游文化学院</v>
      </c>
      <c r="O97" s="30" t="str">
        <f>VLOOKUP($B97,'2022'!$A:$P,8,0)</f>
        <v>会计学</v>
      </c>
      <c r="P97" s="30" t="str">
        <f>VLOOKUP($B97,'2022'!$A:$P,9,0)</f>
        <v>全日制本科</v>
      </c>
      <c r="Q97" s="30" t="str">
        <f>VLOOKUP($B97,'2022'!$A:$P,10,0)</f>
        <v>芦洲镇人民政府</v>
      </c>
      <c r="R97" s="30" t="str">
        <f>VLOOKUP($B97,'2022'!$A:$P,11,0)</f>
        <v>芦洲镇人民政府</v>
      </c>
      <c r="S97" s="30" t="str">
        <f>VLOOKUP($B97,'2022'!$A:$P,12,0)</f>
        <v>B026</v>
      </c>
      <c r="T97" s="30">
        <f>VLOOKUP($B97,'2022'!$A:$P,13,0)</f>
        <v>13719665374</v>
      </c>
      <c r="U97" s="16">
        <v>202301140458</v>
      </c>
      <c r="V97" s="30" t="str">
        <f>VLOOKUP($B97,'2022'!$A:$P,15,0)</f>
        <v>第十六试室</v>
      </c>
      <c r="W97" s="30"/>
    </row>
    <row r="98" ht="20" customHeight="1" spans="1:23">
      <c r="A98" s="9" t="s">
        <v>167</v>
      </c>
      <c r="B98" s="16">
        <v>202301140466</v>
      </c>
      <c r="C98" s="29" t="s">
        <v>150</v>
      </c>
      <c r="D98" s="29" t="s">
        <v>165</v>
      </c>
      <c r="E98" s="29">
        <v>74.49</v>
      </c>
      <c r="F98" s="29">
        <v>3</v>
      </c>
      <c r="G98" s="29" t="s">
        <v>119</v>
      </c>
      <c r="I98" s="30" t="s">
        <v>167</v>
      </c>
      <c r="J98" s="30" t="str">
        <f>VLOOKUP($B98,'2022'!$A:$P,3,0)</f>
        <v>林春锡</v>
      </c>
      <c r="K98" s="30" t="str">
        <f>VLOOKUP($B98,'2022'!$A:$P,4,0)</f>
        <v>女</v>
      </c>
      <c r="L98" s="30">
        <f>VLOOKUP($B98,'2022'!$A:$P,5,0)</f>
        <v>1992.02</v>
      </c>
      <c r="M98" s="55" t="str">
        <f>VLOOKUP($B98,'2022'!$A:$P,6,0)</f>
        <v>441381199202025424</v>
      </c>
      <c r="N98" s="30" t="str">
        <f>VLOOKUP($B98,'2022'!$A:$P,7,0)</f>
        <v>惠州经济职业技术学院</v>
      </c>
      <c r="O98" s="30" t="str">
        <f>VLOOKUP($B98,'2022'!$A:$P,8,0)</f>
        <v>会计电算化</v>
      </c>
      <c r="P98" s="30" t="str">
        <f>VLOOKUP($B98,'2022'!$A:$P,9,0)</f>
        <v>全日制大专</v>
      </c>
      <c r="Q98" s="30" t="str">
        <f>VLOOKUP($B98,'2022'!$A:$P,10,0)</f>
        <v>无</v>
      </c>
      <c r="R98" s="30" t="str">
        <f>VLOOKUP($B98,'2022'!$A:$P,11,0)</f>
        <v>芦洲镇人民政府</v>
      </c>
      <c r="S98" s="30" t="str">
        <f>VLOOKUP($B98,'2022'!$A:$P,12,0)</f>
        <v>B026</v>
      </c>
      <c r="T98" s="30">
        <f>VLOOKUP($B98,'2022'!$A:$P,13,0)</f>
        <v>13556242139</v>
      </c>
      <c r="U98" s="16">
        <v>202301140466</v>
      </c>
      <c r="V98" s="30" t="str">
        <f>VLOOKUP($B98,'2022'!$A:$P,15,0)</f>
        <v>第十六试室</v>
      </c>
      <c r="W98" s="30"/>
    </row>
    <row r="99" ht="20" customHeight="1" spans="1:23">
      <c r="A99" s="9" t="s">
        <v>168</v>
      </c>
      <c r="B99" s="16">
        <v>202301140459</v>
      </c>
      <c r="C99" s="29" t="s">
        <v>150</v>
      </c>
      <c r="D99" s="29" t="s">
        <v>165</v>
      </c>
      <c r="E99" s="29">
        <v>71.92</v>
      </c>
      <c r="F99" s="29">
        <v>4</v>
      </c>
      <c r="G99" s="29" t="s">
        <v>119</v>
      </c>
      <c r="I99" s="30" t="s">
        <v>168</v>
      </c>
      <c r="J99" s="30" t="str">
        <f>VLOOKUP($B99,'2022'!$A:$P,3,0)</f>
        <v>杨达鹏</v>
      </c>
      <c r="K99" s="30" t="str">
        <f>VLOOKUP($B99,'2022'!$A:$P,4,0)</f>
        <v>男</v>
      </c>
      <c r="L99" s="55" t="str">
        <f>VLOOKUP($B99,'2022'!$A:$P,5,0)</f>
        <v>1992.10</v>
      </c>
      <c r="M99" s="55" t="str">
        <f>VLOOKUP($B99,'2022'!$A:$P,6,0)</f>
        <v>441381199210135412</v>
      </c>
      <c r="N99" s="30" t="str">
        <f>VLOOKUP($B99,'2022'!$A:$P,7,0)</f>
        <v>湖北经济学院法商学院</v>
      </c>
      <c r="O99" s="30" t="str">
        <f>VLOOKUP($B99,'2022'!$A:$P,8,0)</f>
        <v>会计学</v>
      </c>
      <c r="P99" s="30" t="str">
        <f>VLOOKUP($B99,'2022'!$A:$P,9,0)</f>
        <v>全日制本科</v>
      </c>
      <c r="Q99" s="30" t="str">
        <f>VLOOKUP($B99,'2022'!$A:$P,10,0)</f>
        <v>芦洲镇人民政府</v>
      </c>
      <c r="R99" s="30" t="str">
        <f>VLOOKUP($B99,'2022'!$A:$P,11,0)</f>
        <v>芦洲镇人民政府</v>
      </c>
      <c r="S99" s="30" t="str">
        <f>VLOOKUP($B99,'2022'!$A:$P,12,0)</f>
        <v>B026</v>
      </c>
      <c r="T99" s="30">
        <f>VLOOKUP($B99,'2022'!$A:$P,13,0)</f>
        <v>13066929906</v>
      </c>
      <c r="U99" s="16">
        <v>202301140459</v>
      </c>
      <c r="V99" s="30" t="str">
        <f>VLOOKUP($B99,'2022'!$A:$P,15,0)</f>
        <v>第十六试室</v>
      </c>
      <c r="W99" s="30"/>
    </row>
    <row r="100" ht="20" customHeight="1" spans="1:23">
      <c r="A100" s="9" t="s">
        <v>169</v>
      </c>
      <c r="B100" s="16">
        <v>202301140467</v>
      </c>
      <c r="C100" s="29" t="s">
        <v>150</v>
      </c>
      <c r="D100" s="29" t="s">
        <v>165</v>
      </c>
      <c r="E100" s="29">
        <v>71.57</v>
      </c>
      <c r="F100" s="29">
        <v>5</v>
      </c>
      <c r="G100" s="29" t="s">
        <v>119</v>
      </c>
      <c r="I100" s="30" t="s">
        <v>169</v>
      </c>
      <c r="J100" s="30" t="str">
        <f>VLOOKUP($B100,'2022'!$A:$P,3,0)</f>
        <v>王小娃</v>
      </c>
      <c r="K100" s="30" t="str">
        <f>VLOOKUP($B100,'2022'!$A:$P,4,0)</f>
        <v>女</v>
      </c>
      <c r="L100" s="30">
        <f>VLOOKUP($B100,'2022'!$A:$P,5,0)</f>
        <v>1993.06</v>
      </c>
      <c r="M100" s="55" t="str">
        <f>VLOOKUP($B100,'2022'!$A:$P,6,0)</f>
        <v>441624199306110526</v>
      </c>
      <c r="N100" s="30" t="str">
        <f>VLOOKUP($B100,'2022'!$A:$P,7,0)</f>
        <v>潮汕职业技术学院</v>
      </c>
      <c r="O100" s="30" t="str">
        <f>VLOOKUP($B100,'2022'!$A:$P,8,0)</f>
        <v>会计电算化</v>
      </c>
      <c r="P100" s="30" t="str">
        <f>VLOOKUP($B100,'2022'!$A:$P,9,0)</f>
        <v>全日制大专</v>
      </c>
      <c r="Q100" s="30" t="str">
        <f>VLOOKUP($B100,'2022'!$A:$P,10,0)</f>
        <v>无</v>
      </c>
      <c r="R100" s="30" t="str">
        <f>VLOOKUP($B100,'2022'!$A:$P,11,0)</f>
        <v>芦洲镇人民政府</v>
      </c>
      <c r="S100" s="30" t="str">
        <f>VLOOKUP($B100,'2022'!$A:$P,12,0)</f>
        <v>B026</v>
      </c>
      <c r="T100" s="30">
        <f>VLOOKUP($B100,'2022'!$A:$P,13,0)</f>
        <v>13751034926</v>
      </c>
      <c r="U100" s="16">
        <v>202301140467</v>
      </c>
      <c r="V100" s="30" t="str">
        <f>VLOOKUP($B100,'2022'!$A:$P,15,0)</f>
        <v>第十六试室</v>
      </c>
      <c r="W100" s="30"/>
    </row>
    <row r="101" ht="20" customHeight="1" spans="1:23">
      <c r="A101" s="9" t="s">
        <v>170</v>
      </c>
      <c r="B101" s="16">
        <v>202301140465</v>
      </c>
      <c r="C101" s="29" t="s">
        <v>150</v>
      </c>
      <c r="D101" s="29" t="s">
        <v>165</v>
      </c>
      <c r="E101" s="29">
        <v>70.95</v>
      </c>
      <c r="F101" s="29">
        <v>6</v>
      </c>
      <c r="G101" s="29" t="s">
        <v>119</v>
      </c>
      <c r="I101" s="30" t="s">
        <v>170</v>
      </c>
      <c r="J101" s="30" t="str">
        <f>VLOOKUP($B101,'2022'!$A:$P,3,0)</f>
        <v>王淑怡</v>
      </c>
      <c r="K101" s="30" t="str">
        <f>VLOOKUP($B101,'2022'!$A:$P,4,0)</f>
        <v>女</v>
      </c>
      <c r="L101" s="30">
        <f>VLOOKUP($B101,'2022'!$A:$P,5,0)</f>
        <v>1999.05</v>
      </c>
      <c r="M101" s="55" t="str">
        <f>VLOOKUP($B101,'2022'!$A:$P,6,0)</f>
        <v>441322199905252025</v>
      </c>
      <c r="N101" s="30" t="str">
        <f>VLOOKUP($B101,'2022'!$A:$P,7,0)</f>
        <v>广东信息工程职业学院</v>
      </c>
      <c r="O101" s="30" t="str">
        <f>VLOOKUP($B101,'2022'!$A:$P,8,0)</f>
        <v>会计学</v>
      </c>
      <c r="P101" s="30" t="str">
        <f>VLOOKUP($B101,'2022'!$A:$P,9,0)</f>
        <v>全日制大专</v>
      </c>
      <c r="Q101" s="30" t="str">
        <f>VLOOKUP($B101,'2022'!$A:$P,10,0)</f>
        <v>水口社区服务中心</v>
      </c>
      <c r="R101" s="30" t="str">
        <f>VLOOKUP($B101,'2022'!$A:$P,11,0)</f>
        <v>芦洲镇人民政府</v>
      </c>
      <c r="S101" s="30" t="str">
        <f>VLOOKUP($B101,'2022'!$A:$P,12,0)</f>
        <v>B026</v>
      </c>
      <c r="T101" s="30">
        <f>VLOOKUP($B101,'2022'!$A:$P,13,0)</f>
        <v>15766946714</v>
      </c>
      <c r="U101" s="16">
        <v>202301140465</v>
      </c>
      <c r="V101" s="30" t="str">
        <f>VLOOKUP($B101,'2022'!$A:$P,15,0)</f>
        <v>第十六试室</v>
      </c>
      <c r="W101" s="30"/>
    </row>
    <row r="102" ht="20" customHeight="1" spans="1:23">
      <c r="A102" s="9" t="s">
        <v>171</v>
      </c>
      <c r="B102" s="16">
        <v>202301140464</v>
      </c>
      <c r="C102" s="29" t="s">
        <v>150</v>
      </c>
      <c r="D102" s="29" t="s">
        <v>165</v>
      </c>
      <c r="E102" s="29">
        <v>68.79</v>
      </c>
      <c r="F102" s="29">
        <v>7</v>
      </c>
      <c r="G102" s="29" t="s">
        <v>119</v>
      </c>
      <c r="I102" s="30" t="s">
        <v>171</v>
      </c>
      <c r="J102" s="30" t="str">
        <f>VLOOKUP($B102,'2022'!$A:$P,3,0)</f>
        <v>谭彩云</v>
      </c>
      <c r="K102" s="30" t="str">
        <f>VLOOKUP($B102,'2022'!$A:$P,4,0)</f>
        <v>女</v>
      </c>
      <c r="L102" s="30">
        <f>VLOOKUP($B102,'2022'!$A:$P,5,0)</f>
        <v>1992.11</v>
      </c>
      <c r="M102" s="55" t="str">
        <f>VLOOKUP($B102,'2022'!$A:$P,6,0)</f>
        <v>441381199211154762</v>
      </c>
      <c r="N102" s="30" t="str">
        <f>VLOOKUP($B102,'2022'!$A:$P,7,0)</f>
        <v>广州南洋理工职业学院</v>
      </c>
      <c r="O102" s="30" t="str">
        <f>VLOOKUP($B102,'2022'!$A:$P,8,0)</f>
        <v>会计学</v>
      </c>
      <c r="P102" s="30" t="str">
        <f>VLOOKUP($B102,'2022'!$A:$P,9,0)</f>
        <v>全日制大专</v>
      </c>
      <c r="Q102" s="30" t="str">
        <f>VLOOKUP($B102,'2022'!$A:$P,10,0)</f>
        <v>芦洲镇人民政府</v>
      </c>
      <c r="R102" s="30" t="str">
        <f>VLOOKUP($B102,'2022'!$A:$P,11,0)</f>
        <v>芦洲镇人民政府</v>
      </c>
      <c r="S102" s="30" t="str">
        <f>VLOOKUP($B102,'2022'!$A:$P,12,0)</f>
        <v>B026</v>
      </c>
      <c r="T102" s="30">
        <f>VLOOKUP($B102,'2022'!$A:$P,13,0)</f>
        <v>15919361537</v>
      </c>
      <c r="U102" s="16">
        <v>202301140464</v>
      </c>
      <c r="V102" s="30" t="str">
        <f>VLOOKUP($B102,'2022'!$A:$P,15,0)</f>
        <v>第十六试室</v>
      </c>
      <c r="W102" s="30"/>
    </row>
    <row r="103" ht="20" customHeight="1" spans="1:23">
      <c r="A103" s="9" t="s">
        <v>172</v>
      </c>
      <c r="B103" s="16">
        <v>202301140463</v>
      </c>
      <c r="C103" s="29" t="s">
        <v>150</v>
      </c>
      <c r="D103" s="29" t="s">
        <v>165</v>
      </c>
      <c r="E103" s="29">
        <v>67.37</v>
      </c>
      <c r="F103" s="29">
        <v>8</v>
      </c>
      <c r="G103" s="29" t="s">
        <v>119</v>
      </c>
      <c r="I103" s="30" t="s">
        <v>172</v>
      </c>
      <c r="J103" s="30" t="str">
        <f>VLOOKUP($B103,'2022'!$A:$P,3,0)</f>
        <v>陈志恒</v>
      </c>
      <c r="K103" s="30" t="str">
        <f>VLOOKUP($B103,'2022'!$A:$P,4,0)</f>
        <v>男</v>
      </c>
      <c r="L103" s="30">
        <f>VLOOKUP($B103,'2022'!$A:$P,5,0)</f>
        <v>1988.04</v>
      </c>
      <c r="M103" s="30" t="str">
        <f>VLOOKUP($B103,'2022'!$A:$P,6,0)</f>
        <v>44130219880428401X</v>
      </c>
      <c r="N103" s="30" t="str">
        <f>VLOOKUP($B103,'2022'!$A:$P,7,0)</f>
        <v>广州大学松田学院</v>
      </c>
      <c r="O103" s="30" t="str">
        <f>VLOOKUP($B103,'2022'!$A:$P,8,0)</f>
        <v>财务管理</v>
      </c>
      <c r="P103" s="30" t="str">
        <f>VLOOKUP($B103,'2022'!$A:$P,9,0)</f>
        <v>全日制本科</v>
      </c>
      <c r="Q103" s="30" t="str">
        <f>VLOOKUP($B103,'2022'!$A:$P,10,0)</f>
        <v>惠州市益心社会工作服务中心</v>
      </c>
      <c r="R103" s="30" t="str">
        <f>VLOOKUP($B103,'2022'!$A:$P,11,0)</f>
        <v>芦洲镇人民政府</v>
      </c>
      <c r="S103" s="30" t="str">
        <f>VLOOKUP($B103,'2022'!$A:$P,12,0)</f>
        <v>B026</v>
      </c>
      <c r="T103" s="30">
        <f>VLOOKUP($B103,'2022'!$A:$P,13,0)</f>
        <v>13138333386</v>
      </c>
      <c r="U103" s="16">
        <v>202301140463</v>
      </c>
      <c r="V103" s="30" t="str">
        <f>VLOOKUP($B103,'2022'!$A:$P,15,0)</f>
        <v>第十六试室</v>
      </c>
      <c r="W103" s="30"/>
    </row>
    <row r="104" ht="20" customHeight="1" spans="1:23">
      <c r="A104" s="9" t="s">
        <v>173</v>
      </c>
      <c r="B104" s="16">
        <v>202301140470</v>
      </c>
      <c r="C104" s="29" t="s">
        <v>150</v>
      </c>
      <c r="D104" s="29" t="s">
        <v>174</v>
      </c>
      <c r="E104" s="29">
        <v>79.56</v>
      </c>
      <c r="F104" s="29">
        <v>1</v>
      </c>
      <c r="G104" s="29" t="s">
        <v>119</v>
      </c>
      <c r="I104" s="30" t="s">
        <v>173</v>
      </c>
      <c r="J104" s="30" t="str">
        <f>VLOOKUP($B104,'2022'!$A:$P,3,0)</f>
        <v>张伟璟</v>
      </c>
      <c r="K104" s="30" t="str">
        <f>VLOOKUP($B104,'2022'!$A:$P,4,0)</f>
        <v>男</v>
      </c>
      <c r="L104" s="30">
        <f>VLOOKUP($B104,'2022'!$A:$P,5,0)</f>
        <v>1996.08</v>
      </c>
      <c r="M104" s="55" t="str">
        <f>VLOOKUP($B104,'2022'!$A:$P,6,0)</f>
        <v>441622199608072577</v>
      </c>
      <c r="N104" s="30" t="str">
        <f>VLOOKUP($B104,'2022'!$A:$P,7,0)</f>
        <v>惠州学院</v>
      </c>
      <c r="O104" s="30" t="str">
        <f>VLOOKUP($B104,'2022'!$A:$P,8,0)</f>
        <v>土木工程</v>
      </c>
      <c r="P104" s="30" t="str">
        <f>VLOOKUP($B104,'2022'!$A:$P,9,0)</f>
        <v>全日制本科</v>
      </c>
      <c r="Q104" s="30" t="str">
        <f>VLOOKUP($B104,'2022'!$A:$P,10,0)</f>
        <v>芦洲镇人民政府</v>
      </c>
      <c r="R104" s="30" t="str">
        <f>VLOOKUP($B104,'2022'!$A:$P,11,0)</f>
        <v>芦洲镇人民政府</v>
      </c>
      <c r="S104" s="30" t="str">
        <f>VLOOKUP($B104,'2022'!$A:$P,12,0)</f>
        <v>B027</v>
      </c>
      <c r="T104" s="30">
        <f>VLOOKUP($B104,'2022'!$A:$P,13,0)</f>
        <v>13751584480</v>
      </c>
      <c r="U104" s="16">
        <v>202301140470</v>
      </c>
      <c r="V104" s="30" t="str">
        <f>VLOOKUP($B104,'2022'!$A:$P,15,0)</f>
        <v>第十六试室</v>
      </c>
      <c r="W104" s="30"/>
    </row>
    <row r="105" ht="20" customHeight="1" spans="1:23">
      <c r="A105" s="9" t="s">
        <v>175</v>
      </c>
      <c r="B105" s="16">
        <v>202301140471</v>
      </c>
      <c r="C105" s="29" t="s">
        <v>150</v>
      </c>
      <c r="D105" s="29" t="s">
        <v>174</v>
      </c>
      <c r="E105" s="29">
        <v>79.05</v>
      </c>
      <c r="F105" s="29">
        <v>2</v>
      </c>
      <c r="G105" s="29" t="s">
        <v>119</v>
      </c>
      <c r="I105" s="30" t="s">
        <v>175</v>
      </c>
      <c r="J105" s="30" t="str">
        <f>VLOOKUP($B105,'2022'!$A:$P,3,0)</f>
        <v>洪裕峰</v>
      </c>
      <c r="K105" s="30" t="str">
        <f>VLOOKUP($B105,'2022'!$A:$P,4,0)</f>
        <v>男</v>
      </c>
      <c r="L105" s="30">
        <f>VLOOKUP($B105,'2022'!$A:$P,5,0)</f>
        <v>1999.01</v>
      </c>
      <c r="M105" s="55" t="str">
        <f>VLOOKUP($B105,'2022'!$A:$P,6,0)</f>
        <v>441623199901115894</v>
      </c>
      <c r="N105" s="30" t="str">
        <f>VLOOKUP($B105,'2022'!$A:$P,7,0)</f>
        <v>广东海洋大学寸金学院</v>
      </c>
      <c r="O105" s="30" t="str">
        <f>VLOOKUP($B105,'2022'!$A:$P,8,0)</f>
        <v>土木工程</v>
      </c>
      <c r="P105" s="30" t="str">
        <f>VLOOKUP($B105,'2022'!$A:$P,9,0)</f>
        <v>全日制本科</v>
      </c>
      <c r="Q105" s="30" t="str">
        <f>VLOOKUP($B105,'2022'!$A:$P,10,0)</f>
        <v>无</v>
      </c>
      <c r="R105" s="30" t="str">
        <f>VLOOKUP($B105,'2022'!$A:$P,11,0)</f>
        <v>芦洲镇人民政府</v>
      </c>
      <c r="S105" s="30" t="str">
        <f>VLOOKUP($B105,'2022'!$A:$P,12,0)</f>
        <v>B027</v>
      </c>
      <c r="T105" s="30">
        <f>VLOOKUP($B105,'2022'!$A:$P,13,0)</f>
        <v>13428073555</v>
      </c>
      <c r="U105" s="16">
        <v>202301140471</v>
      </c>
      <c r="V105" s="30" t="str">
        <f>VLOOKUP($B105,'2022'!$A:$P,15,0)</f>
        <v>第十六试室</v>
      </c>
      <c r="W105" s="30"/>
    </row>
    <row r="106" ht="20" customHeight="1" spans="1:23">
      <c r="A106" s="9" t="s">
        <v>176</v>
      </c>
      <c r="B106" s="16">
        <v>202301140468</v>
      </c>
      <c r="C106" s="29" t="s">
        <v>150</v>
      </c>
      <c r="D106" s="29" t="s">
        <v>174</v>
      </c>
      <c r="E106" s="29">
        <v>78.03</v>
      </c>
      <c r="F106" s="29">
        <v>3</v>
      </c>
      <c r="G106" s="29" t="s">
        <v>119</v>
      </c>
      <c r="I106" s="30" t="s">
        <v>176</v>
      </c>
      <c r="J106" s="30" t="str">
        <f>VLOOKUP($B106,'2022'!$A:$P,3,0)</f>
        <v>邓思铭</v>
      </c>
      <c r="K106" s="30" t="str">
        <f>VLOOKUP($B106,'2022'!$A:$P,4,0)</f>
        <v>男</v>
      </c>
      <c r="L106" s="30">
        <f>VLOOKUP($B106,'2022'!$A:$P,5,0)</f>
        <v>1996.11</v>
      </c>
      <c r="M106" s="55" t="str">
        <f>VLOOKUP($B106,'2022'!$A:$P,6,0)</f>
        <v>441322199611090817</v>
      </c>
      <c r="N106" s="30" t="str">
        <f>VLOOKUP($B106,'2022'!$A:$P,7,0)</f>
        <v>惠州学院</v>
      </c>
      <c r="O106" s="30" t="str">
        <f>VLOOKUP($B106,'2022'!$A:$P,8,0)</f>
        <v>园林</v>
      </c>
      <c r="P106" s="30" t="str">
        <f>VLOOKUP($B106,'2022'!$A:$P,9,0)</f>
        <v>全日制本科</v>
      </c>
      <c r="Q106" s="30" t="str">
        <f>VLOOKUP($B106,'2022'!$A:$P,10,0)</f>
        <v>芦洲镇人民政府</v>
      </c>
      <c r="R106" s="30" t="str">
        <f>VLOOKUP($B106,'2022'!$A:$P,11,0)</f>
        <v>芦洲镇人民政府</v>
      </c>
      <c r="S106" s="30" t="str">
        <f>VLOOKUP($B106,'2022'!$A:$P,12,0)</f>
        <v>B027</v>
      </c>
      <c r="T106" s="30">
        <f>VLOOKUP($B106,'2022'!$A:$P,13,0)</f>
        <v>13075293227</v>
      </c>
      <c r="U106" s="16">
        <v>202301140468</v>
      </c>
      <c r="V106" s="30" t="str">
        <f>VLOOKUP($B106,'2022'!$A:$P,15,0)</f>
        <v>第十六试室</v>
      </c>
      <c r="W106" s="30"/>
    </row>
    <row r="107" ht="20" customHeight="1" spans="1:23">
      <c r="A107" s="9" t="s">
        <v>177</v>
      </c>
      <c r="B107" s="16">
        <v>202301140469</v>
      </c>
      <c r="C107" s="29" t="s">
        <v>150</v>
      </c>
      <c r="D107" s="29" t="s">
        <v>174</v>
      </c>
      <c r="E107" s="29">
        <v>77.99</v>
      </c>
      <c r="F107" s="29">
        <v>4</v>
      </c>
      <c r="G107" s="29" t="s">
        <v>119</v>
      </c>
      <c r="I107" s="30" t="s">
        <v>177</v>
      </c>
      <c r="J107" s="30" t="str">
        <f>VLOOKUP($B107,'2022'!$A:$P,3,0)</f>
        <v>杨建鑫</v>
      </c>
      <c r="K107" s="30" t="str">
        <f>VLOOKUP($B107,'2022'!$A:$P,4,0)</f>
        <v>男</v>
      </c>
      <c r="L107" s="55" t="str">
        <f>VLOOKUP($B107,'2022'!$A:$P,5,0)</f>
        <v>1993.10</v>
      </c>
      <c r="M107" s="55" t="str">
        <f>VLOOKUP($B107,'2022'!$A:$P,6,0)</f>
        <v>360722199310055138</v>
      </c>
      <c r="N107" s="30" t="str">
        <f>VLOOKUP($B107,'2022'!$A:$P,7,0)</f>
        <v>江西理工大学应用科学学院</v>
      </c>
      <c r="O107" s="30" t="str">
        <f>VLOOKUP($B107,'2022'!$A:$P,8,0)</f>
        <v>土木工程</v>
      </c>
      <c r="P107" s="30" t="str">
        <f>VLOOKUP($B107,'2022'!$A:$P,9,0)</f>
        <v>全日制本科</v>
      </c>
      <c r="Q107" s="30" t="str">
        <f>VLOOKUP($B107,'2022'!$A:$P,10,0)</f>
        <v>芦洲镇人民政府</v>
      </c>
      <c r="R107" s="30" t="str">
        <f>VLOOKUP($B107,'2022'!$A:$P,11,0)</f>
        <v>芦洲镇人民政府</v>
      </c>
      <c r="S107" s="30" t="str">
        <f>VLOOKUP($B107,'2022'!$A:$P,12,0)</f>
        <v>B027</v>
      </c>
      <c r="T107" s="30">
        <f>VLOOKUP($B107,'2022'!$A:$P,13,0)</f>
        <v>15770833939</v>
      </c>
      <c r="U107" s="16">
        <v>202301140469</v>
      </c>
      <c r="V107" s="30" t="str">
        <f>VLOOKUP($B107,'2022'!$A:$P,15,0)</f>
        <v>第十六试室</v>
      </c>
      <c r="W107" s="30"/>
    </row>
    <row r="108" ht="20" customHeight="1" spans="1:23">
      <c r="A108" s="9" t="s">
        <v>178</v>
      </c>
      <c r="B108" s="16">
        <v>202301140473</v>
      </c>
      <c r="C108" s="29" t="s">
        <v>150</v>
      </c>
      <c r="D108" s="29" t="s">
        <v>174</v>
      </c>
      <c r="E108" s="29">
        <v>73.28</v>
      </c>
      <c r="F108" s="29">
        <v>5</v>
      </c>
      <c r="G108" s="29" t="s">
        <v>119</v>
      </c>
      <c r="I108" s="30" t="s">
        <v>178</v>
      </c>
      <c r="J108" s="30" t="str">
        <f>VLOOKUP($B108,'2022'!$A:$P,3,0)</f>
        <v>胡小君</v>
      </c>
      <c r="K108" s="30" t="str">
        <f>VLOOKUP($B108,'2022'!$A:$P,4,0)</f>
        <v>女</v>
      </c>
      <c r="L108" s="30">
        <f>VLOOKUP($B108,'2022'!$A:$P,5,0)</f>
        <v>2000.09</v>
      </c>
      <c r="M108" s="30" t="str">
        <f>VLOOKUP($B108,'2022'!$A:$P,6,0)</f>
        <v>441323200009160765</v>
      </c>
      <c r="N108" s="30" t="str">
        <f>VLOOKUP($B108,'2022'!$A:$P,7,0)</f>
        <v>惠州学院</v>
      </c>
      <c r="O108" s="30" t="str">
        <f>VLOOKUP($B108,'2022'!$A:$P,8,0)</f>
        <v>园林</v>
      </c>
      <c r="P108" s="30" t="str">
        <f>VLOOKUP($B108,'2022'!$A:$P,9,0)</f>
        <v>全日制本科</v>
      </c>
      <c r="Q108" s="30" t="str">
        <f>VLOOKUP($B108,'2022'!$A:$P,10,0)</f>
        <v>无</v>
      </c>
      <c r="R108" s="30" t="str">
        <f>VLOOKUP($B108,'2022'!$A:$P,11,0)</f>
        <v>芦洲镇人民政府</v>
      </c>
      <c r="S108" s="30" t="str">
        <f>VLOOKUP($B108,'2022'!$A:$P,12,0)</f>
        <v>B027</v>
      </c>
      <c r="T108" s="30">
        <f>VLOOKUP($B108,'2022'!$A:$P,13,0)</f>
        <v>17727227534</v>
      </c>
      <c r="U108" s="16">
        <v>202301140473</v>
      </c>
      <c r="V108" s="30" t="str">
        <f>VLOOKUP($B108,'2022'!$A:$P,15,0)</f>
        <v>第十六试室</v>
      </c>
      <c r="W108" s="30"/>
    </row>
    <row r="109" ht="20" customHeight="1" spans="1:23">
      <c r="A109" s="9" t="s">
        <v>179</v>
      </c>
      <c r="B109" s="16">
        <v>202301140472</v>
      </c>
      <c r="C109" s="29" t="s">
        <v>150</v>
      </c>
      <c r="D109" s="29" t="s">
        <v>174</v>
      </c>
      <c r="E109" s="29">
        <v>72.24</v>
      </c>
      <c r="F109" s="29">
        <v>6</v>
      </c>
      <c r="G109" s="29" t="s">
        <v>119</v>
      </c>
      <c r="I109" s="30" t="s">
        <v>179</v>
      </c>
      <c r="J109" s="30" t="str">
        <f>VLOOKUP($B109,'2022'!$A:$P,3,0)</f>
        <v>邹学璋</v>
      </c>
      <c r="K109" s="30" t="str">
        <f>VLOOKUP($B109,'2022'!$A:$P,4,0)</f>
        <v>男</v>
      </c>
      <c r="L109" s="30">
        <f>VLOOKUP($B109,'2022'!$A:$P,5,0)</f>
        <v>2000.02</v>
      </c>
      <c r="M109" s="30" t="str">
        <f>VLOOKUP($B109,'2022'!$A:$P,6,0)</f>
        <v>440583200002263135</v>
      </c>
      <c r="N109" s="30" t="str">
        <f>VLOOKUP($B109,'2022'!$A:$P,7,0)</f>
        <v>惠州学院</v>
      </c>
      <c r="O109" s="30" t="str">
        <f>VLOOKUP($B109,'2022'!$A:$P,8,0)</f>
        <v>园林</v>
      </c>
      <c r="P109" s="30" t="str">
        <f>VLOOKUP($B109,'2022'!$A:$P,9,0)</f>
        <v>全日制本科</v>
      </c>
      <c r="Q109" s="30" t="str">
        <f>VLOOKUP($B109,'2022'!$A:$P,10,0)</f>
        <v>广东精地规划科技有限公司</v>
      </c>
      <c r="R109" s="30" t="str">
        <f>VLOOKUP($B109,'2022'!$A:$P,11,0)</f>
        <v>芦洲镇人民政府</v>
      </c>
      <c r="S109" s="30" t="str">
        <f>VLOOKUP($B109,'2022'!$A:$P,12,0)</f>
        <v>B027</v>
      </c>
      <c r="T109" s="30">
        <f>VLOOKUP($B109,'2022'!$A:$P,13,0)</f>
        <v>17328277800</v>
      </c>
      <c r="U109" s="16">
        <v>202301140472</v>
      </c>
      <c r="V109" s="30" t="str">
        <f>VLOOKUP($B109,'2022'!$A:$P,15,0)</f>
        <v>第十六试室</v>
      </c>
      <c r="W109" s="30"/>
    </row>
    <row r="110" ht="20" customHeight="1" spans="1:23">
      <c r="A110" s="9" t="s">
        <v>180</v>
      </c>
      <c r="B110" s="16">
        <v>202301140476</v>
      </c>
      <c r="C110" s="29" t="s">
        <v>150</v>
      </c>
      <c r="D110" s="29" t="s">
        <v>181</v>
      </c>
      <c r="E110" s="29">
        <v>75.35</v>
      </c>
      <c r="F110" s="29">
        <v>1</v>
      </c>
      <c r="G110" s="29" t="s">
        <v>119</v>
      </c>
      <c r="I110" s="30" t="s">
        <v>180</v>
      </c>
      <c r="J110" s="30" t="str">
        <f>VLOOKUP($B110,'2022'!$A:$P,3,0)</f>
        <v>林健</v>
      </c>
      <c r="K110" s="30" t="str">
        <f>VLOOKUP($B110,'2022'!$A:$P,4,0)</f>
        <v>男</v>
      </c>
      <c r="L110" s="30">
        <f>VLOOKUP($B110,'2022'!$A:$P,5,0)</f>
        <v>1994.03</v>
      </c>
      <c r="M110" s="55" t="str">
        <f>VLOOKUP($B110,'2022'!$A:$P,6,0)</f>
        <v>441381199403307516</v>
      </c>
      <c r="N110" s="30" t="str">
        <f>VLOOKUP($B110,'2022'!$A:$P,7,0)</f>
        <v>广东财经大学</v>
      </c>
      <c r="O110" s="30" t="str">
        <f>VLOOKUP($B110,'2022'!$A:$P,8,0)</f>
        <v>广告学</v>
      </c>
      <c r="P110" s="30" t="str">
        <f>VLOOKUP($B110,'2022'!$A:$P,9,0)</f>
        <v>全日制本科</v>
      </c>
      <c r="Q110" s="30" t="str">
        <f>VLOOKUP($B110,'2022'!$A:$P,10,0)</f>
        <v>无</v>
      </c>
      <c r="R110" s="30" t="str">
        <f>VLOOKUP($B110,'2022'!$A:$P,11,0)</f>
        <v>芦洲镇人民政府</v>
      </c>
      <c r="S110" s="30" t="str">
        <f>VLOOKUP($B110,'2022'!$A:$P,12,0)</f>
        <v>B028</v>
      </c>
      <c r="T110" s="30">
        <f>VLOOKUP($B110,'2022'!$A:$P,13,0)</f>
        <v>18818392854</v>
      </c>
      <c r="U110" s="16">
        <v>202301140476</v>
      </c>
      <c r="V110" s="30" t="str">
        <f>VLOOKUP($B110,'2022'!$A:$P,15,0)</f>
        <v>第十六试室</v>
      </c>
      <c r="W110" s="30"/>
    </row>
    <row r="111" ht="20" customHeight="1" spans="1:23">
      <c r="A111" s="9" t="s">
        <v>182</v>
      </c>
      <c r="B111" s="16">
        <v>202301140478</v>
      </c>
      <c r="C111" s="29" t="s">
        <v>150</v>
      </c>
      <c r="D111" s="29" t="s">
        <v>181</v>
      </c>
      <c r="E111" s="29">
        <v>67.25</v>
      </c>
      <c r="F111" s="29">
        <v>2</v>
      </c>
      <c r="G111" s="29" t="s">
        <v>119</v>
      </c>
      <c r="I111" s="30" t="s">
        <v>182</v>
      </c>
      <c r="J111" s="30" t="str">
        <f>VLOOKUP($B111,'2022'!$A:$P,3,0)</f>
        <v>叶国标</v>
      </c>
      <c r="K111" s="30" t="str">
        <f>VLOOKUP($B111,'2022'!$A:$P,4,0)</f>
        <v>男</v>
      </c>
      <c r="L111" s="30">
        <f>VLOOKUP($B111,'2022'!$A:$P,5,0)</f>
        <v>1996.05</v>
      </c>
      <c r="M111" s="55" t="str">
        <f>VLOOKUP($B111,'2022'!$A:$P,6,0)</f>
        <v>441322199605092015</v>
      </c>
      <c r="N111" s="30" t="str">
        <f>VLOOKUP($B111,'2022'!$A:$P,7,0)</f>
        <v>河源职业技术学院</v>
      </c>
      <c r="O111" s="30" t="str">
        <f>VLOOKUP($B111,'2022'!$A:$P,8,0)</f>
        <v>体育教育</v>
      </c>
      <c r="P111" s="30" t="str">
        <f>VLOOKUP($B111,'2022'!$A:$P,9,0)</f>
        <v>全日制大专</v>
      </c>
      <c r="Q111" s="30" t="str">
        <f>VLOOKUP($B111,'2022'!$A:$P,10,0)</f>
        <v>芦洲镇人民政府</v>
      </c>
      <c r="R111" s="30" t="str">
        <f>VLOOKUP($B111,'2022'!$A:$P,11,0)</f>
        <v>芦洲镇人民政府</v>
      </c>
      <c r="S111" s="30" t="str">
        <f>VLOOKUP($B111,'2022'!$A:$P,12,0)</f>
        <v>B028</v>
      </c>
      <c r="T111" s="30">
        <f>VLOOKUP($B111,'2022'!$A:$P,13,0)</f>
        <v>15220670264</v>
      </c>
      <c r="U111" s="16">
        <v>202301140478</v>
      </c>
      <c r="V111" s="30" t="str">
        <f>VLOOKUP($B111,'2022'!$A:$P,15,0)</f>
        <v>第十六试室</v>
      </c>
      <c r="W111" s="30"/>
    </row>
    <row r="112" ht="20" customHeight="1" spans="1:23">
      <c r="A112" s="9" t="s">
        <v>183</v>
      </c>
      <c r="B112" s="16">
        <v>202301140485</v>
      </c>
      <c r="C112" s="29" t="s">
        <v>150</v>
      </c>
      <c r="D112" s="29" t="s">
        <v>184</v>
      </c>
      <c r="E112" s="29">
        <v>75.61</v>
      </c>
      <c r="F112" s="29">
        <v>1</v>
      </c>
      <c r="G112" s="29" t="s">
        <v>119</v>
      </c>
      <c r="I112" s="30" t="s">
        <v>183</v>
      </c>
      <c r="J112" s="30" t="str">
        <f>VLOOKUP($B112,'2022'!$A:$P,3,0)</f>
        <v>利海怡</v>
      </c>
      <c r="K112" s="30" t="str">
        <f>VLOOKUP($B112,'2022'!$A:$P,4,0)</f>
        <v>男</v>
      </c>
      <c r="L112" s="30">
        <f>VLOOKUP($B112,'2022'!$A:$P,5,0)</f>
        <v>1998.04</v>
      </c>
      <c r="M112" s="55" t="str">
        <f>VLOOKUP($B112,'2022'!$A:$P,6,0)</f>
        <v>441322199804161116</v>
      </c>
      <c r="N112" s="30" t="str">
        <f>VLOOKUP($B112,'2022'!$A:$P,7,0)</f>
        <v>广东环境保护工程职业学院</v>
      </c>
      <c r="O112" s="30" t="str">
        <f>VLOOKUP($B112,'2022'!$A:$P,8,0)</f>
        <v>移动应用开发</v>
      </c>
      <c r="P112" s="30" t="str">
        <f>VLOOKUP($B112,'2022'!$A:$P,9,0)</f>
        <v>全日制大专</v>
      </c>
      <c r="Q112" s="30" t="str">
        <f>VLOOKUP($B112,'2022'!$A:$P,10,0)</f>
        <v>无</v>
      </c>
      <c r="R112" s="30" t="str">
        <f>VLOOKUP($B112,'2022'!$A:$P,11,0)</f>
        <v>芦洲镇人民政府</v>
      </c>
      <c r="S112" s="30" t="str">
        <f>VLOOKUP($B112,'2022'!$A:$P,12,0)</f>
        <v>B029</v>
      </c>
      <c r="T112" s="30">
        <f>VLOOKUP($B112,'2022'!$A:$P,13,0)</f>
        <v>13246138797</v>
      </c>
      <c r="U112" s="16">
        <v>202301140485</v>
      </c>
      <c r="V112" s="30" t="str">
        <f>VLOOKUP($B112,'2022'!$A:$P,15,0)</f>
        <v>第十七试室</v>
      </c>
      <c r="W112" s="30"/>
    </row>
    <row r="113" ht="20" customHeight="1" spans="1:23">
      <c r="A113" s="9" t="s">
        <v>185</v>
      </c>
      <c r="B113" s="16">
        <v>202301140484</v>
      </c>
      <c r="C113" s="29" t="s">
        <v>150</v>
      </c>
      <c r="D113" s="29" t="s">
        <v>184</v>
      </c>
      <c r="E113" s="29">
        <v>72.67</v>
      </c>
      <c r="F113" s="29">
        <v>2</v>
      </c>
      <c r="G113" s="29" t="s">
        <v>119</v>
      </c>
      <c r="I113" s="30" t="s">
        <v>185</v>
      </c>
      <c r="J113" s="30" t="str">
        <f>VLOOKUP($B113,'2022'!$A:$P,3,0)</f>
        <v>李鸿东</v>
      </c>
      <c r="K113" s="30" t="str">
        <f>VLOOKUP($B113,'2022'!$A:$P,4,0)</f>
        <v>男</v>
      </c>
      <c r="L113" s="30" t="str">
        <f>VLOOKUP($B113,'2022'!$A:$P,5,0)</f>
        <v>1986.12.</v>
      </c>
      <c r="M113" s="30" t="str">
        <f>VLOOKUP($B113,'2022'!$A:$P,6,0)</f>
        <v>44130219861223101X</v>
      </c>
      <c r="N113" s="30" t="str">
        <f>VLOOKUP($B113,'2022'!$A:$P,7,0)</f>
        <v>九江学院</v>
      </c>
      <c r="O113" s="30" t="str">
        <f>VLOOKUP($B113,'2022'!$A:$P,8,0)</f>
        <v>应用电子技术</v>
      </c>
      <c r="P113" s="30" t="str">
        <f>VLOOKUP($B113,'2022'!$A:$P,9,0)</f>
        <v>全日制大专</v>
      </c>
      <c r="Q113" s="30" t="str">
        <f>VLOOKUP($B113,'2022'!$A:$P,10,0)</f>
        <v>仲恺区房产管理中心</v>
      </c>
      <c r="R113" s="30" t="str">
        <f>VLOOKUP($B113,'2022'!$A:$P,11,0)</f>
        <v>芦洲镇人民政府</v>
      </c>
      <c r="S113" s="30" t="str">
        <f>VLOOKUP($B113,'2022'!$A:$P,12,0)</f>
        <v>B029</v>
      </c>
      <c r="T113" s="30" t="str">
        <f>VLOOKUP($B113,'2022'!$A:$P,13,0)</f>
        <v>13480520807</v>
      </c>
      <c r="U113" s="16">
        <v>202301140484</v>
      </c>
      <c r="V113" s="30" t="str">
        <f>VLOOKUP($B113,'2022'!$A:$P,15,0)</f>
        <v>第十七试室</v>
      </c>
      <c r="W113" s="30"/>
    </row>
    <row r="114" ht="20" customHeight="1" spans="1:23">
      <c r="A114" s="9" t="s">
        <v>186</v>
      </c>
      <c r="B114" s="16">
        <v>202301140480</v>
      </c>
      <c r="C114" s="29" t="s">
        <v>150</v>
      </c>
      <c r="D114" s="29" t="s">
        <v>184</v>
      </c>
      <c r="E114" s="29">
        <v>70.72</v>
      </c>
      <c r="F114" s="29">
        <v>3</v>
      </c>
      <c r="G114" s="29" t="s">
        <v>119</v>
      </c>
      <c r="I114" s="30" t="s">
        <v>186</v>
      </c>
      <c r="J114" s="30" t="str">
        <f>VLOOKUP($B114,'2022'!$A:$P,3,0)</f>
        <v>卢东旭</v>
      </c>
      <c r="K114" s="30" t="str">
        <f>VLOOKUP($B114,'2022'!$A:$P,4,0)</f>
        <v>男</v>
      </c>
      <c r="L114" s="30">
        <f>VLOOKUP($B114,'2022'!$A:$P,5,0)</f>
        <v>1995.06</v>
      </c>
      <c r="M114" s="55" t="str">
        <f>VLOOKUP($B114,'2022'!$A:$P,6,0)</f>
        <v>441381199506024711</v>
      </c>
      <c r="N114" s="30" t="str">
        <f>VLOOKUP($B114,'2022'!$A:$P,7,0)</f>
        <v>广东工贸职业技术学院</v>
      </c>
      <c r="O114" s="30" t="str">
        <f>VLOOKUP($B114,'2022'!$A:$P,8,0)</f>
        <v>电子信息工程技术</v>
      </c>
      <c r="P114" s="30" t="str">
        <f>VLOOKUP($B114,'2022'!$A:$P,9,0)</f>
        <v>全日制大专</v>
      </c>
      <c r="Q114" s="30" t="str">
        <f>VLOOKUP($B114,'2022'!$A:$P,10,0)</f>
        <v>芦洲镇人民政府</v>
      </c>
      <c r="R114" s="30" t="str">
        <f>VLOOKUP($B114,'2022'!$A:$P,11,0)</f>
        <v>芦洲镇人民政府</v>
      </c>
      <c r="S114" s="30" t="str">
        <f>VLOOKUP($B114,'2022'!$A:$P,12,0)</f>
        <v>B029</v>
      </c>
      <c r="T114" s="30">
        <f>VLOOKUP($B114,'2022'!$A:$P,13,0)</f>
        <v>13532108788</v>
      </c>
      <c r="U114" s="16">
        <v>202301140480</v>
      </c>
      <c r="V114" s="30" t="str">
        <f>VLOOKUP($B114,'2022'!$A:$P,15,0)</f>
        <v>第十六试室</v>
      </c>
      <c r="W114" s="30"/>
    </row>
    <row r="115" ht="20" customHeight="1" spans="1:23">
      <c r="A115" s="9" t="s">
        <v>187</v>
      </c>
      <c r="B115" s="16">
        <v>202301140483</v>
      </c>
      <c r="C115" s="29" t="s">
        <v>150</v>
      </c>
      <c r="D115" s="29" t="s">
        <v>184</v>
      </c>
      <c r="E115" s="29">
        <v>70.6</v>
      </c>
      <c r="F115" s="29">
        <v>4</v>
      </c>
      <c r="G115" s="29" t="s">
        <v>119</v>
      </c>
      <c r="I115" s="30" t="s">
        <v>187</v>
      </c>
      <c r="J115" s="30" t="str">
        <f>VLOOKUP($B115,'2022'!$A:$P,3,0)</f>
        <v>曾昱滔</v>
      </c>
      <c r="K115" s="30" t="str">
        <f>VLOOKUP($B115,'2022'!$A:$P,4,0)</f>
        <v>男</v>
      </c>
      <c r="L115" s="30" t="str">
        <f>VLOOKUP($B115,'2022'!$A:$P,5,0)</f>
        <v>2000.10</v>
      </c>
      <c r="M115" s="30" t="str">
        <f>VLOOKUP($B115,'2022'!$A:$P,6,0)</f>
        <v>441381200010275619</v>
      </c>
      <c r="N115" s="30" t="str">
        <f>VLOOKUP($B115,'2022'!$A:$P,7,0)</f>
        <v>广东岭南职业技术学院</v>
      </c>
      <c r="O115" s="30" t="str">
        <f>VLOOKUP($B115,'2022'!$A:$P,8,0)</f>
        <v>计算机网络技术</v>
      </c>
      <c r="P115" s="30" t="str">
        <f>VLOOKUP($B115,'2022'!$A:$P,9,0)</f>
        <v>全日制大专</v>
      </c>
      <c r="Q115" s="30" t="str">
        <f>VLOOKUP($B115,'2022'!$A:$P,10,0)</f>
        <v>芦洲镇人民政府</v>
      </c>
      <c r="R115" s="30" t="str">
        <f>VLOOKUP($B115,'2022'!$A:$P,11,0)</f>
        <v>芦洲镇人民政府</v>
      </c>
      <c r="S115" s="30" t="str">
        <f>VLOOKUP($B115,'2022'!$A:$P,12,0)</f>
        <v>B029</v>
      </c>
      <c r="T115" s="30" t="str">
        <f>VLOOKUP($B115,'2022'!$A:$P,13,0)</f>
        <v>18824852934</v>
      </c>
      <c r="U115" s="16">
        <v>202301140483</v>
      </c>
      <c r="V115" s="30" t="str">
        <f>VLOOKUP($B115,'2022'!$A:$P,15,0)</f>
        <v>第十七试室</v>
      </c>
      <c r="W115" s="30"/>
    </row>
    <row r="116" ht="20" customHeight="1" spans="1:23">
      <c r="A116" s="9" t="s">
        <v>188</v>
      </c>
      <c r="B116" s="16">
        <v>202301140482</v>
      </c>
      <c r="C116" s="29" t="s">
        <v>150</v>
      </c>
      <c r="D116" s="29" t="s">
        <v>184</v>
      </c>
      <c r="E116" s="29">
        <v>67.27</v>
      </c>
      <c r="F116" s="29">
        <v>5</v>
      </c>
      <c r="G116" s="29" t="s">
        <v>119</v>
      </c>
      <c r="I116" s="30" t="s">
        <v>188</v>
      </c>
      <c r="J116" s="30" t="str">
        <f>VLOOKUP($B116,'2022'!$A:$P,3,0)</f>
        <v>林子杰</v>
      </c>
      <c r="K116" s="30" t="str">
        <f>VLOOKUP($B116,'2022'!$A:$P,4,0)</f>
        <v>男</v>
      </c>
      <c r="L116" s="30">
        <f>VLOOKUP($B116,'2022'!$A:$P,5,0)</f>
        <v>1991.04</v>
      </c>
      <c r="M116" s="55" t="str">
        <f>VLOOKUP($B116,'2022'!$A:$P,6,0)</f>
        <v>441302199104165436</v>
      </c>
      <c r="N116" s="30" t="str">
        <f>VLOOKUP($B116,'2022'!$A:$P,7,0)</f>
        <v>广州城建职业学院</v>
      </c>
      <c r="O116" s="30" t="str">
        <f>VLOOKUP($B116,'2022'!$A:$P,8,0)</f>
        <v>动漫设计与制作</v>
      </c>
      <c r="P116" s="30" t="str">
        <f>VLOOKUP($B116,'2022'!$A:$P,9,0)</f>
        <v>全日制大专</v>
      </c>
      <c r="Q116" s="30" t="str">
        <f>VLOOKUP($B116,'2022'!$A:$P,10,0)</f>
        <v>芦洲镇人民政府</v>
      </c>
      <c r="R116" s="30" t="str">
        <f>VLOOKUP($B116,'2022'!$A:$P,11,0)</f>
        <v>芦洲镇人民政府</v>
      </c>
      <c r="S116" s="30" t="str">
        <f>VLOOKUP($B116,'2022'!$A:$P,12,0)</f>
        <v>B029</v>
      </c>
      <c r="T116" s="30">
        <f>VLOOKUP($B116,'2022'!$A:$P,13,0)</f>
        <v>17722950014</v>
      </c>
      <c r="U116" s="16">
        <v>202301140482</v>
      </c>
      <c r="V116" s="30" t="str">
        <f>VLOOKUP($B116,'2022'!$A:$P,15,0)</f>
        <v>第十七试室</v>
      </c>
      <c r="W116" s="30"/>
    </row>
    <row r="117" ht="20" customHeight="1" spans="1:23">
      <c r="A117" s="9" t="s">
        <v>189</v>
      </c>
      <c r="B117" s="16">
        <v>202301140481</v>
      </c>
      <c r="C117" s="29" t="s">
        <v>150</v>
      </c>
      <c r="D117" s="29" t="s">
        <v>184</v>
      </c>
      <c r="E117" s="29">
        <v>63.57</v>
      </c>
      <c r="F117" s="29">
        <v>6</v>
      </c>
      <c r="G117" s="29" t="s">
        <v>119</v>
      </c>
      <c r="I117" s="30" t="s">
        <v>189</v>
      </c>
      <c r="J117" s="30" t="str">
        <f>VLOOKUP($B117,'2022'!$A:$P,3,0)</f>
        <v>朱峻榆</v>
      </c>
      <c r="K117" s="30" t="str">
        <f>VLOOKUP($B117,'2022'!$A:$P,4,0)</f>
        <v>男</v>
      </c>
      <c r="L117" s="30">
        <f>VLOOKUP($B117,'2022'!$A:$P,5,0)</f>
        <v>2001.05</v>
      </c>
      <c r="M117" s="55" t="str">
        <f>VLOOKUP($B117,'2022'!$A:$P,6,0)</f>
        <v>441381200105107415</v>
      </c>
      <c r="N117" s="30" t="str">
        <f>VLOOKUP($B117,'2022'!$A:$P,7,0)</f>
        <v>惠州城市职业学院</v>
      </c>
      <c r="O117" s="30" t="str">
        <f>VLOOKUP($B117,'2022'!$A:$P,8,0)</f>
        <v>计算机网络技术</v>
      </c>
      <c r="P117" s="30" t="str">
        <f>VLOOKUP($B117,'2022'!$A:$P,9,0)</f>
        <v>全日制大专</v>
      </c>
      <c r="Q117" s="30" t="str">
        <f>VLOOKUP($B117,'2022'!$A:$P,10,0)</f>
        <v>芦洲镇人民政府</v>
      </c>
      <c r="R117" s="30" t="str">
        <f>VLOOKUP($B117,'2022'!$A:$P,11,0)</f>
        <v>芦洲镇人民政府</v>
      </c>
      <c r="S117" s="30" t="str">
        <f>VLOOKUP($B117,'2022'!$A:$P,12,0)</f>
        <v>B029</v>
      </c>
      <c r="T117" s="30">
        <f>VLOOKUP($B117,'2022'!$A:$P,13,0)</f>
        <v>13433554066</v>
      </c>
      <c r="U117" s="16">
        <v>202301140481</v>
      </c>
      <c r="V117" s="30" t="str">
        <f>VLOOKUP($B117,'2022'!$A:$P,15,0)</f>
        <v>第十七试室</v>
      </c>
      <c r="W117" s="30"/>
    </row>
  </sheetData>
  <mergeCells count="2">
    <mergeCell ref="A1:G1"/>
    <mergeCell ref="I1:W1"/>
  </mergeCells>
  <printOptions horizontalCentered="1" verticalCentered="1"/>
  <pageMargins left="0.751388888888889" right="0.751388888888889" top="0.472222222222222" bottom="0.472222222222222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1"/>
  <sheetViews>
    <sheetView workbookViewId="0">
      <selection activeCell="A1" sqref="A1"/>
    </sheetView>
  </sheetViews>
  <sheetFormatPr defaultColWidth="9" defaultRowHeight="13.5"/>
  <cols>
    <col min="1" max="1" width="12.625"/>
    <col min="14" max="14" width="13.125" customWidth="1"/>
  </cols>
  <sheetData>
    <row r="1" ht="25.5" spans="2:16">
      <c r="B1" s="5" t="s">
        <v>106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4" spans="2:16">
      <c r="B2" s="6" t="s">
        <v>1</v>
      </c>
      <c r="C2" s="7" t="s">
        <v>109</v>
      </c>
      <c r="D2" s="8" t="s">
        <v>110</v>
      </c>
      <c r="E2" s="8" t="s">
        <v>111</v>
      </c>
      <c r="F2" s="8" t="s">
        <v>112</v>
      </c>
      <c r="G2" s="8" t="s">
        <v>113</v>
      </c>
      <c r="H2" s="8" t="s">
        <v>114</v>
      </c>
      <c r="I2" s="7" t="s">
        <v>115</v>
      </c>
      <c r="J2" s="7" t="s">
        <v>116</v>
      </c>
      <c r="K2" s="7" t="s">
        <v>2</v>
      </c>
      <c r="L2" s="7" t="s">
        <v>3</v>
      </c>
      <c r="M2" s="7" t="s">
        <v>117</v>
      </c>
      <c r="N2" s="7" t="s">
        <v>4</v>
      </c>
      <c r="O2" s="7" t="s">
        <v>118</v>
      </c>
      <c r="P2" s="8" t="s">
        <v>9</v>
      </c>
    </row>
    <row r="3" ht="24" spans="1:16">
      <c r="A3">
        <f t="shared" ref="A3:A66" si="0">N3</f>
        <v>202301140001</v>
      </c>
      <c r="B3" s="9" t="s">
        <v>10</v>
      </c>
      <c r="C3" s="10" t="s">
        <v>190</v>
      </c>
      <c r="D3" s="9" t="s">
        <v>191</v>
      </c>
      <c r="E3" s="10">
        <v>1995.08</v>
      </c>
      <c r="F3" s="56" t="s">
        <v>192</v>
      </c>
      <c r="G3" s="10" t="s">
        <v>193</v>
      </c>
      <c r="H3" s="9" t="s">
        <v>194</v>
      </c>
      <c r="I3" s="9" t="s">
        <v>195</v>
      </c>
      <c r="J3" s="9" t="s">
        <v>196</v>
      </c>
      <c r="K3" s="9" t="s">
        <v>11</v>
      </c>
      <c r="L3" s="9" t="s">
        <v>12</v>
      </c>
      <c r="M3" s="10">
        <v>15986598680</v>
      </c>
      <c r="N3" s="16">
        <v>202301140001</v>
      </c>
      <c r="O3" s="10" t="s">
        <v>197</v>
      </c>
      <c r="P3" s="10"/>
    </row>
    <row r="4" ht="24" spans="1:16">
      <c r="A4">
        <f t="shared" si="0"/>
        <v>202301140002</v>
      </c>
      <c r="B4" s="9" t="s">
        <v>14</v>
      </c>
      <c r="C4" s="9" t="s">
        <v>198</v>
      </c>
      <c r="D4" s="9" t="s">
        <v>191</v>
      </c>
      <c r="E4" s="9" t="s">
        <v>199</v>
      </c>
      <c r="F4" s="9" t="s">
        <v>200</v>
      </c>
      <c r="G4" s="9" t="s">
        <v>201</v>
      </c>
      <c r="H4" s="9" t="s">
        <v>194</v>
      </c>
      <c r="I4" s="9" t="s">
        <v>195</v>
      </c>
      <c r="J4" s="9" t="s">
        <v>202</v>
      </c>
      <c r="K4" s="9" t="s">
        <v>11</v>
      </c>
      <c r="L4" s="9" t="s">
        <v>12</v>
      </c>
      <c r="M4" s="9" t="s">
        <v>203</v>
      </c>
      <c r="N4" s="16">
        <v>202301140002</v>
      </c>
      <c r="O4" s="10" t="s">
        <v>197</v>
      </c>
      <c r="P4" s="11"/>
    </row>
    <row r="5" ht="24" spans="1:16">
      <c r="A5">
        <f t="shared" si="0"/>
        <v>202301140003</v>
      </c>
      <c r="B5" s="9" t="s">
        <v>15</v>
      </c>
      <c r="C5" s="11" t="s">
        <v>204</v>
      </c>
      <c r="D5" s="9" t="s">
        <v>191</v>
      </c>
      <c r="E5" s="11">
        <v>1999.06</v>
      </c>
      <c r="F5" s="57" t="s">
        <v>205</v>
      </c>
      <c r="G5" s="10" t="s">
        <v>193</v>
      </c>
      <c r="H5" s="9" t="s">
        <v>194</v>
      </c>
      <c r="I5" s="9" t="s">
        <v>195</v>
      </c>
      <c r="J5" s="9" t="s">
        <v>202</v>
      </c>
      <c r="K5" s="9" t="s">
        <v>11</v>
      </c>
      <c r="L5" s="9" t="s">
        <v>12</v>
      </c>
      <c r="M5" s="11">
        <v>13669505674</v>
      </c>
      <c r="N5" s="16">
        <v>202301140003</v>
      </c>
      <c r="O5" s="10" t="s">
        <v>197</v>
      </c>
      <c r="P5" s="11"/>
    </row>
    <row r="6" ht="24" spans="1:16">
      <c r="A6">
        <f t="shared" si="0"/>
        <v>202301140004</v>
      </c>
      <c r="B6" s="9" t="s">
        <v>17</v>
      </c>
      <c r="C6" s="11" t="s">
        <v>206</v>
      </c>
      <c r="D6" s="9" t="s">
        <v>191</v>
      </c>
      <c r="E6" s="11">
        <v>1997.03</v>
      </c>
      <c r="F6" s="57" t="s">
        <v>207</v>
      </c>
      <c r="G6" s="10" t="s">
        <v>208</v>
      </c>
      <c r="H6" s="9" t="s">
        <v>194</v>
      </c>
      <c r="I6" s="9" t="s">
        <v>195</v>
      </c>
      <c r="J6" s="9" t="s">
        <v>202</v>
      </c>
      <c r="K6" s="9" t="s">
        <v>11</v>
      </c>
      <c r="L6" s="9" t="s">
        <v>12</v>
      </c>
      <c r="M6" s="11">
        <v>13528011052</v>
      </c>
      <c r="N6" s="16">
        <v>202301140004</v>
      </c>
      <c r="O6" s="10" t="s">
        <v>197</v>
      </c>
      <c r="P6" s="11"/>
    </row>
    <row r="7" ht="24" spans="1:16">
      <c r="A7">
        <f t="shared" si="0"/>
        <v>202301140005</v>
      </c>
      <c r="B7" s="9" t="s">
        <v>20</v>
      </c>
      <c r="C7" s="9" t="s">
        <v>209</v>
      </c>
      <c r="D7" s="9" t="s">
        <v>191</v>
      </c>
      <c r="E7" s="9" t="s">
        <v>210</v>
      </c>
      <c r="F7" s="9" t="s">
        <v>211</v>
      </c>
      <c r="G7" s="9" t="s">
        <v>212</v>
      </c>
      <c r="H7" s="9" t="s">
        <v>213</v>
      </c>
      <c r="I7" s="9" t="s">
        <v>195</v>
      </c>
      <c r="J7" s="9" t="s">
        <v>202</v>
      </c>
      <c r="K7" s="9" t="s">
        <v>11</v>
      </c>
      <c r="L7" s="9" t="s">
        <v>16</v>
      </c>
      <c r="M7" s="9" t="s">
        <v>214</v>
      </c>
      <c r="N7" s="16">
        <v>202301140005</v>
      </c>
      <c r="O7" s="10" t="s">
        <v>197</v>
      </c>
      <c r="P7" s="15"/>
    </row>
    <row r="8" ht="24" spans="1:16">
      <c r="A8">
        <f t="shared" si="0"/>
        <v>202301140006</v>
      </c>
      <c r="B8" s="9" t="s">
        <v>21</v>
      </c>
      <c r="C8" s="9" t="s">
        <v>215</v>
      </c>
      <c r="D8" s="9" t="s">
        <v>191</v>
      </c>
      <c r="E8" s="9" t="s">
        <v>216</v>
      </c>
      <c r="F8" s="9" t="s">
        <v>217</v>
      </c>
      <c r="G8" s="9" t="s">
        <v>218</v>
      </c>
      <c r="H8" s="9" t="s">
        <v>213</v>
      </c>
      <c r="I8" s="9" t="s">
        <v>195</v>
      </c>
      <c r="J8" s="9" t="s">
        <v>202</v>
      </c>
      <c r="K8" s="9" t="s">
        <v>11</v>
      </c>
      <c r="L8" s="9" t="s">
        <v>16</v>
      </c>
      <c r="M8" s="9" t="s">
        <v>219</v>
      </c>
      <c r="N8" s="16">
        <v>202301140006</v>
      </c>
      <c r="O8" s="10" t="s">
        <v>197</v>
      </c>
      <c r="P8" s="9"/>
    </row>
    <row r="9" ht="24" spans="1:16">
      <c r="A9">
        <f t="shared" si="0"/>
        <v>202301140007</v>
      </c>
      <c r="B9" s="9" t="s">
        <v>22</v>
      </c>
      <c r="C9" s="9" t="s">
        <v>220</v>
      </c>
      <c r="D9" s="9" t="s">
        <v>221</v>
      </c>
      <c r="E9" s="9" t="s">
        <v>222</v>
      </c>
      <c r="F9" s="9" t="s">
        <v>223</v>
      </c>
      <c r="G9" s="9" t="s">
        <v>224</v>
      </c>
      <c r="H9" s="9" t="s">
        <v>225</v>
      </c>
      <c r="I9" s="9" t="s">
        <v>195</v>
      </c>
      <c r="J9" s="9" t="s">
        <v>202</v>
      </c>
      <c r="K9" s="9" t="s">
        <v>18</v>
      </c>
      <c r="L9" s="9" t="s">
        <v>19</v>
      </c>
      <c r="M9" s="9" t="s">
        <v>226</v>
      </c>
      <c r="N9" s="16">
        <v>202301140007</v>
      </c>
      <c r="O9" s="10" t="s">
        <v>197</v>
      </c>
      <c r="P9" s="17"/>
    </row>
    <row r="10" ht="24" spans="1:16">
      <c r="A10">
        <f t="shared" si="0"/>
        <v>202301140008</v>
      </c>
      <c r="B10" s="9" t="s">
        <v>23</v>
      </c>
      <c r="C10" s="9" t="s">
        <v>227</v>
      </c>
      <c r="D10" s="9" t="s">
        <v>221</v>
      </c>
      <c r="E10" s="9" t="s">
        <v>228</v>
      </c>
      <c r="F10" s="9" t="s">
        <v>229</v>
      </c>
      <c r="G10" s="9" t="s">
        <v>230</v>
      </c>
      <c r="H10" s="9" t="s">
        <v>231</v>
      </c>
      <c r="I10" s="9" t="s">
        <v>195</v>
      </c>
      <c r="J10" s="9" t="s">
        <v>202</v>
      </c>
      <c r="K10" s="9" t="s">
        <v>18</v>
      </c>
      <c r="L10" s="9" t="s">
        <v>19</v>
      </c>
      <c r="M10" s="9" t="s">
        <v>232</v>
      </c>
      <c r="N10" s="16">
        <v>202301140008</v>
      </c>
      <c r="O10" s="10" t="s">
        <v>197</v>
      </c>
      <c r="P10" s="17"/>
    </row>
    <row r="11" ht="24" spans="1:16">
      <c r="A11">
        <f t="shared" si="0"/>
        <v>202301140009</v>
      </c>
      <c r="B11" s="9" t="s">
        <v>24</v>
      </c>
      <c r="C11" s="9" t="s">
        <v>233</v>
      </c>
      <c r="D11" s="9" t="s">
        <v>191</v>
      </c>
      <c r="E11" s="9" t="s">
        <v>234</v>
      </c>
      <c r="F11" s="9" t="s">
        <v>235</v>
      </c>
      <c r="G11" s="9" t="s">
        <v>224</v>
      </c>
      <c r="H11" s="9" t="s">
        <v>236</v>
      </c>
      <c r="I11" s="9" t="s">
        <v>195</v>
      </c>
      <c r="J11" s="9" t="s">
        <v>18</v>
      </c>
      <c r="K11" s="9" t="s">
        <v>18</v>
      </c>
      <c r="L11" s="9" t="s">
        <v>19</v>
      </c>
      <c r="M11" s="9" t="s">
        <v>237</v>
      </c>
      <c r="N11" s="16">
        <v>202301140009</v>
      </c>
      <c r="O11" s="10" t="s">
        <v>197</v>
      </c>
      <c r="P11" s="10"/>
    </row>
    <row r="12" ht="24" spans="1:16">
      <c r="A12">
        <f t="shared" si="0"/>
        <v>202301140010</v>
      </c>
      <c r="B12" s="9" t="s">
        <v>25</v>
      </c>
      <c r="C12" s="9" t="s">
        <v>238</v>
      </c>
      <c r="D12" s="9" t="s">
        <v>191</v>
      </c>
      <c r="E12" s="9" t="s">
        <v>239</v>
      </c>
      <c r="F12" s="9" t="s">
        <v>240</v>
      </c>
      <c r="G12" s="9" t="s">
        <v>241</v>
      </c>
      <c r="H12" s="9" t="s">
        <v>242</v>
      </c>
      <c r="I12" s="9" t="s">
        <v>195</v>
      </c>
      <c r="J12" s="9" t="s">
        <v>202</v>
      </c>
      <c r="K12" s="9" t="s">
        <v>18</v>
      </c>
      <c r="L12" s="9" t="s">
        <v>19</v>
      </c>
      <c r="M12" s="9" t="s">
        <v>243</v>
      </c>
      <c r="N12" s="16">
        <v>202301140010</v>
      </c>
      <c r="O12" s="10" t="s">
        <v>197</v>
      </c>
      <c r="P12" s="10"/>
    </row>
    <row r="13" ht="24" spans="1:16">
      <c r="A13">
        <f t="shared" si="0"/>
        <v>202301140011</v>
      </c>
      <c r="B13" s="9" t="s">
        <v>26</v>
      </c>
      <c r="C13" s="11" t="s">
        <v>244</v>
      </c>
      <c r="D13" s="9" t="s">
        <v>221</v>
      </c>
      <c r="E13" s="11">
        <v>1995.08</v>
      </c>
      <c r="F13" s="57" t="s">
        <v>245</v>
      </c>
      <c r="G13" s="9" t="s">
        <v>246</v>
      </c>
      <c r="H13" s="9" t="s">
        <v>247</v>
      </c>
      <c r="I13" s="9" t="s">
        <v>195</v>
      </c>
      <c r="J13" s="9" t="s">
        <v>202</v>
      </c>
      <c r="K13" s="9" t="s">
        <v>18</v>
      </c>
      <c r="L13" s="9" t="s">
        <v>19</v>
      </c>
      <c r="M13" s="11">
        <v>18389557167</v>
      </c>
      <c r="N13" s="16">
        <v>202301140011</v>
      </c>
      <c r="O13" s="10" t="s">
        <v>197</v>
      </c>
      <c r="P13" s="10"/>
    </row>
    <row r="14" ht="24" spans="1:16">
      <c r="A14">
        <f t="shared" si="0"/>
        <v>202301140012</v>
      </c>
      <c r="B14" s="9" t="s">
        <v>27</v>
      </c>
      <c r="C14" s="11" t="s">
        <v>248</v>
      </c>
      <c r="D14" s="9" t="s">
        <v>221</v>
      </c>
      <c r="E14" s="11">
        <v>1999.02</v>
      </c>
      <c r="F14" s="57" t="s">
        <v>249</v>
      </c>
      <c r="G14" s="10" t="s">
        <v>250</v>
      </c>
      <c r="H14" s="9" t="s">
        <v>251</v>
      </c>
      <c r="I14" s="9" t="s">
        <v>195</v>
      </c>
      <c r="J14" s="9" t="s">
        <v>202</v>
      </c>
      <c r="K14" s="9" t="s">
        <v>18</v>
      </c>
      <c r="L14" s="9" t="s">
        <v>19</v>
      </c>
      <c r="M14" s="11">
        <v>19868480830</v>
      </c>
      <c r="N14" s="16">
        <v>202301140012</v>
      </c>
      <c r="O14" s="10" t="s">
        <v>197</v>
      </c>
      <c r="P14" s="10"/>
    </row>
    <row r="15" ht="24" spans="1:16">
      <c r="A15">
        <f t="shared" si="0"/>
        <v>202301140013</v>
      </c>
      <c r="B15" s="9" t="s">
        <v>28</v>
      </c>
      <c r="C15" s="11" t="s">
        <v>252</v>
      </c>
      <c r="D15" s="9" t="s">
        <v>221</v>
      </c>
      <c r="E15" s="11">
        <v>1994.06</v>
      </c>
      <c r="F15" s="57" t="s">
        <v>253</v>
      </c>
      <c r="G15" s="10" t="s">
        <v>254</v>
      </c>
      <c r="H15" s="9" t="s">
        <v>255</v>
      </c>
      <c r="I15" s="9" t="s">
        <v>195</v>
      </c>
      <c r="J15" s="9" t="s">
        <v>202</v>
      </c>
      <c r="K15" s="9" t="s">
        <v>18</v>
      </c>
      <c r="L15" s="9" t="s">
        <v>19</v>
      </c>
      <c r="M15" s="11">
        <v>18026642860</v>
      </c>
      <c r="N15" s="16">
        <v>202301140013</v>
      </c>
      <c r="O15" s="10" t="s">
        <v>197</v>
      </c>
      <c r="P15" s="10"/>
    </row>
    <row r="16" ht="24" spans="1:16">
      <c r="A16">
        <f t="shared" si="0"/>
        <v>202301140014</v>
      </c>
      <c r="B16" s="9" t="s">
        <v>29</v>
      </c>
      <c r="C16" s="10" t="s">
        <v>256</v>
      </c>
      <c r="D16" s="9" t="s">
        <v>191</v>
      </c>
      <c r="E16" s="11">
        <v>1999.02</v>
      </c>
      <c r="F16" s="57" t="s">
        <v>257</v>
      </c>
      <c r="G16" s="10" t="s">
        <v>258</v>
      </c>
      <c r="H16" s="9" t="s">
        <v>259</v>
      </c>
      <c r="I16" s="9" t="s">
        <v>195</v>
      </c>
      <c r="J16" s="9" t="s">
        <v>202</v>
      </c>
      <c r="K16" s="9" t="s">
        <v>18</v>
      </c>
      <c r="L16" s="9" t="s">
        <v>19</v>
      </c>
      <c r="M16" s="10">
        <v>13413165568</v>
      </c>
      <c r="N16" s="16">
        <v>202301140014</v>
      </c>
      <c r="O16" s="10" t="s">
        <v>197</v>
      </c>
      <c r="P16" s="10"/>
    </row>
    <row r="17" ht="24" spans="1:16">
      <c r="A17">
        <f t="shared" si="0"/>
        <v>202301140015</v>
      </c>
      <c r="B17" s="9" t="s">
        <v>30</v>
      </c>
      <c r="C17" s="11" t="s">
        <v>260</v>
      </c>
      <c r="D17" s="9" t="s">
        <v>221</v>
      </c>
      <c r="E17" s="11">
        <v>1994.04</v>
      </c>
      <c r="F17" s="57" t="s">
        <v>261</v>
      </c>
      <c r="G17" s="10" t="s">
        <v>262</v>
      </c>
      <c r="H17" s="9" t="s">
        <v>263</v>
      </c>
      <c r="I17" s="9" t="s">
        <v>195</v>
      </c>
      <c r="J17" s="9" t="s">
        <v>202</v>
      </c>
      <c r="K17" s="9" t="s">
        <v>18</v>
      </c>
      <c r="L17" s="9" t="s">
        <v>19</v>
      </c>
      <c r="M17" s="11">
        <v>13692888271</v>
      </c>
      <c r="N17" s="16">
        <v>202301140015</v>
      </c>
      <c r="O17" s="10" t="s">
        <v>197</v>
      </c>
      <c r="P17" s="10"/>
    </row>
    <row r="18" ht="24" spans="1:16">
      <c r="A18">
        <f t="shared" si="0"/>
        <v>202301140016</v>
      </c>
      <c r="B18" s="9" t="s">
        <v>31</v>
      </c>
      <c r="C18" s="9" t="s">
        <v>264</v>
      </c>
      <c r="D18" s="9" t="s">
        <v>221</v>
      </c>
      <c r="E18" s="12">
        <v>2000.1</v>
      </c>
      <c r="F18" s="58" t="s">
        <v>265</v>
      </c>
      <c r="G18" s="9" t="s">
        <v>266</v>
      </c>
      <c r="H18" s="9" t="s">
        <v>267</v>
      </c>
      <c r="I18" s="9" t="s">
        <v>195</v>
      </c>
      <c r="J18" s="9" t="s">
        <v>202</v>
      </c>
      <c r="K18" s="9" t="s">
        <v>18</v>
      </c>
      <c r="L18" s="9" t="s">
        <v>19</v>
      </c>
      <c r="M18" s="9" t="s">
        <v>268</v>
      </c>
      <c r="N18" s="16">
        <v>202301140016</v>
      </c>
      <c r="O18" s="10" t="s">
        <v>197</v>
      </c>
      <c r="P18" s="17"/>
    </row>
    <row r="19" ht="24" spans="1:16">
      <c r="A19">
        <f t="shared" si="0"/>
        <v>202301140017</v>
      </c>
      <c r="B19" s="9" t="s">
        <v>32</v>
      </c>
      <c r="C19" s="10" t="s">
        <v>269</v>
      </c>
      <c r="D19" s="9" t="s">
        <v>221</v>
      </c>
      <c r="E19" s="11">
        <v>1994.09</v>
      </c>
      <c r="F19" s="57" t="s">
        <v>270</v>
      </c>
      <c r="G19" s="10" t="s">
        <v>271</v>
      </c>
      <c r="H19" s="10" t="s">
        <v>272</v>
      </c>
      <c r="I19" s="9" t="s">
        <v>195</v>
      </c>
      <c r="J19" s="9" t="s">
        <v>202</v>
      </c>
      <c r="K19" s="9" t="s">
        <v>18</v>
      </c>
      <c r="L19" s="9" t="s">
        <v>19</v>
      </c>
      <c r="M19" s="10">
        <v>15102061815</v>
      </c>
      <c r="N19" s="16">
        <v>202301140017</v>
      </c>
      <c r="O19" s="10" t="s">
        <v>197</v>
      </c>
      <c r="P19" s="10"/>
    </row>
    <row r="20" ht="24" spans="1:16">
      <c r="A20">
        <f t="shared" si="0"/>
        <v>202301140018</v>
      </c>
      <c r="B20" s="9" t="s">
        <v>33</v>
      </c>
      <c r="C20" s="11" t="s">
        <v>273</v>
      </c>
      <c r="D20" s="9" t="s">
        <v>221</v>
      </c>
      <c r="E20" s="11">
        <v>1997.09</v>
      </c>
      <c r="F20" s="57" t="s">
        <v>274</v>
      </c>
      <c r="G20" s="10" t="s">
        <v>275</v>
      </c>
      <c r="H20" s="10" t="s">
        <v>276</v>
      </c>
      <c r="I20" s="9" t="s">
        <v>195</v>
      </c>
      <c r="J20" s="9" t="s">
        <v>202</v>
      </c>
      <c r="K20" s="9" t="s">
        <v>18</v>
      </c>
      <c r="L20" s="9" t="s">
        <v>19</v>
      </c>
      <c r="M20" s="11">
        <v>18594044844</v>
      </c>
      <c r="N20" s="16">
        <v>202301140018</v>
      </c>
      <c r="O20" s="10" t="s">
        <v>197</v>
      </c>
      <c r="P20" s="10"/>
    </row>
    <row r="21" ht="24" spans="1:16">
      <c r="A21">
        <f t="shared" si="0"/>
        <v>202301140019</v>
      </c>
      <c r="B21" s="9" t="s">
        <v>34</v>
      </c>
      <c r="C21" s="9" t="s">
        <v>277</v>
      </c>
      <c r="D21" s="9" t="s">
        <v>221</v>
      </c>
      <c r="E21" s="12">
        <v>1996.1</v>
      </c>
      <c r="F21" s="57" t="s">
        <v>278</v>
      </c>
      <c r="G21" s="10" t="s">
        <v>279</v>
      </c>
      <c r="H21" s="9" t="s">
        <v>236</v>
      </c>
      <c r="I21" s="9" t="s">
        <v>195</v>
      </c>
      <c r="J21" s="9" t="s">
        <v>280</v>
      </c>
      <c r="K21" s="9" t="s">
        <v>18</v>
      </c>
      <c r="L21" s="9" t="s">
        <v>19</v>
      </c>
      <c r="M21" s="9" t="s">
        <v>281</v>
      </c>
      <c r="N21" s="16">
        <v>202301140019</v>
      </c>
      <c r="O21" s="10" t="s">
        <v>197</v>
      </c>
      <c r="P21" s="17"/>
    </row>
    <row r="22" ht="24" spans="1:16">
      <c r="A22">
        <f t="shared" si="0"/>
        <v>202301140020</v>
      </c>
      <c r="B22" s="9" t="s">
        <v>37</v>
      </c>
      <c r="C22" s="9" t="s">
        <v>282</v>
      </c>
      <c r="D22" s="9" t="s">
        <v>191</v>
      </c>
      <c r="E22" s="11">
        <v>1999.03</v>
      </c>
      <c r="F22" s="11" t="s">
        <v>283</v>
      </c>
      <c r="G22" s="9" t="s">
        <v>284</v>
      </c>
      <c r="H22" s="9" t="s">
        <v>285</v>
      </c>
      <c r="I22" s="9" t="s">
        <v>195</v>
      </c>
      <c r="J22" s="9" t="s">
        <v>202</v>
      </c>
      <c r="K22" s="9" t="s">
        <v>18</v>
      </c>
      <c r="L22" s="9" t="s">
        <v>19</v>
      </c>
      <c r="M22" s="9" t="s">
        <v>286</v>
      </c>
      <c r="N22" s="16">
        <v>202301140020</v>
      </c>
      <c r="O22" s="10" t="s">
        <v>197</v>
      </c>
      <c r="P22" s="17"/>
    </row>
    <row r="23" ht="24" spans="1:16">
      <c r="A23">
        <f t="shared" si="0"/>
        <v>202301140021</v>
      </c>
      <c r="B23" s="9" t="s">
        <v>38</v>
      </c>
      <c r="C23" s="9" t="s">
        <v>287</v>
      </c>
      <c r="D23" s="9" t="s">
        <v>221</v>
      </c>
      <c r="E23" s="11">
        <v>2000.02</v>
      </c>
      <c r="F23" s="11" t="s">
        <v>288</v>
      </c>
      <c r="G23" s="9" t="s">
        <v>289</v>
      </c>
      <c r="H23" s="9" t="s">
        <v>290</v>
      </c>
      <c r="I23" s="9" t="s">
        <v>195</v>
      </c>
      <c r="J23" s="9" t="s">
        <v>202</v>
      </c>
      <c r="K23" s="9" t="s">
        <v>18</v>
      </c>
      <c r="L23" s="9" t="s">
        <v>19</v>
      </c>
      <c r="M23" s="9" t="s">
        <v>291</v>
      </c>
      <c r="N23" s="16">
        <v>202301140021</v>
      </c>
      <c r="O23" s="10" t="s">
        <v>197</v>
      </c>
      <c r="P23" s="10"/>
    </row>
    <row r="24" ht="24" spans="1:16">
      <c r="A24">
        <f t="shared" si="0"/>
        <v>202301140022</v>
      </c>
      <c r="B24" s="9" t="s">
        <v>39</v>
      </c>
      <c r="C24" s="9" t="s">
        <v>292</v>
      </c>
      <c r="D24" s="9" t="s">
        <v>221</v>
      </c>
      <c r="E24" s="9" t="s">
        <v>293</v>
      </c>
      <c r="F24" s="9" t="s">
        <v>294</v>
      </c>
      <c r="G24" s="9" t="s">
        <v>295</v>
      </c>
      <c r="H24" s="9" t="s">
        <v>296</v>
      </c>
      <c r="I24" s="9" t="s">
        <v>195</v>
      </c>
      <c r="J24" s="9" t="s">
        <v>202</v>
      </c>
      <c r="K24" s="9" t="s">
        <v>18</v>
      </c>
      <c r="L24" s="9" t="s">
        <v>19</v>
      </c>
      <c r="M24" s="9" t="s">
        <v>297</v>
      </c>
      <c r="N24" s="16">
        <v>202301140022</v>
      </c>
      <c r="O24" s="10" t="s">
        <v>197</v>
      </c>
      <c r="P24" s="17"/>
    </row>
    <row r="25" ht="24" spans="1:16">
      <c r="A25">
        <f t="shared" si="0"/>
        <v>202301140023</v>
      </c>
      <c r="B25" s="9" t="s">
        <v>40</v>
      </c>
      <c r="C25" s="9" t="s">
        <v>298</v>
      </c>
      <c r="D25" s="9" t="s">
        <v>221</v>
      </c>
      <c r="E25" s="9" t="s">
        <v>299</v>
      </c>
      <c r="F25" s="9" t="s">
        <v>300</v>
      </c>
      <c r="G25" s="9" t="s">
        <v>279</v>
      </c>
      <c r="H25" s="9" t="s">
        <v>301</v>
      </c>
      <c r="I25" s="9" t="s">
        <v>195</v>
      </c>
      <c r="J25" s="9" t="s">
        <v>302</v>
      </c>
      <c r="K25" s="9" t="s">
        <v>18</v>
      </c>
      <c r="L25" s="9" t="s">
        <v>19</v>
      </c>
      <c r="M25" s="9" t="s">
        <v>303</v>
      </c>
      <c r="N25" s="16">
        <v>202301140023</v>
      </c>
      <c r="O25" s="10" t="s">
        <v>197</v>
      </c>
      <c r="P25" s="17"/>
    </row>
    <row r="26" ht="24" spans="1:16">
      <c r="A26">
        <f t="shared" si="0"/>
        <v>202301140024</v>
      </c>
      <c r="B26" s="9" t="s">
        <v>41</v>
      </c>
      <c r="C26" s="9" t="s">
        <v>304</v>
      </c>
      <c r="D26" s="9" t="s">
        <v>191</v>
      </c>
      <c r="E26" s="9" t="s">
        <v>305</v>
      </c>
      <c r="F26" s="9" t="s">
        <v>306</v>
      </c>
      <c r="G26" s="9" t="s">
        <v>254</v>
      </c>
      <c r="H26" s="9" t="s">
        <v>307</v>
      </c>
      <c r="I26" s="9" t="s">
        <v>195</v>
      </c>
      <c r="J26" s="9" t="s">
        <v>202</v>
      </c>
      <c r="K26" s="9" t="s">
        <v>18</v>
      </c>
      <c r="L26" s="9" t="s">
        <v>19</v>
      </c>
      <c r="M26" s="9" t="s">
        <v>308</v>
      </c>
      <c r="N26" s="16">
        <v>202301140024</v>
      </c>
      <c r="O26" s="10" t="s">
        <v>197</v>
      </c>
      <c r="P26" s="10"/>
    </row>
    <row r="27" ht="24" spans="1:16">
      <c r="A27">
        <f t="shared" si="0"/>
        <v>202301140025</v>
      </c>
      <c r="B27" s="9" t="s">
        <v>43</v>
      </c>
      <c r="C27" s="9" t="s">
        <v>309</v>
      </c>
      <c r="D27" s="9" t="s">
        <v>221</v>
      </c>
      <c r="E27" s="9" t="s">
        <v>310</v>
      </c>
      <c r="F27" s="9" t="s">
        <v>311</v>
      </c>
      <c r="G27" s="9" t="s">
        <v>279</v>
      </c>
      <c r="H27" s="9" t="s">
        <v>312</v>
      </c>
      <c r="I27" s="9" t="s">
        <v>195</v>
      </c>
      <c r="J27" s="9" t="s">
        <v>202</v>
      </c>
      <c r="K27" s="9" t="s">
        <v>18</v>
      </c>
      <c r="L27" s="9" t="s">
        <v>19</v>
      </c>
      <c r="M27" s="9" t="s">
        <v>313</v>
      </c>
      <c r="N27" s="16">
        <v>202301140025</v>
      </c>
      <c r="O27" s="10" t="s">
        <v>197</v>
      </c>
      <c r="P27" s="10"/>
    </row>
    <row r="28" ht="24" spans="1:16">
      <c r="A28">
        <f t="shared" si="0"/>
        <v>202301140026</v>
      </c>
      <c r="B28" s="9" t="s">
        <v>44</v>
      </c>
      <c r="C28" s="11" t="s">
        <v>314</v>
      </c>
      <c r="D28" s="9" t="s">
        <v>221</v>
      </c>
      <c r="E28" s="12">
        <v>1999.1</v>
      </c>
      <c r="F28" s="57" t="s">
        <v>315</v>
      </c>
      <c r="G28" s="9" t="s">
        <v>316</v>
      </c>
      <c r="H28" s="9" t="s">
        <v>317</v>
      </c>
      <c r="I28" s="9" t="s">
        <v>195</v>
      </c>
      <c r="J28" s="9" t="s">
        <v>202</v>
      </c>
      <c r="K28" s="9" t="s">
        <v>18</v>
      </c>
      <c r="L28" s="9" t="s">
        <v>19</v>
      </c>
      <c r="M28" s="11">
        <v>13413048107</v>
      </c>
      <c r="N28" s="16">
        <v>202301140026</v>
      </c>
      <c r="O28" s="10" t="s">
        <v>197</v>
      </c>
      <c r="P28" s="10"/>
    </row>
    <row r="29" ht="24" spans="1:16">
      <c r="A29">
        <f t="shared" si="0"/>
        <v>202301140027</v>
      </c>
      <c r="B29" s="9" t="s">
        <v>45</v>
      </c>
      <c r="C29" s="11" t="s">
        <v>318</v>
      </c>
      <c r="D29" s="9" t="s">
        <v>221</v>
      </c>
      <c r="E29" s="11">
        <v>1999.03</v>
      </c>
      <c r="F29" s="57" t="s">
        <v>319</v>
      </c>
      <c r="G29" s="10" t="s">
        <v>266</v>
      </c>
      <c r="H29" s="9" t="s">
        <v>320</v>
      </c>
      <c r="I29" s="9" t="s">
        <v>195</v>
      </c>
      <c r="J29" s="9" t="s">
        <v>202</v>
      </c>
      <c r="K29" s="9" t="s">
        <v>18</v>
      </c>
      <c r="L29" s="9" t="s">
        <v>19</v>
      </c>
      <c r="M29" s="11">
        <v>15622393446</v>
      </c>
      <c r="N29" s="16">
        <v>202301140027</v>
      </c>
      <c r="O29" s="10" t="s">
        <v>197</v>
      </c>
      <c r="P29" s="10"/>
    </row>
    <row r="30" ht="24" spans="1:16">
      <c r="A30">
        <f t="shared" si="0"/>
        <v>202301140028</v>
      </c>
      <c r="B30" s="9" t="s">
        <v>46</v>
      </c>
      <c r="C30" s="11" t="s">
        <v>321</v>
      </c>
      <c r="D30" s="9" t="s">
        <v>221</v>
      </c>
      <c r="E30" s="11">
        <v>1997.05</v>
      </c>
      <c r="F30" s="57" t="s">
        <v>322</v>
      </c>
      <c r="G30" s="10" t="s">
        <v>323</v>
      </c>
      <c r="H30" s="9" t="s">
        <v>324</v>
      </c>
      <c r="I30" s="9" t="s">
        <v>195</v>
      </c>
      <c r="J30" s="9" t="s">
        <v>202</v>
      </c>
      <c r="K30" s="9" t="s">
        <v>18</v>
      </c>
      <c r="L30" s="9" t="s">
        <v>19</v>
      </c>
      <c r="M30" s="11">
        <v>15360930515</v>
      </c>
      <c r="N30" s="16">
        <v>202301140028</v>
      </c>
      <c r="O30" s="10" t="s">
        <v>197</v>
      </c>
      <c r="P30" s="10"/>
    </row>
    <row r="31" ht="24" spans="1:16">
      <c r="A31">
        <f t="shared" si="0"/>
        <v>202301140029</v>
      </c>
      <c r="B31" s="9" t="s">
        <v>47</v>
      </c>
      <c r="C31" s="10" t="s">
        <v>325</v>
      </c>
      <c r="D31" s="9" t="s">
        <v>221</v>
      </c>
      <c r="E31" s="14">
        <v>1998.1</v>
      </c>
      <c r="F31" s="56" t="s">
        <v>326</v>
      </c>
      <c r="G31" s="10" t="s">
        <v>327</v>
      </c>
      <c r="H31" s="9" t="s">
        <v>242</v>
      </c>
      <c r="I31" s="9" t="s">
        <v>195</v>
      </c>
      <c r="J31" s="9" t="s">
        <v>328</v>
      </c>
      <c r="K31" s="9" t="s">
        <v>18</v>
      </c>
      <c r="L31" s="9" t="s">
        <v>19</v>
      </c>
      <c r="M31" s="10">
        <v>17328617170</v>
      </c>
      <c r="N31" s="16">
        <v>202301140029</v>
      </c>
      <c r="O31" s="10" t="s">
        <v>197</v>
      </c>
      <c r="P31" s="10"/>
    </row>
    <row r="32" ht="24" spans="1:16">
      <c r="A32">
        <f t="shared" si="0"/>
        <v>202301140030</v>
      </c>
      <c r="B32" s="9" t="s">
        <v>48</v>
      </c>
      <c r="C32" s="11" t="s">
        <v>329</v>
      </c>
      <c r="D32" s="9" t="s">
        <v>221</v>
      </c>
      <c r="E32" s="12">
        <v>1994.09</v>
      </c>
      <c r="F32" s="57" t="s">
        <v>330</v>
      </c>
      <c r="G32" s="10" t="s">
        <v>331</v>
      </c>
      <c r="H32" s="9" t="s">
        <v>332</v>
      </c>
      <c r="I32" s="9" t="s">
        <v>195</v>
      </c>
      <c r="J32" s="9" t="s">
        <v>202</v>
      </c>
      <c r="K32" s="9" t="s">
        <v>18</v>
      </c>
      <c r="L32" s="9" t="s">
        <v>19</v>
      </c>
      <c r="M32" s="11">
        <v>15567627186</v>
      </c>
      <c r="N32" s="16">
        <v>202301140030</v>
      </c>
      <c r="O32" s="10" t="s">
        <v>197</v>
      </c>
      <c r="P32" s="10"/>
    </row>
    <row r="33" ht="24" spans="1:16">
      <c r="A33">
        <f t="shared" si="0"/>
        <v>202301140031</v>
      </c>
      <c r="B33" s="9" t="s">
        <v>51</v>
      </c>
      <c r="C33" s="9" t="s">
        <v>333</v>
      </c>
      <c r="D33" s="9" t="s">
        <v>221</v>
      </c>
      <c r="E33" s="9" t="s">
        <v>334</v>
      </c>
      <c r="F33" s="9" t="s">
        <v>335</v>
      </c>
      <c r="G33" s="9" t="s">
        <v>336</v>
      </c>
      <c r="H33" s="9" t="s">
        <v>317</v>
      </c>
      <c r="I33" s="9" t="s">
        <v>195</v>
      </c>
      <c r="J33" s="9" t="s">
        <v>337</v>
      </c>
      <c r="K33" s="9" t="s">
        <v>18</v>
      </c>
      <c r="L33" s="9" t="s">
        <v>19</v>
      </c>
      <c r="M33" s="9" t="s">
        <v>338</v>
      </c>
      <c r="N33" s="16">
        <v>202301140031</v>
      </c>
      <c r="O33" s="10" t="s">
        <v>339</v>
      </c>
      <c r="P33" s="17"/>
    </row>
    <row r="34" ht="24" spans="1:16">
      <c r="A34">
        <f t="shared" si="0"/>
        <v>202301140032</v>
      </c>
      <c r="B34" s="9" t="s">
        <v>52</v>
      </c>
      <c r="C34" s="10" t="s">
        <v>340</v>
      </c>
      <c r="D34" s="9" t="s">
        <v>221</v>
      </c>
      <c r="E34" s="10">
        <v>2000.03</v>
      </c>
      <c r="F34" s="56" t="s">
        <v>341</v>
      </c>
      <c r="G34" s="10" t="s">
        <v>342</v>
      </c>
      <c r="H34" s="10" t="s">
        <v>343</v>
      </c>
      <c r="I34" s="9" t="s">
        <v>195</v>
      </c>
      <c r="J34" s="9" t="s">
        <v>202</v>
      </c>
      <c r="K34" s="9" t="s">
        <v>18</v>
      </c>
      <c r="L34" s="9" t="s">
        <v>19</v>
      </c>
      <c r="M34" s="10">
        <v>13431860979</v>
      </c>
      <c r="N34" s="16">
        <v>202301140032</v>
      </c>
      <c r="O34" s="10" t="s">
        <v>339</v>
      </c>
      <c r="P34" s="10"/>
    </row>
    <row r="35" ht="24" spans="1:16">
      <c r="A35">
        <f t="shared" si="0"/>
        <v>202301140033</v>
      </c>
      <c r="B35" s="9" t="s">
        <v>53</v>
      </c>
      <c r="C35" s="11" t="s">
        <v>344</v>
      </c>
      <c r="D35" s="9" t="s">
        <v>221</v>
      </c>
      <c r="E35" s="11">
        <v>1995.03</v>
      </c>
      <c r="F35" s="57" t="s">
        <v>345</v>
      </c>
      <c r="G35" s="10" t="s">
        <v>258</v>
      </c>
      <c r="H35" s="10" t="s">
        <v>263</v>
      </c>
      <c r="I35" s="9" t="s">
        <v>195</v>
      </c>
      <c r="J35" s="9" t="s">
        <v>202</v>
      </c>
      <c r="K35" s="9" t="s">
        <v>18</v>
      </c>
      <c r="L35" s="9" t="s">
        <v>19</v>
      </c>
      <c r="M35" s="11">
        <v>18819983888</v>
      </c>
      <c r="N35" s="16">
        <v>202301140033</v>
      </c>
      <c r="O35" s="10" t="s">
        <v>339</v>
      </c>
      <c r="P35" s="10"/>
    </row>
    <row r="36" ht="24" spans="1:16">
      <c r="A36">
        <f t="shared" si="0"/>
        <v>202301140034</v>
      </c>
      <c r="B36" s="9" t="s">
        <v>55</v>
      </c>
      <c r="C36" s="9" t="s">
        <v>346</v>
      </c>
      <c r="D36" s="9" t="s">
        <v>221</v>
      </c>
      <c r="E36" s="9" t="s">
        <v>347</v>
      </c>
      <c r="F36" s="9" t="s">
        <v>348</v>
      </c>
      <c r="G36" s="10" t="s">
        <v>208</v>
      </c>
      <c r="H36" s="10" t="s">
        <v>263</v>
      </c>
      <c r="I36" s="9" t="s">
        <v>195</v>
      </c>
      <c r="J36" s="9" t="s">
        <v>202</v>
      </c>
      <c r="K36" s="9" t="s">
        <v>18</v>
      </c>
      <c r="L36" s="9" t="s">
        <v>19</v>
      </c>
      <c r="M36" s="9" t="s">
        <v>349</v>
      </c>
      <c r="N36" s="16">
        <v>202301140034</v>
      </c>
      <c r="O36" s="10" t="s">
        <v>339</v>
      </c>
      <c r="P36" s="17"/>
    </row>
    <row r="37" ht="24" spans="1:16">
      <c r="A37">
        <f t="shared" si="0"/>
        <v>202301140035</v>
      </c>
      <c r="B37" s="9" t="s">
        <v>56</v>
      </c>
      <c r="C37" s="9" t="s">
        <v>350</v>
      </c>
      <c r="D37" s="9" t="s">
        <v>221</v>
      </c>
      <c r="E37" s="9" t="s">
        <v>210</v>
      </c>
      <c r="F37" s="9" t="s">
        <v>351</v>
      </c>
      <c r="G37" s="9" t="s">
        <v>342</v>
      </c>
      <c r="H37" s="9" t="s">
        <v>352</v>
      </c>
      <c r="I37" s="9" t="s">
        <v>195</v>
      </c>
      <c r="J37" s="9" t="s">
        <v>202</v>
      </c>
      <c r="K37" s="9" t="s">
        <v>18</v>
      </c>
      <c r="L37" s="9" t="s">
        <v>19</v>
      </c>
      <c r="M37" s="9" t="s">
        <v>353</v>
      </c>
      <c r="N37" s="16">
        <v>202301140035</v>
      </c>
      <c r="O37" s="10" t="s">
        <v>339</v>
      </c>
      <c r="P37" s="17"/>
    </row>
    <row r="38" ht="24" spans="1:16">
      <c r="A38">
        <f t="shared" si="0"/>
        <v>202301140036</v>
      </c>
      <c r="B38" s="9" t="s">
        <v>59</v>
      </c>
      <c r="C38" s="9" t="s">
        <v>354</v>
      </c>
      <c r="D38" s="9" t="s">
        <v>221</v>
      </c>
      <c r="E38" s="9" t="s">
        <v>355</v>
      </c>
      <c r="F38" s="9" t="s">
        <v>356</v>
      </c>
      <c r="G38" s="9" t="s">
        <v>271</v>
      </c>
      <c r="H38" s="9" t="s">
        <v>317</v>
      </c>
      <c r="I38" s="9" t="s">
        <v>195</v>
      </c>
      <c r="J38" s="9" t="s">
        <v>202</v>
      </c>
      <c r="K38" s="9" t="s">
        <v>18</v>
      </c>
      <c r="L38" s="9" t="s">
        <v>19</v>
      </c>
      <c r="M38" s="9" t="s">
        <v>357</v>
      </c>
      <c r="N38" s="16">
        <v>202301140036</v>
      </c>
      <c r="O38" s="10" t="s">
        <v>339</v>
      </c>
      <c r="P38" s="10"/>
    </row>
    <row r="39" ht="24" spans="1:16">
      <c r="A39">
        <f t="shared" si="0"/>
        <v>202301140037</v>
      </c>
      <c r="B39" s="9" t="s">
        <v>60</v>
      </c>
      <c r="C39" s="11" t="s">
        <v>358</v>
      </c>
      <c r="D39" s="9" t="s">
        <v>221</v>
      </c>
      <c r="E39" s="11">
        <v>1996.06</v>
      </c>
      <c r="F39" s="57" t="s">
        <v>359</v>
      </c>
      <c r="G39" s="10" t="s">
        <v>360</v>
      </c>
      <c r="H39" s="10" t="s">
        <v>317</v>
      </c>
      <c r="I39" s="9" t="s">
        <v>195</v>
      </c>
      <c r="J39" s="9" t="s">
        <v>202</v>
      </c>
      <c r="K39" s="9" t="s">
        <v>18</v>
      </c>
      <c r="L39" s="9" t="s">
        <v>19</v>
      </c>
      <c r="M39" s="11">
        <v>15626134897</v>
      </c>
      <c r="N39" s="16">
        <v>202301140037</v>
      </c>
      <c r="O39" s="10" t="s">
        <v>339</v>
      </c>
      <c r="P39" s="10"/>
    </row>
    <row r="40" ht="24" spans="1:16">
      <c r="A40">
        <f t="shared" si="0"/>
        <v>202301140038</v>
      </c>
      <c r="B40" s="9" t="s">
        <v>61</v>
      </c>
      <c r="C40" s="9" t="s">
        <v>361</v>
      </c>
      <c r="D40" s="9" t="s">
        <v>221</v>
      </c>
      <c r="E40" s="9" t="s">
        <v>362</v>
      </c>
      <c r="F40" s="9" t="s">
        <v>363</v>
      </c>
      <c r="G40" s="9" t="s">
        <v>364</v>
      </c>
      <c r="H40" s="9" t="s">
        <v>365</v>
      </c>
      <c r="I40" s="9" t="s">
        <v>195</v>
      </c>
      <c r="J40" s="9" t="s">
        <v>202</v>
      </c>
      <c r="K40" s="9" t="s">
        <v>18</v>
      </c>
      <c r="L40" s="9" t="s">
        <v>19</v>
      </c>
      <c r="M40" s="9" t="s">
        <v>366</v>
      </c>
      <c r="N40" s="16">
        <v>202301140038</v>
      </c>
      <c r="O40" s="10" t="s">
        <v>339</v>
      </c>
      <c r="P40" s="17"/>
    </row>
    <row r="41" ht="36" spans="1:16">
      <c r="A41">
        <f t="shared" si="0"/>
        <v>202301140039</v>
      </c>
      <c r="B41" s="9" t="s">
        <v>62</v>
      </c>
      <c r="C41" s="9" t="s">
        <v>367</v>
      </c>
      <c r="D41" s="9" t="s">
        <v>221</v>
      </c>
      <c r="E41" s="9" t="s">
        <v>299</v>
      </c>
      <c r="F41" s="9" t="s">
        <v>368</v>
      </c>
      <c r="G41" s="9" t="s">
        <v>369</v>
      </c>
      <c r="H41" s="9" t="s">
        <v>370</v>
      </c>
      <c r="I41" s="9" t="s">
        <v>195</v>
      </c>
      <c r="J41" s="9" t="s">
        <v>371</v>
      </c>
      <c r="K41" s="9" t="s">
        <v>18</v>
      </c>
      <c r="L41" s="9" t="s">
        <v>19</v>
      </c>
      <c r="M41" s="9" t="s">
        <v>372</v>
      </c>
      <c r="N41" s="16">
        <v>202301140039</v>
      </c>
      <c r="O41" s="10" t="s">
        <v>339</v>
      </c>
      <c r="P41" s="17"/>
    </row>
    <row r="42" ht="24" spans="1:16">
      <c r="A42">
        <f t="shared" si="0"/>
        <v>202301140040</v>
      </c>
      <c r="B42" s="9" t="s">
        <v>63</v>
      </c>
      <c r="C42" s="9" t="s">
        <v>373</v>
      </c>
      <c r="D42" s="9" t="s">
        <v>221</v>
      </c>
      <c r="E42" s="9" t="s">
        <v>374</v>
      </c>
      <c r="F42" s="9" t="s">
        <v>375</v>
      </c>
      <c r="G42" s="9" t="s">
        <v>376</v>
      </c>
      <c r="H42" s="9" t="s">
        <v>377</v>
      </c>
      <c r="I42" s="9" t="s">
        <v>195</v>
      </c>
      <c r="J42" s="9" t="s">
        <v>202</v>
      </c>
      <c r="K42" s="9" t="s">
        <v>18</v>
      </c>
      <c r="L42" s="9" t="s">
        <v>19</v>
      </c>
      <c r="M42" s="9" t="s">
        <v>378</v>
      </c>
      <c r="N42" s="16">
        <v>202301140040</v>
      </c>
      <c r="O42" s="10" t="s">
        <v>339</v>
      </c>
      <c r="P42" s="17"/>
    </row>
    <row r="43" ht="24" spans="1:16">
      <c r="A43">
        <f t="shared" si="0"/>
        <v>202301140041</v>
      </c>
      <c r="B43" s="9" t="s">
        <v>64</v>
      </c>
      <c r="C43" s="9" t="s">
        <v>379</v>
      </c>
      <c r="D43" s="9" t="s">
        <v>221</v>
      </c>
      <c r="E43" s="9" t="s">
        <v>380</v>
      </c>
      <c r="F43" s="9" t="s">
        <v>381</v>
      </c>
      <c r="G43" s="9" t="s">
        <v>382</v>
      </c>
      <c r="H43" s="9" t="s">
        <v>236</v>
      </c>
      <c r="I43" s="9" t="s">
        <v>195</v>
      </c>
      <c r="J43" s="9" t="s">
        <v>383</v>
      </c>
      <c r="K43" s="9" t="s">
        <v>18</v>
      </c>
      <c r="L43" s="9" t="s">
        <v>19</v>
      </c>
      <c r="M43" s="9" t="s">
        <v>384</v>
      </c>
      <c r="N43" s="16">
        <v>202301140041</v>
      </c>
      <c r="O43" s="10" t="s">
        <v>339</v>
      </c>
      <c r="P43" s="10"/>
    </row>
    <row r="44" ht="24" spans="1:16">
      <c r="A44">
        <f t="shared" si="0"/>
        <v>202301140042</v>
      </c>
      <c r="B44" s="9" t="s">
        <v>67</v>
      </c>
      <c r="C44" s="9" t="s">
        <v>385</v>
      </c>
      <c r="D44" s="9" t="s">
        <v>191</v>
      </c>
      <c r="E44" s="9" t="s">
        <v>386</v>
      </c>
      <c r="F44" s="9" t="s">
        <v>387</v>
      </c>
      <c r="G44" s="9" t="s">
        <v>201</v>
      </c>
      <c r="H44" s="9" t="s">
        <v>388</v>
      </c>
      <c r="I44" s="9" t="s">
        <v>195</v>
      </c>
      <c r="J44" s="9" t="s">
        <v>389</v>
      </c>
      <c r="K44" s="9" t="s">
        <v>18</v>
      </c>
      <c r="L44" s="9" t="s">
        <v>19</v>
      </c>
      <c r="M44" s="9" t="s">
        <v>390</v>
      </c>
      <c r="N44" s="16">
        <v>202301140042</v>
      </c>
      <c r="O44" s="10" t="s">
        <v>339</v>
      </c>
      <c r="P44" s="10"/>
    </row>
    <row r="45" ht="24" spans="1:16">
      <c r="A45">
        <f t="shared" si="0"/>
        <v>202301140043</v>
      </c>
      <c r="B45" s="9" t="s">
        <v>68</v>
      </c>
      <c r="C45" s="11" t="s">
        <v>391</v>
      </c>
      <c r="D45" s="9" t="s">
        <v>221</v>
      </c>
      <c r="E45" s="11">
        <v>1996.05</v>
      </c>
      <c r="F45" s="9" t="s">
        <v>392</v>
      </c>
      <c r="G45" s="9" t="s">
        <v>323</v>
      </c>
      <c r="H45" s="9" t="s">
        <v>312</v>
      </c>
      <c r="I45" s="9" t="s">
        <v>195</v>
      </c>
      <c r="J45" s="9" t="s">
        <v>202</v>
      </c>
      <c r="K45" s="9" t="s">
        <v>18</v>
      </c>
      <c r="L45" s="9" t="s">
        <v>19</v>
      </c>
      <c r="M45" s="11">
        <v>15819895575</v>
      </c>
      <c r="N45" s="16">
        <v>202301140043</v>
      </c>
      <c r="O45" s="10" t="s">
        <v>339</v>
      </c>
      <c r="P45" s="10"/>
    </row>
    <row r="46" ht="24" spans="1:16">
      <c r="A46">
        <f t="shared" si="0"/>
        <v>202301140044</v>
      </c>
      <c r="B46" s="9" t="s">
        <v>69</v>
      </c>
      <c r="C46" s="11" t="s">
        <v>393</v>
      </c>
      <c r="D46" s="9" t="s">
        <v>221</v>
      </c>
      <c r="E46" s="11">
        <v>1997.11</v>
      </c>
      <c r="F46" s="9" t="s">
        <v>394</v>
      </c>
      <c r="G46" s="9" t="s">
        <v>323</v>
      </c>
      <c r="H46" s="9" t="s">
        <v>395</v>
      </c>
      <c r="I46" s="9" t="s">
        <v>195</v>
      </c>
      <c r="J46" s="9" t="s">
        <v>202</v>
      </c>
      <c r="K46" s="9" t="s">
        <v>18</v>
      </c>
      <c r="L46" s="9" t="s">
        <v>19</v>
      </c>
      <c r="M46" s="11">
        <v>13537139486</v>
      </c>
      <c r="N46" s="16">
        <v>202301140044</v>
      </c>
      <c r="O46" s="10" t="s">
        <v>339</v>
      </c>
      <c r="P46" s="10"/>
    </row>
    <row r="47" ht="24" spans="1:16">
      <c r="A47">
        <f t="shared" si="0"/>
        <v>202301140045</v>
      </c>
      <c r="B47" s="9" t="s">
        <v>70</v>
      </c>
      <c r="C47" s="11" t="s">
        <v>396</v>
      </c>
      <c r="D47" s="9" t="s">
        <v>221</v>
      </c>
      <c r="E47" s="11">
        <v>1993.12</v>
      </c>
      <c r="F47" s="9" t="s">
        <v>397</v>
      </c>
      <c r="G47" s="9" t="s">
        <v>360</v>
      </c>
      <c r="H47" s="9" t="s">
        <v>398</v>
      </c>
      <c r="I47" s="9" t="s">
        <v>195</v>
      </c>
      <c r="J47" s="9" t="s">
        <v>202</v>
      </c>
      <c r="K47" s="9" t="s">
        <v>18</v>
      </c>
      <c r="L47" s="9" t="s">
        <v>19</v>
      </c>
      <c r="M47" s="11">
        <v>15622198667</v>
      </c>
      <c r="N47" s="16">
        <v>202301140045</v>
      </c>
      <c r="O47" s="10" t="s">
        <v>339</v>
      </c>
      <c r="P47" s="10"/>
    </row>
    <row r="48" ht="24" spans="1:16">
      <c r="A48">
        <f t="shared" si="0"/>
        <v>202301140046</v>
      </c>
      <c r="B48" s="9" t="s">
        <v>73</v>
      </c>
      <c r="C48" s="10" t="s">
        <v>399</v>
      </c>
      <c r="D48" s="9" t="s">
        <v>191</v>
      </c>
      <c r="E48" s="14">
        <v>1995.11</v>
      </c>
      <c r="F48" s="9" t="s">
        <v>400</v>
      </c>
      <c r="G48" s="10" t="s">
        <v>401</v>
      </c>
      <c r="H48" s="9" t="s">
        <v>402</v>
      </c>
      <c r="I48" s="9" t="s">
        <v>195</v>
      </c>
      <c r="J48" s="9" t="s">
        <v>403</v>
      </c>
      <c r="K48" s="9" t="s">
        <v>18</v>
      </c>
      <c r="L48" s="9" t="s">
        <v>19</v>
      </c>
      <c r="M48" s="10">
        <v>15622982276</v>
      </c>
      <c r="N48" s="16">
        <v>202301140046</v>
      </c>
      <c r="O48" s="10" t="s">
        <v>339</v>
      </c>
      <c r="P48" s="10"/>
    </row>
    <row r="49" ht="36" spans="1:16">
      <c r="A49">
        <f t="shared" si="0"/>
        <v>202301140047</v>
      </c>
      <c r="B49" s="9" t="s">
        <v>74</v>
      </c>
      <c r="C49" s="11" t="s">
        <v>404</v>
      </c>
      <c r="D49" s="9" t="s">
        <v>221</v>
      </c>
      <c r="E49" s="12">
        <v>2000.02</v>
      </c>
      <c r="F49" s="9" t="s">
        <v>405</v>
      </c>
      <c r="G49" s="10" t="s">
        <v>208</v>
      </c>
      <c r="H49" s="9" t="s">
        <v>377</v>
      </c>
      <c r="I49" s="9" t="s">
        <v>195</v>
      </c>
      <c r="J49" s="9" t="s">
        <v>406</v>
      </c>
      <c r="K49" s="9" t="s">
        <v>18</v>
      </c>
      <c r="L49" s="9" t="s">
        <v>19</v>
      </c>
      <c r="M49" s="11">
        <v>13435698273</v>
      </c>
      <c r="N49" s="16">
        <v>202301140047</v>
      </c>
      <c r="O49" s="10" t="s">
        <v>339</v>
      </c>
      <c r="P49" s="10"/>
    </row>
    <row r="50" ht="36" spans="1:16">
      <c r="A50">
        <f t="shared" si="0"/>
        <v>202301140048</v>
      </c>
      <c r="B50" s="9" t="s">
        <v>75</v>
      </c>
      <c r="C50" s="9" t="s">
        <v>407</v>
      </c>
      <c r="D50" s="9" t="s">
        <v>191</v>
      </c>
      <c r="E50" s="9" t="s">
        <v>408</v>
      </c>
      <c r="F50" s="9" t="s">
        <v>409</v>
      </c>
      <c r="G50" s="9" t="s">
        <v>193</v>
      </c>
      <c r="H50" s="9" t="s">
        <v>259</v>
      </c>
      <c r="I50" s="9" t="s">
        <v>195</v>
      </c>
      <c r="J50" s="9" t="s">
        <v>410</v>
      </c>
      <c r="K50" s="9" t="s">
        <v>18</v>
      </c>
      <c r="L50" s="9" t="s">
        <v>19</v>
      </c>
      <c r="M50" s="9" t="s">
        <v>411</v>
      </c>
      <c r="N50" s="16">
        <v>202301140048</v>
      </c>
      <c r="O50" s="10" t="s">
        <v>339</v>
      </c>
      <c r="P50" s="17"/>
    </row>
    <row r="51" ht="36" spans="1:16">
      <c r="A51">
        <f t="shared" si="0"/>
        <v>202301140049</v>
      </c>
      <c r="B51" s="9" t="s">
        <v>76</v>
      </c>
      <c r="C51" s="10" t="s">
        <v>412</v>
      </c>
      <c r="D51" s="9" t="s">
        <v>221</v>
      </c>
      <c r="E51" s="10">
        <v>1997.06</v>
      </c>
      <c r="F51" s="9" t="s">
        <v>413</v>
      </c>
      <c r="G51" s="10" t="s">
        <v>266</v>
      </c>
      <c r="H51" s="10" t="s">
        <v>267</v>
      </c>
      <c r="I51" s="9" t="s">
        <v>195</v>
      </c>
      <c r="J51" s="9" t="s">
        <v>414</v>
      </c>
      <c r="K51" s="9" t="s">
        <v>18</v>
      </c>
      <c r="L51" s="9" t="s">
        <v>19</v>
      </c>
      <c r="M51" s="10">
        <v>13502292860</v>
      </c>
      <c r="N51" s="16">
        <v>202301140049</v>
      </c>
      <c r="O51" s="10" t="s">
        <v>339</v>
      </c>
      <c r="P51" s="10"/>
    </row>
    <row r="52" ht="24" spans="1:16">
      <c r="A52">
        <f t="shared" si="0"/>
        <v>202301140050</v>
      </c>
      <c r="B52" s="9" t="s">
        <v>78</v>
      </c>
      <c r="C52" s="11" t="s">
        <v>415</v>
      </c>
      <c r="D52" s="9" t="s">
        <v>221</v>
      </c>
      <c r="E52" s="11">
        <v>1998.04</v>
      </c>
      <c r="F52" s="9" t="s">
        <v>416</v>
      </c>
      <c r="G52" s="10" t="s">
        <v>295</v>
      </c>
      <c r="H52" s="10" t="s">
        <v>417</v>
      </c>
      <c r="I52" s="9" t="s">
        <v>195</v>
      </c>
      <c r="J52" s="9" t="s">
        <v>202</v>
      </c>
      <c r="K52" s="9" t="s">
        <v>18</v>
      </c>
      <c r="L52" s="9" t="s">
        <v>19</v>
      </c>
      <c r="M52" s="11">
        <v>13202308835</v>
      </c>
      <c r="N52" s="16">
        <v>202301140050</v>
      </c>
      <c r="O52" s="10" t="s">
        <v>339</v>
      </c>
      <c r="P52" s="10"/>
    </row>
    <row r="53" ht="24" spans="1:16">
      <c r="A53">
        <f t="shared" si="0"/>
        <v>202301140051</v>
      </c>
      <c r="B53" s="9" t="s">
        <v>79</v>
      </c>
      <c r="C53" s="9" t="s">
        <v>418</v>
      </c>
      <c r="D53" s="9" t="s">
        <v>191</v>
      </c>
      <c r="E53" s="9" t="s">
        <v>419</v>
      </c>
      <c r="F53" s="9" t="s">
        <v>420</v>
      </c>
      <c r="G53" s="10" t="s">
        <v>421</v>
      </c>
      <c r="H53" s="9" t="s">
        <v>422</v>
      </c>
      <c r="I53" s="9" t="s">
        <v>195</v>
      </c>
      <c r="J53" s="9" t="s">
        <v>202</v>
      </c>
      <c r="K53" s="9" t="s">
        <v>18</v>
      </c>
      <c r="L53" s="9" t="s">
        <v>19</v>
      </c>
      <c r="M53" s="9" t="s">
        <v>423</v>
      </c>
      <c r="N53" s="16">
        <v>202301140051</v>
      </c>
      <c r="O53" s="10" t="s">
        <v>339</v>
      </c>
      <c r="P53" s="17"/>
    </row>
    <row r="54" ht="24" spans="1:16">
      <c r="A54">
        <f t="shared" si="0"/>
        <v>202301140052</v>
      </c>
      <c r="B54" s="9" t="s">
        <v>81</v>
      </c>
      <c r="C54" s="9" t="s">
        <v>424</v>
      </c>
      <c r="D54" s="9" t="s">
        <v>221</v>
      </c>
      <c r="E54" s="9" t="s">
        <v>425</v>
      </c>
      <c r="F54" s="9" t="s">
        <v>426</v>
      </c>
      <c r="G54" s="9" t="s">
        <v>427</v>
      </c>
      <c r="H54" s="9" t="s">
        <v>417</v>
      </c>
      <c r="I54" s="9" t="s">
        <v>195</v>
      </c>
      <c r="J54" s="9" t="s">
        <v>202</v>
      </c>
      <c r="K54" s="9" t="s">
        <v>18</v>
      </c>
      <c r="L54" s="9" t="s">
        <v>19</v>
      </c>
      <c r="M54" s="9" t="s">
        <v>428</v>
      </c>
      <c r="N54" s="16">
        <v>202301140052</v>
      </c>
      <c r="O54" s="10" t="s">
        <v>339</v>
      </c>
      <c r="P54" s="17"/>
    </row>
    <row r="55" ht="24" spans="1:16">
      <c r="A55">
        <f t="shared" si="0"/>
        <v>202301140053</v>
      </c>
      <c r="B55" s="9" t="s">
        <v>82</v>
      </c>
      <c r="C55" s="9" t="s">
        <v>429</v>
      </c>
      <c r="D55" s="9" t="s">
        <v>221</v>
      </c>
      <c r="E55" s="9" t="s">
        <v>222</v>
      </c>
      <c r="F55" s="9" t="s">
        <v>430</v>
      </c>
      <c r="G55" s="9" t="s">
        <v>323</v>
      </c>
      <c r="H55" s="9" t="s">
        <v>285</v>
      </c>
      <c r="I55" s="9" t="s">
        <v>195</v>
      </c>
      <c r="J55" s="9" t="s">
        <v>431</v>
      </c>
      <c r="K55" s="9" t="s">
        <v>18</v>
      </c>
      <c r="L55" s="9" t="s">
        <v>19</v>
      </c>
      <c r="M55" s="9" t="s">
        <v>432</v>
      </c>
      <c r="N55" s="16">
        <v>202301140053</v>
      </c>
      <c r="O55" s="10" t="s">
        <v>339</v>
      </c>
      <c r="P55" s="10"/>
    </row>
    <row r="56" ht="24" spans="1:16">
      <c r="A56">
        <f t="shared" si="0"/>
        <v>202301140054</v>
      </c>
      <c r="B56" s="9" t="s">
        <v>83</v>
      </c>
      <c r="C56" s="11" t="s">
        <v>433</v>
      </c>
      <c r="D56" s="9" t="s">
        <v>221</v>
      </c>
      <c r="E56" s="11">
        <v>1991.02</v>
      </c>
      <c r="F56" s="9" t="s">
        <v>434</v>
      </c>
      <c r="G56" s="10" t="s">
        <v>435</v>
      </c>
      <c r="H56" s="10" t="s">
        <v>436</v>
      </c>
      <c r="I56" s="9" t="s">
        <v>195</v>
      </c>
      <c r="J56" s="9" t="s">
        <v>202</v>
      </c>
      <c r="K56" s="9" t="s">
        <v>18</v>
      </c>
      <c r="L56" s="9" t="s">
        <v>19</v>
      </c>
      <c r="M56" s="11">
        <v>15820263378</v>
      </c>
      <c r="N56" s="16">
        <v>202301140054</v>
      </c>
      <c r="O56" s="10" t="s">
        <v>339</v>
      </c>
      <c r="P56" s="10"/>
    </row>
    <row r="57" ht="24" spans="1:16">
      <c r="A57">
        <f t="shared" si="0"/>
        <v>202301140055</v>
      </c>
      <c r="B57" s="9" t="s">
        <v>86</v>
      </c>
      <c r="C57" s="9" t="s">
        <v>437</v>
      </c>
      <c r="D57" s="9" t="s">
        <v>221</v>
      </c>
      <c r="E57" s="9" t="s">
        <v>438</v>
      </c>
      <c r="F57" s="9" t="s">
        <v>439</v>
      </c>
      <c r="G57" s="9" t="s">
        <v>262</v>
      </c>
      <c r="H57" s="9" t="s">
        <v>290</v>
      </c>
      <c r="I57" s="9" t="s">
        <v>195</v>
      </c>
      <c r="J57" s="9" t="s">
        <v>440</v>
      </c>
      <c r="K57" s="9" t="s">
        <v>18</v>
      </c>
      <c r="L57" s="9" t="s">
        <v>19</v>
      </c>
      <c r="M57" s="9" t="s">
        <v>441</v>
      </c>
      <c r="N57" s="16">
        <v>202301140055</v>
      </c>
      <c r="O57" s="10" t="s">
        <v>339</v>
      </c>
      <c r="P57" s="17"/>
    </row>
    <row r="58" ht="48" spans="1:16">
      <c r="A58">
        <f t="shared" si="0"/>
        <v>202301140056</v>
      </c>
      <c r="B58" s="9" t="s">
        <v>87</v>
      </c>
      <c r="C58" s="9" t="s">
        <v>442</v>
      </c>
      <c r="D58" s="9" t="s">
        <v>191</v>
      </c>
      <c r="E58" s="9" t="s">
        <v>443</v>
      </c>
      <c r="F58" s="9" t="s">
        <v>444</v>
      </c>
      <c r="G58" s="9" t="s">
        <v>208</v>
      </c>
      <c r="H58" s="9" t="s">
        <v>445</v>
      </c>
      <c r="I58" s="9" t="s">
        <v>195</v>
      </c>
      <c r="J58" s="9" t="s">
        <v>446</v>
      </c>
      <c r="K58" s="9" t="s">
        <v>35</v>
      </c>
      <c r="L58" s="9" t="s">
        <v>36</v>
      </c>
      <c r="M58" s="9" t="s">
        <v>447</v>
      </c>
      <c r="N58" s="16">
        <v>202301140056</v>
      </c>
      <c r="O58" s="10" t="s">
        <v>339</v>
      </c>
      <c r="P58" s="11"/>
    </row>
    <row r="59" ht="36" spans="1:16">
      <c r="A59">
        <f t="shared" si="0"/>
        <v>202301140057</v>
      </c>
      <c r="B59" s="9" t="s">
        <v>88</v>
      </c>
      <c r="C59" s="9" t="s">
        <v>448</v>
      </c>
      <c r="D59" s="9" t="s">
        <v>221</v>
      </c>
      <c r="E59" s="9" t="s">
        <v>449</v>
      </c>
      <c r="F59" s="9" t="s">
        <v>450</v>
      </c>
      <c r="G59" s="9" t="s">
        <v>451</v>
      </c>
      <c r="H59" s="9" t="s">
        <v>452</v>
      </c>
      <c r="I59" s="9" t="s">
        <v>195</v>
      </c>
      <c r="J59" s="9" t="s">
        <v>453</v>
      </c>
      <c r="K59" s="9" t="s">
        <v>35</v>
      </c>
      <c r="L59" s="9" t="s">
        <v>36</v>
      </c>
      <c r="M59" s="9" t="s">
        <v>454</v>
      </c>
      <c r="N59" s="16">
        <v>202301140057</v>
      </c>
      <c r="O59" s="10" t="s">
        <v>339</v>
      </c>
      <c r="P59" s="11"/>
    </row>
    <row r="60" ht="36" spans="1:16">
      <c r="A60">
        <f t="shared" si="0"/>
        <v>202301140058</v>
      </c>
      <c r="B60" s="9" t="s">
        <v>91</v>
      </c>
      <c r="C60" s="11" t="s">
        <v>455</v>
      </c>
      <c r="D60" s="9" t="s">
        <v>221</v>
      </c>
      <c r="E60" s="11">
        <v>1998.07</v>
      </c>
      <c r="F60" s="57" t="s">
        <v>456</v>
      </c>
      <c r="G60" s="10" t="s">
        <v>323</v>
      </c>
      <c r="H60" s="9" t="s">
        <v>312</v>
      </c>
      <c r="I60" s="9" t="s">
        <v>195</v>
      </c>
      <c r="J60" s="9" t="s">
        <v>202</v>
      </c>
      <c r="K60" s="9" t="s">
        <v>35</v>
      </c>
      <c r="L60" s="9" t="s">
        <v>36</v>
      </c>
      <c r="M60" s="11">
        <v>18026675456</v>
      </c>
      <c r="N60" s="16">
        <v>202301140058</v>
      </c>
      <c r="O60" s="10" t="s">
        <v>339</v>
      </c>
      <c r="P60" s="11"/>
    </row>
    <row r="61" ht="36" spans="1:16">
      <c r="A61">
        <f t="shared" si="0"/>
        <v>202301140059</v>
      </c>
      <c r="B61" s="9" t="s">
        <v>92</v>
      </c>
      <c r="C61" s="9" t="s">
        <v>457</v>
      </c>
      <c r="D61" s="9" t="s">
        <v>221</v>
      </c>
      <c r="E61" s="9" t="s">
        <v>362</v>
      </c>
      <c r="F61" s="9" t="s">
        <v>458</v>
      </c>
      <c r="G61" s="9" t="s">
        <v>360</v>
      </c>
      <c r="H61" s="9" t="s">
        <v>402</v>
      </c>
      <c r="I61" s="9" t="s">
        <v>195</v>
      </c>
      <c r="J61" s="9" t="s">
        <v>459</v>
      </c>
      <c r="K61" s="9" t="s">
        <v>35</v>
      </c>
      <c r="L61" s="9" t="s">
        <v>36</v>
      </c>
      <c r="M61" s="9" t="s">
        <v>460</v>
      </c>
      <c r="N61" s="16">
        <v>202301140059</v>
      </c>
      <c r="O61" s="10" t="s">
        <v>339</v>
      </c>
      <c r="P61" s="15"/>
    </row>
    <row r="62" ht="48" spans="1:16">
      <c r="A62">
        <f t="shared" si="0"/>
        <v>202301140060</v>
      </c>
      <c r="B62" s="9" t="s">
        <v>93</v>
      </c>
      <c r="C62" s="9" t="s">
        <v>461</v>
      </c>
      <c r="D62" s="9" t="s">
        <v>191</v>
      </c>
      <c r="E62" s="9" t="s">
        <v>462</v>
      </c>
      <c r="F62" s="9" t="s">
        <v>463</v>
      </c>
      <c r="G62" s="9" t="s">
        <v>464</v>
      </c>
      <c r="H62" s="9" t="s">
        <v>259</v>
      </c>
      <c r="I62" s="9" t="s">
        <v>195</v>
      </c>
      <c r="J62" s="9" t="s">
        <v>446</v>
      </c>
      <c r="K62" s="9" t="s">
        <v>35</v>
      </c>
      <c r="L62" s="9" t="s">
        <v>36</v>
      </c>
      <c r="M62" s="9" t="s">
        <v>465</v>
      </c>
      <c r="N62" s="16">
        <v>202301140060</v>
      </c>
      <c r="O62" s="10" t="s">
        <v>339</v>
      </c>
      <c r="P62" s="11"/>
    </row>
    <row r="63" ht="48" spans="1:16">
      <c r="A63">
        <f t="shared" si="0"/>
        <v>202301140061</v>
      </c>
      <c r="B63" s="9" t="s">
        <v>96</v>
      </c>
      <c r="C63" s="11" t="s">
        <v>466</v>
      </c>
      <c r="D63" s="9" t="s">
        <v>191</v>
      </c>
      <c r="E63" s="11">
        <v>1999.09</v>
      </c>
      <c r="F63" s="59" t="s">
        <v>467</v>
      </c>
      <c r="G63" s="11" t="s">
        <v>468</v>
      </c>
      <c r="H63" s="10" t="s">
        <v>194</v>
      </c>
      <c r="I63" s="9" t="s">
        <v>195</v>
      </c>
      <c r="J63" s="9" t="s">
        <v>446</v>
      </c>
      <c r="K63" s="9" t="s">
        <v>35</v>
      </c>
      <c r="L63" s="9" t="s">
        <v>36</v>
      </c>
      <c r="M63" s="11">
        <v>15976104353</v>
      </c>
      <c r="N63" s="16">
        <v>202301140061</v>
      </c>
      <c r="O63" s="10" t="s">
        <v>469</v>
      </c>
      <c r="P63" s="11"/>
    </row>
    <row r="64" ht="24" spans="1:16">
      <c r="A64">
        <f t="shared" si="0"/>
        <v>202301140062</v>
      </c>
      <c r="B64" s="9" t="s">
        <v>97</v>
      </c>
      <c r="C64" s="11" t="s">
        <v>470</v>
      </c>
      <c r="D64" s="9" t="s">
        <v>221</v>
      </c>
      <c r="E64" s="11">
        <v>1998.03</v>
      </c>
      <c r="F64" s="57" t="s">
        <v>471</v>
      </c>
      <c r="G64" s="10" t="s">
        <v>472</v>
      </c>
      <c r="H64" s="10" t="s">
        <v>473</v>
      </c>
      <c r="I64" s="9" t="s">
        <v>195</v>
      </c>
      <c r="J64" s="9" t="s">
        <v>202</v>
      </c>
      <c r="K64" s="9" t="s">
        <v>18</v>
      </c>
      <c r="L64" s="9" t="s">
        <v>19</v>
      </c>
      <c r="M64" s="11">
        <v>15521608089</v>
      </c>
      <c r="N64" s="16">
        <v>202301140062</v>
      </c>
      <c r="O64" s="10" t="s">
        <v>469</v>
      </c>
      <c r="P64" s="10"/>
    </row>
    <row r="65" ht="36" spans="1:16">
      <c r="A65">
        <f t="shared" si="0"/>
        <v>202301140063</v>
      </c>
      <c r="B65" s="9" t="s">
        <v>120</v>
      </c>
      <c r="C65" s="9" t="s">
        <v>474</v>
      </c>
      <c r="D65" s="9" t="s">
        <v>221</v>
      </c>
      <c r="E65" s="9" t="s">
        <v>475</v>
      </c>
      <c r="F65" s="9" t="s">
        <v>476</v>
      </c>
      <c r="G65" s="9" t="s">
        <v>477</v>
      </c>
      <c r="H65" s="9" t="s">
        <v>478</v>
      </c>
      <c r="I65" s="9" t="s">
        <v>479</v>
      </c>
      <c r="J65" s="9" t="s">
        <v>202</v>
      </c>
      <c r="K65" s="9" t="s">
        <v>35</v>
      </c>
      <c r="L65" s="9" t="s">
        <v>42</v>
      </c>
      <c r="M65" s="9" t="s">
        <v>480</v>
      </c>
      <c r="N65" s="16">
        <v>202301140063</v>
      </c>
      <c r="O65" s="10" t="s">
        <v>469</v>
      </c>
      <c r="P65" s="15"/>
    </row>
    <row r="66" ht="36" spans="1:16">
      <c r="A66">
        <f t="shared" si="0"/>
        <v>202301140064</v>
      </c>
      <c r="B66" s="9" t="s">
        <v>123</v>
      </c>
      <c r="C66" s="9" t="s">
        <v>481</v>
      </c>
      <c r="D66" s="9" t="s">
        <v>221</v>
      </c>
      <c r="E66" s="9" t="s">
        <v>482</v>
      </c>
      <c r="F66" s="9" t="s">
        <v>483</v>
      </c>
      <c r="G66" s="9" t="s">
        <v>484</v>
      </c>
      <c r="H66" s="9" t="s">
        <v>485</v>
      </c>
      <c r="I66" s="9" t="s">
        <v>479</v>
      </c>
      <c r="J66" s="9" t="s">
        <v>486</v>
      </c>
      <c r="K66" s="9" t="s">
        <v>35</v>
      </c>
      <c r="L66" s="9" t="s">
        <v>42</v>
      </c>
      <c r="M66" s="9" t="s">
        <v>487</v>
      </c>
      <c r="N66" s="16">
        <v>202301140064</v>
      </c>
      <c r="O66" s="10" t="s">
        <v>469</v>
      </c>
      <c r="P66" s="15"/>
    </row>
    <row r="67" ht="36" spans="1:16">
      <c r="A67">
        <f t="shared" ref="A67:A130" si="1">N67</f>
        <v>202301140065</v>
      </c>
      <c r="B67" s="9" t="s">
        <v>124</v>
      </c>
      <c r="C67" s="11" t="s">
        <v>488</v>
      </c>
      <c r="D67" s="9" t="s">
        <v>221</v>
      </c>
      <c r="E67" s="11">
        <v>1990.03</v>
      </c>
      <c r="F67" s="57" t="s">
        <v>489</v>
      </c>
      <c r="G67" s="9" t="s">
        <v>477</v>
      </c>
      <c r="H67" s="9" t="s">
        <v>485</v>
      </c>
      <c r="I67" s="9" t="s">
        <v>479</v>
      </c>
      <c r="J67" s="9" t="s">
        <v>202</v>
      </c>
      <c r="K67" s="9" t="s">
        <v>35</v>
      </c>
      <c r="L67" s="9" t="s">
        <v>42</v>
      </c>
      <c r="M67" s="11">
        <v>13530303928</v>
      </c>
      <c r="N67" s="16">
        <v>202301140065</v>
      </c>
      <c r="O67" s="10" t="s">
        <v>469</v>
      </c>
      <c r="P67" s="11"/>
    </row>
    <row r="68" ht="36" spans="1:16">
      <c r="A68">
        <f t="shared" si="1"/>
        <v>202301140066</v>
      </c>
      <c r="B68" s="9" t="s">
        <v>125</v>
      </c>
      <c r="C68" s="11" t="s">
        <v>490</v>
      </c>
      <c r="D68" s="9" t="s">
        <v>191</v>
      </c>
      <c r="E68" s="11">
        <v>2000.11</v>
      </c>
      <c r="F68" s="11" t="s">
        <v>491</v>
      </c>
      <c r="G68" s="10" t="s">
        <v>492</v>
      </c>
      <c r="H68" s="9" t="s">
        <v>493</v>
      </c>
      <c r="I68" s="9" t="s">
        <v>479</v>
      </c>
      <c r="J68" s="9" t="s">
        <v>202</v>
      </c>
      <c r="K68" s="9" t="s">
        <v>35</v>
      </c>
      <c r="L68" s="9" t="s">
        <v>42</v>
      </c>
      <c r="M68" s="11">
        <v>18475052946</v>
      </c>
      <c r="N68" s="16">
        <v>202301140066</v>
      </c>
      <c r="O68" s="10" t="s">
        <v>469</v>
      </c>
      <c r="P68" s="11"/>
    </row>
    <row r="69" ht="36" spans="1:16">
      <c r="A69">
        <f t="shared" si="1"/>
        <v>202301140067</v>
      </c>
      <c r="B69" s="9" t="s">
        <v>127</v>
      </c>
      <c r="C69" s="11" t="s">
        <v>494</v>
      </c>
      <c r="D69" s="9" t="s">
        <v>221</v>
      </c>
      <c r="E69" s="12">
        <v>1997.05</v>
      </c>
      <c r="F69" s="11" t="s">
        <v>495</v>
      </c>
      <c r="G69" s="10" t="s">
        <v>271</v>
      </c>
      <c r="H69" s="9" t="s">
        <v>285</v>
      </c>
      <c r="I69" s="9" t="s">
        <v>195</v>
      </c>
      <c r="J69" s="9" t="s">
        <v>202</v>
      </c>
      <c r="K69" s="9" t="s">
        <v>35</v>
      </c>
      <c r="L69" s="9" t="s">
        <v>42</v>
      </c>
      <c r="M69" s="11">
        <v>18319611608</v>
      </c>
      <c r="N69" s="16">
        <v>202301140067</v>
      </c>
      <c r="O69" s="10" t="s">
        <v>469</v>
      </c>
      <c r="P69" s="11"/>
    </row>
    <row r="70" ht="36" spans="1:16">
      <c r="A70">
        <f t="shared" si="1"/>
        <v>202301140068</v>
      </c>
      <c r="B70" s="9" t="s">
        <v>128</v>
      </c>
      <c r="C70" s="10" t="s">
        <v>496</v>
      </c>
      <c r="D70" s="9" t="s">
        <v>221</v>
      </c>
      <c r="E70" s="10">
        <v>1995.09</v>
      </c>
      <c r="F70" s="56" t="s">
        <v>497</v>
      </c>
      <c r="G70" s="10" t="s">
        <v>498</v>
      </c>
      <c r="H70" s="10" t="s">
        <v>499</v>
      </c>
      <c r="I70" s="9" t="s">
        <v>479</v>
      </c>
      <c r="J70" s="9" t="s">
        <v>202</v>
      </c>
      <c r="K70" s="9" t="s">
        <v>35</v>
      </c>
      <c r="L70" s="9" t="s">
        <v>42</v>
      </c>
      <c r="M70" s="10">
        <v>15767956187</v>
      </c>
      <c r="N70" s="16">
        <v>202301140068</v>
      </c>
      <c r="O70" s="10" t="s">
        <v>469</v>
      </c>
      <c r="P70" s="10"/>
    </row>
    <row r="71" ht="36" spans="1:16">
      <c r="A71">
        <f t="shared" si="1"/>
        <v>202301140069</v>
      </c>
      <c r="B71" s="9" t="s">
        <v>129</v>
      </c>
      <c r="C71" s="11" t="s">
        <v>500</v>
      </c>
      <c r="D71" s="9" t="s">
        <v>191</v>
      </c>
      <c r="E71" s="11">
        <v>1996.09</v>
      </c>
      <c r="F71" s="11" t="s">
        <v>501</v>
      </c>
      <c r="G71" s="10" t="s">
        <v>360</v>
      </c>
      <c r="H71" s="10" t="s">
        <v>502</v>
      </c>
      <c r="I71" s="9" t="s">
        <v>195</v>
      </c>
      <c r="J71" s="9" t="s">
        <v>503</v>
      </c>
      <c r="K71" s="9" t="s">
        <v>35</v>
      </c>
      <c r="L71" s="9" t="s">
        <v>42</v>
      </c>
      <c r="M71" s="11">
        <v>13794577240</v>
      </c>
      <c r="N71" s="16">
        <v>202301140069</v>
      </c>
      <c r="O71" s="10" t="s">
        <v>469</v>
      </c>
      <c r="P71" s="11"/>
    </row>
    <row r="72" ht="36" spans="1:16">
      <c r="A72">
        <f t="shared" si="1"/>
        <v>202301140070</v>
      </c>
      <c r="B72" s="9" t="s">
        <v>131</v>
      </c>
      <c r="C72" s="9" t="s">
        <v>504</v>
      </c>
      <c r="D72" s="9" t="s">
        <v>221</v>
      </c>
      <c r="E72" s="9" t="s">
        <v>505</v>
      </c>
      <c r="F72" s="9" t="s">
        <v>506</v>
      </c>
      <c r="G72" s="10" t="s">
        <v>507</v>
      </c>
      <c r="H72" s="9" t="s">
        <v>312</v>
      </c>
      <c r="I72" s="9" t="s">
        <v>479</v>
      </c>
      <c r="J72" s="9" t="s">
        <v>508</v>
      </c>
      <c r="K72" s="9" t="s">
        <v>35</v>
      </c>
      <c r="L72" s="9" t="s">
        <v>42</v>
      </c>
      <c r="M72" s="9" t="s">
        <v>509</v>
      </c>
      <c r="N72" s="16">
        <v>202301140070</v>
      </c>
      <c r="O72" s="10" t="s">
        <v>469</v>
      </c>
      <c r="P72" s="15"/>
    </row>
    <row r="73" ht="36" spans="1:16">
      <c r="A73">
        <f t="shared" si="1"/>
        <v>202301140071</v>
      </c>
      <c r="B73" s="9" t="s">
        <v>132</v>
      </c>
      <c r="C73" s="9" t="s">
        <v>510</v>
      </c>
      <c r="D73" s="9" t="s">
        <v>191</v>
      </c>
      <c r="E73" s="9" t="s">
        <v>511</v>
      </c>
      <c r="F73" s="9" t="s">
        <v>512</v>
      </c>
      <c r="G73" s="9" t="s">
        <v>513</v>
      </c>
      <c r="H73" s="9" t="s">
        <v>514</v>
      </c>
      <c r="I73" s="9" t="s">
        <v>195</v>
      </c>
      <c r="J73" s="9" t="s">
        <v>515</v>
      </c>
      <c r="K73" s="9" t="s">
        <v>35</v>
      </c>
      <c r="L73" s="9" t="s">
        <v>42</v>
      </c>
      <c r="M73" s="9" t="s">
        <v>516</v>
      </c>
      <c r="N73" s="16">
        <v>202301140071</v>
      </c>
      <c r="O73" s="10" t="s">
        <v>469</v>
      </c>
      <c r="P73" s="15"/>
    </row>
    <row r="74" ht="36" spans="1:16">
      <c r="A74">
        <f t="shared" si="1"/>
        <v>202301140072</v>
      </c>
      <c r="B74" s="9" t="s">
        <v>133</v>
      </c>
      <c r="C74" s="9" t="s">
        <v>517</v>
      </c>
      <c r="D74" s="9" t="s">
        <v>221</v>
      </c>
      <c r="E74" s="9" t="s">
        <v>462</v>
      </c>
      <c r="F74" s="9" t="s">
        <v>518</v>
      </c>
      <c r="G74" s="9" t="s">
        <v>519</v>
      </c>
      <c r="H74" s="9" t="s">
        <v>285</v>
      </c>
      <c r="I74" s="9" t="s">
        <v>195</v>
      </c>
      <c r="J74" s="9" t="s">
        <v>202</v>
      </c>
      <c r="K74" s="9" t="s">
        <v>35</v>
      </c>
      <c r="L74" s="9" t="s">
        <v>42</v>
      </c>
      <c r="M74" s="9" t="s">
        <v>520</v>
      </c>
      <c r="N74" s="16">
        <v>202301140072</v>
      </c>
      <c r="O74" s="10" t="s">
        <v>469</v>
      </c>
      <c r="P74" s="15"/>
    </row>
    <row r="75" ht="36" spans="1:16">
      <c r="A75">
        <f t="shared" si="1"/>
        <v>202301140073</v>
      </c>
      <c r="B75" s="9" t="s">
        <v>134</v>
      </c>
      <c r="C75" s="9" t="s">
        <v>521</v>
      </c>
      <c r="D75" s="9" t="s">
        <v>221</v>
      </c>
      <c r="E75" s="9" t="s">
        <v>522</v>
      </c>
      <c r="F75" s="9" t="s">
        <v>523</v>
      </c>
      <c r="G75" s="9" t="s">
        <v>524</v>
      </c>
      <c r="H75" s="9" t="s">
        <v>525</v>
      </c>
      <c r="I75" s="9" t="s">
        <v>479</v>
      </c>
      <c r="J75" s="9" t="s">
        <v>526</v>
      </c>
      <c r="K75" s="9" t="s">
        <v>35</v>
      </c>
      <c r="L75" s="9" t="s">
        <v>42</v>
      </c>
      <c r="M75" s="9" t="s">
        <v>527</v>
      </c>
      <c r="N75" s="16">
        <v>202301140073</v>
      </c>
      <c r="O75" s="10" t="s">
        <v>469</v>
      </c>
      <c r="P75" s="9"/>
    </row>
    <row r="76" ht="36" spans="1:16">
      <c r="A76">
        <f t="shared" si="1"/>
        <v>202301140074</v>
      </c>
      <c r="B76" s="9" t="s">
        <v>135</v>
      </c>
      <c r="C76" s="9" t="s">
        <v>528</v>
      </c>
      <c r="D76" s="9" t="s">
        <v>221</v>
      </c>
      <c r="E76" s="9" t="s">
        <v>529</v>
      </c>
      <c r="F76" s="9" t="s">
        <v>530</v>
      </c>
      <c r="G76" s="9" t="s">
        <v>531</v>
      </c>
      <c r="H76" s="10" t="s">
        <v>532</v>
      </c>
      <c r="I76" s="9" t="s">
        <v>195</v>
      </c>
      <c r="J76" s="9" t="s">
        <v>202</v>
      </c>
      <c r="K76" s="9" t="s">
        <v>35</v>
      </c>
      <c r="L76" s="9" t="s">
        <v>42</v>
      </c>
      <c r="M76" s="9" t="s">
        <v>533</v>
      </c>
      <c r="N76" s="16">
        <v>202301140074</v>
      </c>
      <c r="O76" s="10" t="s">
        <v>469</v>
      </c>
      <c r="P76" s="15"/>
    </row>
    <row r="77" ht="36" spans="1:16">
      <c r="A77">
        <f t="shared" si="1"/>
        <v>202301140075</v>
      </c>
      <c r="B77" s="9" t="s">
        <v>136</v>
      </c>
      <c r="C77" s="9" t="s">
        <v>534</v>
      </c>
      <c r="D77" s="9" t="s">
        <v>221</v>
      </c>
      <c r="E77" s="9" t="s">
        <v>535</v>
      </c>
      <c r="F77" s="9" t="s">
        <v>536</v>
      </c>
      <c r="G77" s="9" t="s">
        <v>537</v>
      </c>
      <c r="H77" s="9" t="s">
        <v>276</v>
      </c>
      <c r="I77" s="9" t="s">
        <v>195</v>
      </c>
      <c r="J77" s="9" t="s">
        <v>202</v>
      </c>
      <c r="K77" s="9" t="s">
        <v>35</v>
      </c>
      <c r="L77" s="9" t="s">
        <v>42</v>
      </c>
      <c r="M77" s="9" t="s">
        <v>538</v>
      </c>
      <c r="N77" s="16">
        <v>202301140075</v>
      </c>
      <c r="O77" s="10" t="s">
        <v>469</v>
      </c>
      <c r="P77" s="15"/>
    </row>
    <row r="78" ht="24" spans="1:16">
      <c r="A78">
        <f t="shared" si="1"/>
        <v>202301140076</v>
      </c>
      <c r="B78" s="9" t="s">
        <v>139</v>
      </c>
      <c r="C78" s="9" t="s">
        <v>539</v>
      </c>
      <c r="D78" s="9" t="s">
        <v>191</v>
      </c>
      <c r="E78" s="9" t="s">
        <v>222</v>
      </c>
      <c r="F78" s="9" t="s">
        <v>540</v>
      </c>
      <c r="G78" s="9" t="s">
        <v>427</v>
      </c>
      <c r="H78" s="9" t="s">
        <v>541</v>
      </c>
      <c r="I78" s="9" t="s">
        <v>195</v>
      </c>
      <c r="J78" s="9" t="s">
        <v>202</v>
      </c>
      <c r="K78" s="9" t="s">
        <v>49</v>
      </c>
      <c r="L78" s="9" t="s">
        <v>50</v>
      </c>
      <c r="M78" s="9" t="s">
        <v>542</v>
      </c>
      <c r="N78" s="16">
        <v>202301140076</v>
      </c>
      <c r="O78" s="10" t="s">
        <v>469</v>
      </c>
      <c r="P78" s="15"/>
    </row>
    <row r="79" ht="24" spans="1:16">
      <c r="A79">
        <f t="shared" si="1"/>
        <v>202301140077</v>
      </c>
      <c r="B79" s="9" t="s">
        <v>140</v>
      </c>
      <c r="C79" s="9" t="s">
        <v>543</v>
      </c>
      <c r="D79" s="9" t="s">
        <v>191</v>
      </c>
      <c r="E79" s="9" t="s">
        <v>544</v>
      </c>
      <c r="F79" s="9" t="s">
        <v>545</v>
      </c>
      <c r="G79" s="9" t="s">
        <v>472</v>
      </c>
      <c r="H79" s="9" t="s">
        <v>541</v>
      </c>
      <c r="I79" s="9" t="s">
        <v>195</v>
      </c>
      <c r="J79" s="9" t="s">
        <v>202</v>
      </c>
      <c r="K79" s="9" t="s">
        <v>49</v>
      </c>
      <c r="L79" s="9" t="s">
        <v>50</v>
      </c>
      <c r="M79" s="9" t="s">
        <v>546</v>
      </c>
      <c r="N79" s="16">
        <v>202301140077</v>
      </c>
      <c r="O79" s="10" t="s">
        <v>469</v>
      </c>
      <c r="P79" s="15"/>
    </row>
    <row r="80" ht="24" spans="1:16">
      <c r="A80">
        <f t="shared" si="1"/>
        <v>202301140078</v>
      </c>
      <c r="B80" s="9" t="s">
        <v>141</v>
      </c>
      <c r="C80" s="9" t="s">
        <v>547</v>
      </c>
      <c r="D80" s="9" t="s">
        <v>191</v>
      </c>
      <c r="E80" s="9" t="s">
        <v>548</v>
      </c>
      <c r="F80" s="9" t="s">
        <v>549</v>
      </c>
      <c r="G80" s="9" t="s">
        <v>258</v>
      </c>
      <c r="H80" s="9" t="s">
        <v>541</v>
      </c>
      <c r="I80" s="9" t="s">
        <v>195</v>
      </c>
      <c r="J80" s="9" t="s">
        <v>202</v>
      </c>
      <c r="K80" s="9" t="s">
        <v>49</v>
      </c>
      <c r="L80" s="9" t="s">
        <v>50</v>
      </c>
      <c r="M80" s="9" t="s">
        <v>550</v>
      </c>
      <c r="N80" s="16">
        <v>202301140078</v>
      </c>
      <c r="O80" s="10" t="s">
        <v>469</v>
      </c>
      <c r="P80" s="11"/>
    </row>
    <row r="81" ht="24" spans="1:16">
      <c r="A81">
        <f t="shared" si="1"/>
        <v>202301140079</v>
      </c>
      <c r="B81" s="9" t="s">
        <v>144</v>
      </c>
      <c r="C81" s="9" t="s">
        <v>551</v>
      </c>
      <c r="D81" s="9" t="s">
        <v>221</v>
      </c>
      <c r="E81" s="9" t="s">
        <v>425</v>
      </c>
      <c r="F81" s="9" t="s">
        <v>552</v>
      </c>
      <c r="G81" s="9" t="s">
        <v>342</v>
      </c>
      <c r="H81" s="9" t="s">
        <v>541</v>
      </c>
      <c r="I81" s="9" t="s">
        <v>195</v>
      </c>
      <c r="J81" s="9" t="s">
        <v>553</v>
      </c>
      <c r="K81" s="9" t="s">
        <v>49</v>
      </c>
      <c r="L81" s="9" t="s">
        <v>50</v>
      </c>
      <c r="M81" s="9" t="s">
        <v>554</v>
      </c>
      <c r="N81" s="16">
        <v>202301140079</v>
      </c>
      <c r="O81" s="10" t="s">
        <v>469</v>
      </c>
      <c r="P81" s="11"/>
    </row>
    <row r="82" ht="24" spans="1:16">
      <c r="A82">
        <f t="shared" si="1"/>
        <v>202301140080</v>
      </c>
      <c r="B82" s="9" t="s">
        <v>145</v>
      </c>
      <c r="C82" s="11" t="s">
        <v>555</v>
      </c>
      <c r="D82" s="9" t="s">
        <v>221</v>
      </c>
      <c r="E82" s="11">
        <v>1996.11</v>
      </c>
      <c r="F82" s="57" t="s">
        <v>556</v>
      </c>
      <c r="G82" s="9" t="s">
        <v>427</v>
      </c>
      <c r="H82" s="9" t="s">
        <v>541</v>
      </c>
      <c r="I82" s="9" t="s">
        <v>195</v>
      </c>
      <c r="J82" s="9" t="s">
        <v>202</v>
      </c>
      <c r="K82" s="9" t="s">
        <v>49</v>
      </c>
      <c r="L82" s="9" t="s">
        <v>50</v>
      </c>
      <c r="M82" s="11">
        <v>13168612181</v>
      </c>
      <c r="N82" s="16">
        <v>202301140080</v>
      </c>
      <c r="O82" s="10" t="s">
        <v>469</v>
      </c>
      <c r="P82" s="11"/>
    </row>
    <row r="83" ht="24" spans="1:16">
      <c r="A83">
        <f t="shared" si="1"/>
        <v>202301140081</v>
      </c>
      <c r="B83" s="9" t="s">
        <v>146</v>
      </c>
      <c r="C83" s="11" t="s">
        <v>557</v>
      </c>
      <c r="D83" s="9" t="s">
        <v>191</v>
      </c>
      <c r="E83" s="11">
        <v>1999.12</v>
      </c>
      <c r="F83" s="57" t="s">
        <v>558</v>
      </c>
      <c r="G83" s="10" t="s">
        <v>464</v>
      </c>
      <c r="H83" s="9" t="s">
        <v>541</v>
      </c>
      <c r="I83" s="9" t="s">
        <v>195</v>
      </c>
      <c r="J83" s="9" t="s">
        <v>202</v>
      </c>
      <c r="K83" s="9" t="s">
        <v>49</v>
      </c>
      <c r="L83" s="9" t="s">
        <v>50</v>
      </c>
      <c r="M83" s="11">
        <v>13421616728</v>
      </c>
      <c r="N83" s="16">
        <v>202301140081</v>
      </c>
      <c r="O83" s="10" t="s">
        <v>469</v>
      </c>
      <c r="P83" s="11"/>
    </row>
    <row r="84" ht="24" spans="1:16">
      <c r="A84">
        <f t="shared" si="1"/>
        <v>202301140082</v>
      </c>
      <c r="B84" s="9" t="s">
        <v>148</v>
      </c>
      <c r="C84" s="11" t="s">
        <v>559</v>
      </c>
      <c r="D84" s="9" t="s">
        <v>191</v>
      </c>
      <c r="E84" s="12">
        <v>1998.1</v>
      </c>
      <c r="F84" s="57" t="s">
        <v>560</v>
      </c>
      <c r="G84" s="10" t="s">
        <v>224</v>
      </c>
      <c r="H84" s="9" t="s">
        <v>541</v>
      </c>
      <c r="I84" s="9" t="s">
        <v>195</v>
      </c>
      <c r="J84" s="9" t="s">
        <v>202</v>
      </c>
      <c r="K84" s="9" t="s">
        <v>49</v>
      </c>
      <c r="L84" s="9" t="s">
        <v>50</v>
      </c>
      <c r="M84" s="11">
        <v>15815995351</v>
      </c>
      <c r="N84" s="16">
        <v>202301140082</v>
      </c>
      <c r="O84" s="10" t="s">
        <v>469</v>
      </c>
      <c r="P84" s="11"/>
    </row>
    <row r="85" ht="36" spans="1:16">
      <c r="A85">
        <f t="shared" si="1"/>
        <v>202301140083</v>
      </c>
      <c r="B85" s="9" t="s">
        <v>149</v>
      </c>
      <c r="C85" s="10" t="s">
        <v>561</v>
      </c>
      <c r="D85" s="9" t="s">
        <v>191</v>
      </c>
      <c r="E85" s="14">
        <v>1997.07</v>
      </c>
      <c r="F85" s="56" t="s">
        <v>562</v>
      </c>
      <c r="G85" s="10" t="s">
        <v>464</v>
      </c>
      <c r="H85" s="9" t="s">
        <v>541</v>
      </c>
      <c r="I85" s="9" t="s">
        <v>195</v>
      </c>
      <c r="J85" s="9" t="s">
        <v>563</v>
      </c>
      <c r="K85" s="9" t="s">
        <v>49</v>
      </c>
      <c r="L85" s="9" t="s">
        <v>50</v>
      </c>
      <c r="M85" s="10">
        <v>15955841377</v>
      </c>
      <c r="N85" s="16">
        <v>202301140083</v>
      </c>
      <c r="O85" s="10" t="s">
        <v>469</v>
      </c>
      <c r="P85" s="11"/>
    </row>
    <row r="86" ht="36" spans="1:16">
      <c r="A86">
        <f t="shared" si="1"/>
        <v>202301140084</v>
      </c>
      <c r="B86" s="9" t="s">
        <v>152</v>
      </c>
      <c r="C86" s="11" t="s">
        <v>564</v>
      </c>
      <c r="D86" s="9" t="s">
        <v>191</v>
      </c>
      <c r="E86" s="12">
        <v>1995.05</v>
      </c>
      <c r="F86" s="57" t="s">
        <v>565</v>
      </c>
      <c r="G86" s="10" t="s">
        <v>224</v>
      </c>
      <c r="H86" s="9" t="s">
        <v>541</v>
      </c>
      <c r="I86" s="9" t="s">
        <v>195</v>
      </c>
      <c r="J86" s="9" t="s">
        <v>566</v>
      </c>
      <c r="K86" s="9" t="s">
        <v>49</v>
      </c>
      <c r="L86" s="9" t="s">
        <v>50</v>
      </c>
      <c r="M86" s="11">
        <v>13794966754</v>
      </c>
      <c r="N86" s="16">
        <v>202301140084</v>
      </c>
      <c r="O86" s="10" t="s">
        <v>469</v>
      </c>
      <c r="P86" s="11"/>
    </row>
    <row r="87" ht="24" spans="1:16">
      <c r="A87">
        <f t="shared" si="1"/>
        <v>202301140085</v>
      </c>
      <c r="B87" s="9" t="s">
        <v>154</v>
      </c>
      <c r="C87" s="9" t="s">
        <v>567</v>
      </c>
      <c r="D87" s="9" t="s">
        <v>191</v>
      </c>
      <c r="E87" s="9" t="s">
        <v>568</v>
      </c>
      <c r="F87" s="9" t="s">
        <v>569</v>
      </c>
      <c r="G87" s="9" t="s">
        <v>193</v>
      </c>
      <c r="H87" s="9" t="s">
        <v>541</v>
      </c>
      <c r="I87" s="9" t="s">
        <v>195</v>
      </c>
      <c r="J87" s="9" t="s">
        <v>570</v>
      </c>
      <c r="K87" s="9" t="s">
        <v>49</v>
      </c>
      <c r="L87" s="9" t="s">
        <v>50</v>
      </c>
      <c r="M87" s="9" t="s">
        <v>571</v>
      </c>
      <c r="N87" s="16">
        <v>202301140085</v>
      </c>
      <c r="O87" s="10" t="s">
        <v>469</v>
      </c>
      <c r="P87" s="15"/>
    </row>
    <row r="88" ht="24" spans="1:16">
      <c r="A88">
        <f t="shared" si="1"/>
        <v>202301140086</v>
      </c>
      <c r="B88" s="9" t="s">
        <v>155</v>
      </c>
      <c r="C88" s="10" t="s">
        <v>572</v>
      </c>
      <c r="D88" s="9" t="s">
        <v>191</v>
      </c>
      <c r="E88" s="10">
        <v>1997.12</v>
      </c>
      <c r="F88" s="56" t="s">
        <v>573</v>
      </c>
      <c r="G88" s="10" t="s">
        <v>323</v>
      </c>
      <c r="H88" s="9" t="s">
        <v>541</v>
      </c>
      <c r="I88" s="9" t="s">
        <v>195</v>
      </c>
      <c r="J88" s="9" t="s">
        <v>202</v>
      </c>
      <c r="K88" s="9" t="s">
        <v>49</v>
      </c>
      <c r="L88" s="9" t="s">
        <v>50</v>
      </c>
      <c r="M88" s="10">
        <v>15625559707</v>
      </c>
      <c r="N88" s="16">
        <v>202301140086</v>
      </c>
      <c r="O88" s="10" t="s">
        <v>469</v>
      </c>
      <c r="P88" s="10"/>
    </row>
    <row r="89" ht="24" spans="1:16">
      <c r="A89">
        <f t="shared" si="1"/>
        <v>202301140087</v>
      </c>
      <c r="B89" s="9" t="s">
        <v>156</v>
      </c>
      <c r="C89" s="11" t="s">
        <v>574</v>
      </c>
      <c r="D89" s="9" t="s">
        <v>191</v>
      </c>
      <c r="E89" s="11">
        <v>1993.09</v>
      </c>
      <c r="F89" s="11" t="s">
        <v>575</v>
      </c>
      <c r="G89" s="10" t="s">
        <v>224</v>
      </c>
      <c r="H89" s="9" t="s">
        <v>541</v>
      </c>
      <c r="I89" s="9" t="s">
        <v>195</v>
      </c>
      <c r="J89" s="9" t="s">
        <v>202</v>
      </c>
      <c r="K89" s="9" t="s">
        <v>49</v>
      </c>
      <c r="L89" s="9" t="s">
        <v>50</v>
      </c>
      <c r="M89" s="11">
        <v>18026563651</v>
      </c>
      <c r="N89" s="16">
        <v>202301140087</v>
      </c>
      <c r="O89" s="10" t="s">
        <v>469</v>
      </c>
      <c r="P89" s="11"/>
    </row>
    <row r="90" ht="36" spans="1:16">
      <c r="A90">
        <f t="shared" si="1"/>
        <v>202301140088</v>
      </c>
      <c r="B90" s="9" t="s">
        <v>157</v>
      </c>
      <c r="C90" s="9" t="s">
        <v>576</v>
      </c>
      <c r="D90" s="9" t="s">
        <v>191</v>
      </c>
      <c r="E90" s="9" t="s">
        <v>577</v>
      </c>
      <c r="F90" s="9" t="s">
        <v>578</v>
      </c>
      <c r="G90" s="9" t="s">
        <v>258</v>
      </c>
      <c r="H90" s="9" t="s">
        <v>541</v>
      </c>
      <c r="I90" s="9" t="s">
        <v>195</v>
      </c>
      <c r="J90" s="9" t="s">
        <v>579</v>
      </c>
      <c r="K90" s="9" t="s">
        <v>49</v>
      </c>
      <c r="L90" s="9" t="s">
        <v>50</v>
      </c>
      <c r="M90" s="9" t="s">
        <v>580</v>
      </c>
      <c r="N90" s="16">
        <v>202301140088</v>
      </c>
      <c r="O90" s="10" t="s">
        <v>469</v>
      </c>
      <c r="P90" s="15"/>
    </row>
    <row r="91" ht="24" spans="1:16">
      <c r="A91">
        <f t="shared" si="1"/>
        <v>202301140089</v>
      </c>
      <c r="B91" s="9" t="s">
        <v>158</v>
      </c>
      <c r="C91" s="9" t="s">
        <v>581</v>
      </c>
      <c r="D91" s="9" t="s">
        <v>221</v>
      </c>
      <c r="E91" s="9" t="s">
        <v>210</v>
      </c>
      <c r="F91" s="9" t="s">
        <v>582</v>
      </c>
      <c r="G91" s="9" t="s">
        <v>583</v>
      </c>
      <c r="H91" s="9" t="s">
        <v>541</v>
      </c>
      <c r="I91" s="9" t="s">
        <v>195</v>
      </c>
      <c r="J91" s="9" t="s">
        <v>584</v>
      </c>
      <c r="K91" s="9" t="s">
        <v>49</v>
      </c>
      <c r="L91" s="9" t="s">
        <v>50</v>
      </c>
      <c r="M91" s="9" t="s">
        <v>585</v>
      </c>
      <c r="N91" s="16">
        <v>202301140089</v>
      </c>
      <c r="O91" s="10" t="s">
        <v>469</v>
      </c>
      <c r="P91" s="15"/>
    </row>
    <row r="92" ht="24" spans="1:16">
      <c r="A92">
        <f t="shared" si="1"/>
        <v>202301140090</v>
      </c>
      <c r="B92" s="9" t="s">
        <v>159</v>
      </c>
      <c r="C92" s="9" t="s">
        <v>586</v>
      </c>
      <c r="D92" s="9" t="s">
        <v>191</v>
      </c>
      <c r="E92" s="9" t="s">
        <v>216</v>
      </c>
      <c r="F92" s="9" t="s">
        <v>587</v>
      </c>
      <c r="G92" s="9" t="s">
        <v>271</v>
      </c>
      <c r="H92" s="9" t="s">
        <v>541</v>
      </c>
      <c r="I92" s="9" t="s">
        <v>195</v>
      </c>
      <c r="J92" s="9" t="s">
        <v>588</v>
      </c>
      <c r="K92" s="9" t="s">
        <v>49</v>
      </c>
      <c r="L92" s="9" t="s">
        <v>50</v>
      </c>
      <c r="M92" s="9" t="s">
        <v>589</v>
      </c>
      <c r="N92" s="16">
        <v>202301140090</v>
      </c>
      <c r="O92" s="10" t="s">
        <v>469</v>
      </c>
      <c r="P92" s="11"/>
    </row>
    <row r="93" ht="24" spans="1:16">
      <c r="A93">
        <f t="shared" si="1"/>
        <v>202301140091</v>
      </c>
      <c r="B93" s="9" t="s">
        <v>160</v>
      </c>
      <c r="C93" s="11" t="s">
        <v>590</v>
      </c>
      <c r="D93" s="9" t="s">
        <v>191</v>
      </c>
      <c r="E93" s="11">
        <v>1991.03</v>
      </c>
      <c r="F93" s="57" t="s">
        <v>591</v>
      </c>
      <c r="G93" s="9" t="s">
        <v>271</v>
      </c>
      <c r="H93" s="9" t="s">
        <v>541</v>
      </c>
      <c r="I93" s="9" t="s">
        <v>195</v>
      </c>
      <c r="J93" s="9" t="s">
        <v>202</v>
      </c>
      <c r="K93" s="9" t="s">
        <v>49</v>
      </c>
      <c r="L93" s="9" t="s">
        <v>50</v>
      </c>
      <c r="M93" s="11">
        <v>15811944399</v>
      </c>
      <c r="N93" s="16">
        <v>202301140091</v>
      </c>
      <c r="O93" s="10" t="s">
        <v>592</v>
      </c>
      <c r="P93" s="11"/>
    </row>
    <row r="94" ht="36" spans="1:16">
      <c r="A94">
        <f t="shared" si="1"/>
        <v>202301140092</v>
      </c>
      <c r="B94" s="9" t="s">
        <v>161</v>
      </c>
      <c r="C94" s="9" t="s">
        <v>593</v>
      </c>
      <c r="D94" s="9" t="s">
        <v>191</v>
      </c>
      <c r="E94" s="9" t="s">
        <v>462</v>
      </c>
      <c r="F94" s="9" t="s">
        <v>594</v>
      </c>
      <c r="G94" s="10" t="s">
        <v>262</v>
      </c>
      <c r="H94" s="9" t="s">
        <v>541</v>
      </c>
      <c r="I94" s="9" t="s">
        <v>195</v>
      </c>
      <c r="J94" s="9" t="s">
        <v>595</v>
      </c>
      <c r="K94" s="9" t="s">
        <v>49</v>
      </c>
      <c r="L94" s="9" t="s">
        <v>50</v>
      </c>
      <c r="M94" s="9" t="s">
        <v>596</v>
      </c>
      <c r="N94" s="16">
        <v>202301140092</v>
      </c>
      <c r="O94" s="10" t="s">
        <v>592</v>
      </c>
      <c r="P94" s="15"/>
    </row>
    <row r="95" ht="36" spans="1:16">
      <c r="A95">
        <f t="shared" si="1"/>
        <v>202301140093</v>
      </c>
      <c r="B95" s="9" t="s">
        <v>162</v>
      </c>
      <c r="C95" s="9" t="s">
        <v>597</v>
      </c>
      <c r="D95" s="9" t="s">
        <v>191</v>
      </c>
      <c r="E95" s="9" t="s">
        <v>598</v>
      </c>
      <c r="F95" s="9" t="s">
        <v>599</v>
      </c>
      <c r="G95" s="9" t="s">
        <v>600</v>
      </c>
      <c r="H95" s="9" t="s">
        <v>541</v>
      </c>
      <c r="I95" s="9" t="s">
        <v>195</v>
      </c>
      <c r="J95" s="9" t="s">
        <v>601</v>
      </c>
      <c r="K95" s="9" t="s">
        <v>49</v>
      </c>
      <c r="L95" s="9" t="s">
        <v>50</v>
      </c>
      <c r="M95" s="9" t="s">
        <v>602</v>
      </c>
      <c r="N95" s="16">
        <v>202301140093</v>
      </c>
      <c r="O95" s="10" t="s">
        <v>592</v>
      </c>
      <c r="P95" s="9"/>
    </row>
    <row r="96" ht="36" spans="1:16">
      <c r="A96">
        <f t="shared" si="1"/>
        <v>202301140094</v>
      </c>
      <c r="B96" s="9" t="s">
        <v>164</v>
      </c>
      <c r="C96" s="9" t="s">
        <v>603</v>
      </c>
      <c r="D96" s="9" t="s">
        <v>191</v>
      </c>
      <c r="E96" s="9" t="s">
        <v>604</v>
      </c>
      <c r="F96" s="9" t="s">
        <v>605</v>
      </c>
      <c r="G96" s="9" t="s">
        <v>342</v>
      </c>
      <c r="H96" s="9" t="s">
        <v>541</v>
      </c>
      <c r="I96" s="9" t="s">
        <v>195</v>
      </c>
      <c r="J96" s="9" t="s">
        <v>606</v>
      </c>
      <c r="K96" s="9" t="s">
        <v>49</v>
      </c>
      <c r="L96" s="9" t="s">
        <v>50</v>
      </c>
      <c r="M96" s="9" t="s">
        <v>607</v>
      </c>
      <c r="N96" s="16">
        <v>202301140094</v>
      </c>
      <c r="O96" s="10" t="s">
        <v>592</v>
      </c>
      <c r="P96" s="15"/>
    </row>
    <row r="97" ht="24" spans="1:16">
      <c r="A97">
        <f t="shared" si="1"/>
        <v>202301140095</v>
      </c>
      <c r="B97" s="9" t="s">
        <v>166</v>
      </c>
      <c r="C97" s="9" t="s">
        <v>608</v>
      </c>
      <c r="D97" s="9" t="s">
        <v>191</v>
      </c>
      <c r="E97" s="9" t="s">
        <v>475</v>
      </c>
      <c r="F97" s="9" t="s">
        <v>609</v>
      </c>
      <c r="G97" s="10" t="s">
        <v>224</v>
      </c>
      <c r="H97" s="9" t="s">
        <v>541</v>
      </c>
      <c r="I97" s="9" t="s">
        <v>195</v>
      </c>
      <c r="J97" s="9" t="s">
        <v>610</v>
      </c>
      <c r="K97" s="9" t="s">
        <v>49</v>
      </c>
      <c r="L97" s="9" t="s">
        <v>50</v>
      </c>
      <c r="M97" s="9" t="s">
        <v>611</v>
      </c>
      <c r="N97" s="16">
        <v>202301140095</v>
      </c>
      <c r="O97" s="10" t="s">
        <v>592</v>
      </c>
      <c r="P97" s="15"/>
    </row>
    <row r="98" ht="24" spans="1:16">
      <c r="A98">
        <f t="shared" si="1"/>
        <v>202301140096</v>
      </c>
      <c r="B98" s="9" t="s">
        <v>167</v>
      </c>
      <c r="C98" s="10" t="s">
        <v>612</v>
      </c>
      <c r="D98" s="9" t="s">
        <v>191</v>
      </c>
      <c r="E98" s="10">
        <v>1999.04</v>
      </c>
      <c r="F98" s="56" t="s">
        <v>613</v>
      </c>
      <c r="G98" s="10" t="s">
        <v>254</v>
      </c>
      <c r="H98" s="9" t="s">
        <v>541</v>
      </c>
      <c r="I98" s="9" t="s">
        <v>195</v>
      </c>
      <c r="J98" s="9" t="s">
        <v>202</v>
      </c>
      <c r="K98" s="9" t="s">
        <v>49</v>
      </c>
      <c r="L98" s="9" t="s">
        <v>50</v>
      </c>
      <c r="M98" s="10">
        <v>18129528769</v>
      </c>
      <c r="N98" s="16">
        <v>202301140096</v>
      </c>
      <c r="O98" s="10" t="s">
        <v>592</v>
      </c>
      <c r="P98" s="10"/>
    </row>
    <row r="99" ht="24" spans="1:16">
      <c r="A99">
        <f t="shared" si="1"/>
        <v>202301140097</v>
      </c>
      <c r="B99" s="9" t="s">
        <v>168</v>
      </c>
      <c r="C99" s="9" t="s">
        <v>614</v>
      </c>
      <c r="D99" s="9" t="s">
        <v>191</v>
      </c>
      <c r="E99" s="9" t="s">
        <v>615</v>
      </c>
      <c r="F99" s="9" t="s">
        <v>616</v>
      </c>
      <c r="G99" s="10" t="s">
        <v>262</v>
      </c>
      <c r="H99" s="9" t="s">
        <v>541</v>
      </c>
      <c r="I99" s="9" t="s">
        <v>195</v>
      </c>
      <c r="J99" s="9" t="s">
        <v>617</v>
      </c>
      <c r="K99" s="9" t="s">
        <v>49</v>
      </c>
      <c r="L99" s="9" t="s">
        <v>50</v>
      </c>
      <c r="M99" s="9" t="s">
        <v>618</v>
      </c>
      <c r="N99" s="16">
        <v>202301140097</v>
      </c>
      <c r="O99" s="10" t="s">
        <v>592</v>
      </c>
      <c r="P99" s="15"/>
    </row>
    <row r="100" ht="36" spans="1:16">
      <c r="A100">
        <f t="shared" si="1"/>
        <v>202301140098</v>
      </c>
      <c r="B100" s="9" t="s">
        <v>169</v>
      </c>
      <c r="C100" s="9" t="s">
        <v>619</v>
      </c>
      <c r="D100" s="9" t="s">
        <v>191</v>
      </c>
      <c r="E100" s="9" t="s">
        <v>620</v>
      </c>
      <c r="F100" s="9" t="s">
        <v>621</v>
      </c>
      <c r="G100" s="9" t="s">
        <v>622</v>
      </c>
      <c r="H100" s="9" t="s">
        <v>541</v>
      </c>
      <c r="I100" s="9" t="s">
        <v>195</v>
      </c>
      <c r="J100" s="9" t="s">
        <v>623</v>
      </c>
      <c r="K100" s="9" t="s">
        <v>49</v>
      </c>
      <c r="L100" s="9" t="s">
        <v>50</v>
      </c>
      <c r="M100" s="9" t="s">
        <v>624</v>
      </c>
      <c r="N100" s="16">
        <v>202301140098</v>
      </c>
      <c r="O100" s="10" t="s">
        <v>592</v>
      </c>
      <c r="P100" s="9"/>
    </row>
    <row r="101" ht="24" spans="1:16">
      <c r="A101">
        <f t="shared" si="1"/>
        <v>202301140099</v>
      </c>
      <c r="B101" s="9" t="s">
        <v>170</v>
      </c>
      <c r="C101" s="9" t="s">
        <v>625</v>
      </c>
      <c r="D101" s="9" t="s">
        <v>191</v>
      </c>
      <c r="E101" s="9" t="s">
        <v>626</v>
      </c>
      <c r="F101" s="9" t="s">
        <v>627</v>
      </c>
      <c r="G101" s="9" t="s">
        <v>258</v>
      </c>
      <c r="H101" s="9" t="s">
        <v>541</v>
      </c>
      <c r="I101" s="9" t="s">
        <v>195</v>
      </c>
      <c r="J101" s="9" t="s">
        <v>202</v>
      </c>
      <c r="K101" s="9" t="s">
        <v>49</v>
      </c>
      <c r="L101" s="9" t="s">
        <v>50</v>
      </c>
      <c r="M101" s="9" t="s">
        <v>628</v>
      </c>
      <c r="N101" s="16">
        <v>202301140099</v>
      </c>
      <c r="O101" s="10" t="s">
        <v>592</v>
      </c>
      <c r="P101" s="11"/>
    </row>
    <row r="102" ht="24" spans="1:16">
      <c r="A102">
        <f t="shared" si="1"/>
        <v>202301140100</v>
      </c>
      <c r="B102" s="9" t="s">
        <v>171</v>
      </c>
      <c r="C102" s="11" t="s">
        <v>629</v>
      </c>
      <c r="D102" s="9" t="s">
        <v>191</v>
      </c>
      <c r="E102" s="11">
        <v>1996.11</v>
      </c>
      <c r="F102" s="57" t="s">
        <v>630</v>
      </c>
      <c r="G102" s="10" t="s">
        <v>224</v>
      </c>
      <c r="H102" s="10" t="s">
        <v>194</v>
      </c>
      <c r="I102" s="9" t="s">
        <v>195</v>
      </c>
      <c r="J102" s="9" t="s">
        <v>202</v>
      </c>
      <c r="K102" s="9" t="s">
        <v>49</v>
      </c>
      <c r="L102" s="11" t="s">
        <v>54</v>
      </c>
      <c r="M102" s="11">
        <v>18320667763</v>
      </c>
      <c r="N102" s="16">
        <v>202301140100</v>
      </c>
      <c r="O102" s="10" t="s">
        <v>592</v>
      </c>
      <c r="P102" s="11"/>
    </row>
    <row r="103" ht="24" spans="1:16">
      <c r="A103">
        <f t="shared" si="1"/>
        <v>202301140101</v>
      </c>
      <c r="B103" s="9" t="s">
        <v>172</v>
      </c>
      <c r="C103" s="11" t="s">
        <v>631</v>
      </c>
      <c r="D103" s="9" t="s">
        <v>221</v>
      </c>
      <c r="E103" s="11">
        <v>1999.12</v>
      </c>
      <c r="F103" s="57" t="s">
        <v>632</v>
      </c>
      <c r="G103" s="10" t="s">
        <v>224</v>
      </c>
      <c r="H103" s="10" t="s">
        <v>194</v>
      </c>
      <c r="I103" s="9" t="s">
        <v>195</v>
      </c>
      <c r="J103" s="9" t="s">
        <v>633</v>
      </c>
      <c r="K103" s="9" t="s">
        <v>49</v>
      </c>
      <c r="L103" s="11" t="s">
        <v>54</v>
      </c>
      <c r="M103" s="11">
        <v>15626887966</v>
      </c>
      <c r="N103" s="16">
        <v>202301140101</v>
      </c>
      <c r="O103" s="10" t="s">
        <v>592</v>
      </c>
      <c r="P103" s="11"/>
    </row>
    <row r="104" ht="24" spans="1:16">
      <c r="A104">
        <f t="shared" si="1"/>
        <v>202301140102</v>
      </c>
      <c r="B104" s="9" t="s">
        <v>173</v>
      </c>
      <c r="C104" s="11" t="s">
        <v>634</v>
      </c>
      <c r="D104" s="9" t="s">
        <v>191</v>
      </c>
      <c r="E104" s="12">
        <v>2000.1</v>
      </c>
      <c r="F104" s="57" t="s">
        <v>635</v>
      </c>
      <c r="G104" s="10" t="s">
        <v>208</v>
      </c>
      <c r="H104" s="10" t="s">
        <v>194</v>
      </c>
      <c r="I104" s="9" t="s">
        <v>195</v>
      </c>
      <c r="J104" s="9" t="s">
        <v>636</v>
      </c>
      <c r="K104" s="9" t="s">
        <v>49</v>
      </c>
      <c r="L104" s="11" t="s">
        <v>54</v>
      </c>
      <c r="M104" s="11">
        <v>15016086129</v>
      </c>
      <c r="N104" s="16">
        <v>202301140102</v>
      </c>
      <c r="O104" s="10" t="s">
        <v>592</v>
      </c>
      <c r="P104" s="11"/>
    </row>
    <row r="105" ht="36" spans="1:16">
      <c r="A105">
        <f t="shared" si="1"/>
        <v>202301140103</v>
      </c>
      <c r="B105" s="9" t="s">
        <v>175</v>
      </c>
      <c r="C105" s="60" t="s">
        <v>637</v>
      </c>
      <c r="D105" s="60" t="s">
        <v>191</v>
      </c>
      <c r="E105" s="9">
        <v>1998.11</v>
      </c>
      <c r="F105" s="60" t="s">
        <v>638</v>
      </c>
      <c r="G105" s="60" t="s">
        <v>323</v>
      </c>
      <c r="H105" s="60" t="s">
        <v>493</v>
      </c>
      <c r="I105" s="9" t="s">
        <v>195</v>
      </c>
      <c r="J105" s="60" t="s">
        <v>639</v>
      </c>
      <c r="K105" s="9" t="s">
        <v>57</v>
      </c>
      <c r="L105" s="9" t="s">
        <v>58</v>
      </c>
      <c r="M105" s="60" t="s">
        <v>640</v>
      </c>
      <c r="N105" s="16">
        <v>202301140103</v>
      </c>
      <c r="O105" s="10" t="s">
        <v>592</v>
      </c>
      <c r="P105" s="15"/>
    </row>
    <row r="106" ht="36" spans="1:16">
      <c r="A106">
        <f t="shared" si="1"/>
        <v>202301140104</v>
      </c>
      <c r="B106" s="9" t="s">
        <v>176</v>
      </c>
      <c r="C106" s="60" t="s">
        <v>641</v>
      </c>
      <c r="D106" s="60" t="s">
        <v>191</v>
      </c>
      <c r="E106" s="9" t="s">
        <v>642</v>
      </c>
      <c r="F106" s="60" t="s">
        <v>643</v>
      </c>
      <c r="G106" s="60" t="s">
        <v>644</v>
      </c>
      <c r="H106" s="60" t="s">
        <v>645</v>
      </c>
      <c r="I106" s="9" t="s">
        <v>195</v>
      </c>
      <c r="J106" s="60" t="s">
        <v>646</v>
      </c>
      <c r="K106" s="9" t="s">
        <v>57</v>
      </c>
      <c r="L106" s="9" t="s">
        <v>58</v>
      </c>
      <c r="M106" s="60" t="s">
        <v>647</v>
      </c>
      <c r="N106" s="16">
        <v>202301140104</v>
      </c>
      <c r="O106" s="10" t="s">
        <v>592</v>
      </c>
      <c r="P106" s="15"/>
    </row>
    <row r="107" ht="36" spans="1:16">
      <c r="A107">
        <f t="shared" si="1"/>
        <v>202301140105</v>
      </c>
      <c r="B107" s="9" t="s">
        <v>177</v>
      </c>
      <c r="C107" s="60" t="s">
        <v>648</v>
      </c>
      <c r="D107" s="60" t="s">
        <v>191</v>
      </c>
      <c r="E107" s="9" t="s">
        <v>438</v>
      </c>
      <c r="F107" s="60" t="s">
        <v>649</v>
      </c>
      <c r="G107" s="60" t="s">
        <v>650</v>
      </c>
      <c r="H107" s="60" t="s">
        <v>651</v>
      </c>
      <c r="I107" s="9" t="s">
        <v>195</v>
      </c>
      <c r="J107" s="60" t="s">
        <v>652</v>
      </c>
      <c r="K107" s="9" t="s">
        <v>57</v>
      </c>
      <c r="L107" s="9" t="s">
        <v>58</v>
      </c>
      <c r="M107" s="60" t="s">
        <v>653</v>
      </c>
      <c r="N107" s="16">
        <v>202301140105</v>
      </c>
      <c r="O107" s="10" t="s">
        <v>592</v>
      </c>
      <c r="P107" s="15"/>
    </row>
    <row r="108" ht="36" spans="1:16">
      <c r="A108">
        <f t="shared" si="1"/>
        <v>202301140106</v>
      </c>
      <c r="B108" s="9" t="s">
        <v>178</v>
      </c>
      <c r="C108" s="60" t="s">
        <v>654</v>
      </c>
      <c r="D108" s="60" t="s">
        <v>191</v>
      </c>
      <c r="E108" s="9" t="s">
        <v>482</v>
      </c>
      <c r="F108" s="60" t="s">
        <v>655</v>
      </c>
      <c r="G108" s="60" t="s">
        <v>271</v>
      </c>
      <c r="H108" s="60" t="s">
        <v>656</v>
      </c>
      <c r="I108" s="9" t="s">
        <v>195</v>
      </c>
      <c r="J108" s="60" t="s">
        <v>202</v>
      </c>
      <c r="K108" s="9" t="s">
        <v>57</v>
      </c>
      <c r="L108" s="9" t="s">
        <v>58</v>
      </c>
      <c r="M108" s="60" t="s">
        <v>657</v>
      </c>
      <c r="N108" s="16">
        <v>202301140106</v>
      </c>
      <c r="O108" s="10" t="s">
        <v>592</v>
      </c>
      <c r="P108" s="15"/>
    </row>
    <row r="109" ht="36" spans="1:16">
      <c r="A109">
        <f t="shared" si="1"/>
        <v>202301140107</v>
      </c>
      <c r="B109" s="9" t="s">
        <v>179</v>
      </c>
      <c r="C109" s="60" t="s">
        <v>658</v>
      </c>
      <c r="D109" s="60" t="s">
        <v>221</v>
      </c>
      <c r="E109" s="9" t="s">
        <v>659</v>
      </c>
      <c r="F109" s="60" t="s">
        <v>660</v>
      </c>
      <c r="G109" s="60" t="s">
        <v>661</v>
      </c>
      <c r="H109" s="60" t="s">
        <v>662</v>
      </c>
      <c r="I109" s="9" t="s">
        <v>195</v>
      </c>
      <c r="J109" s="60" t="s">
        <v>202</v>
      </c>
      <c r="K109" s="9" t="s">
        <v>57</v>
      </c>
      <c r="L109" s="9" t="s">
        <v>58</v>
      </c>
      <c r="M109" s="60" t="s">
        <v>663</v>
      </c>
      <c r="N109" s="16">
        <v>202301140107</v>
      </c>
      <c r="O109" s="10" t="s">
        <v>592</v>
      </c>
      <c r="P109" s="15"/>
    </row>
    <row r="110" ht="36" spans="1:16">
      <c r="A110">
        <f t="shared" si="1"/>
        <v>202301140108</v>
      </c>
      <c r="B110" s="9" t="s">
        <v>180</v>
      </c>
      <c r="C110" s="60" t="s">
        <v>664</v>
      </c>
      <c r="D110" s="60" t="s">
        <v>191</v>
      </c>
      <c r="E110" s="9" t="s">
        <v>222</v>
      </c>
      <c r="F110" s="60" t="s">
        <v>665</v>
      </c>
      <c r="G110" s="60" t="s">
        <v>666</v>
      </c>
      <c r="H110" s="60" t="s">
        <v>667</v>
      </c>
      <c r="I110" s="9" t="s">
        <v>195</v>
      </c>
      <c r="J110" s="60" t="s">
        <v>668</v>
      </c>
      <c r="K110" s="9" t="s">
        <v>57</v>
      </c>
      <c r="L110" s="9" t="s">
        <v>58</v>
      </c>
      <c r="M110" s="60" t="s">
        <v>669</v>
      </c>
      <c r="N110" s="16">
        <v>202301140108</v>
      </c>
      <c r="O110" s="10" t="s">
        <v>592</v>
      </c>
      <c r="P110" s="15"/>
    </row>
    <row r="111" ht="36" spans="1:16">
      <c r="A111">
        <f t="shared" si="1"/>
        <v>202301140109</v>
      </c>
      <c r="B111" s="9" t="s">
        <v>182</v>
      </c>
      <c r="C111" s="60" t="s">
        <v>670</v>
      </c>
      <c r="D111" s="60" t="s">
        <v>191</v>
      </c>
      <c r="E111" s="9" t="s">
        <v>419</v>
      </c>
      <c r="F111" s="60" t="s">
        <v>671</v>
      </c>
      <c r="G111" s="60" t="s">
        <v>672</v>
      </c>
      <c r="H111" s="60" t="s">
        <v>673</v>
      </c>
      <c r="I111" s="9" t="s">
        <v>195</v>
      </c>
      <c r="J111" s="60" t="s">
        <v>202</v>
      </c>
      <c r="K111" s="9" t="s">
        <v>57</v>
      </c>
      <c r="L111" s="9" t="s">
        <v>58</v>
      </c>
      <c r="M111" s="60" t="s">
        <v>674</v>
      </c>
      <c r="N111" s="16">
        <v>202301140109</v>
      </c>
      <c r="O111" s="10" t="s">
        <v>592</v>
      </c>
      <c r="P111" s="15"/>
    </row>
    <row r="112" ht="36" spans="1:16">
      <c r="A112">
        <f t="shared" si="1"/>
        <v>202301140110</v>
      </c>
      <c r="B112" s="9" t="s">
        <v>183</v>
      </c>
      <c r="C112" s="60" t="s">
        <v>675</v>
      </c>
      <c r="D112" s="60" t="s">
        <v>191</v>
      </c>
      <c r="E112" s="9" t="s">
        <v>210</v>
      </c>
      <c r="F112" s="60" t="s">
        <v>676</v>
      </c>
      <c r="G112" s="60" t="s">
        <v>677</v>
      </c>
      <c r="H112" s="60" t="s">
        <v>678</v>
      </c>
      <c r="I112" s="9" t="s">
        <v>195</v>
      </c>
      <c r="J112" s="60" t="s">
        <v>679</v>
      </c>
      <c r="K112" s="9" t="s">
        <v>57</v>
      </c>
      <c r="L112" s="9" t="s">
        <v>58</v>
      </c>
      <c r="M112" s="60" t="s">
        <v>680</v>
      </c>
      <c r="N112" s="16">
        <v>202301140110</v>
      </c>
      <c r="O112" s="10" t="s">
        <v>592</v>
      </c>
      <c r="P112" s="15"/>
    </row>
    <row r="113" ht="36" spans="1:16">
      <c r="A113">
        <f t="shared" si="1"/>
        <v>202301140111</v>
      </c>
      <c r="B113" s="9" t="s">
        <v>185</v>
      </c>
      <c r="C113" s="60" t="s">
        <v>681</v>
      </c>
      <c r="D113" s="60" t="s">
        <v>191</v>
      </c>
      <c r="E113" s="9" t="s">
        <v>682</v>
      </c>
      <c r="F113" s="60" t="s">
        <v>683</v>
      </c>
      <c r="G113" s="60" t="s">
        <v>684</v>
      </c>
      <c r="H113" s="60" t="s">
        <v>685</v>
      </c>
      <c r="I113" s="9" t="s">
        <v>195</v>
      </c>
      <c r="J113" s="60" t="s">
        <v>202</v>
      </c>
      <c r="K113" s="9" t="s">
        <v>57</v>
      </c>
      <c r="L113" s="9" t="s">
        <v>58</v>
      </c>
      <c r="M113" s="60" t="s">
        <v>686</v>
      </c>
      <c r="N113" s="16">
        <v>202301140111</v>
      </c>
      <c r="O113" s="10" t="s">
        <v>592</v>
      </c>
      <c r="P113" s="15"/>
    </row>
    <row r="114" ht="36" spans="1:16">
      <c r="A114">
        <f t="shared" si="1"/>
        <v>202301140112</v>
      </c>
      <c r="B114" s="9" t="s">
        <v>186</v>
      </c>
      <c r="C114" s="60" t="s">
        <v>687</v>
      </c>
      <c r="D114" s="60" t="s">
        <v>191</v>
      </c>
      <c r="E114" s="9" t="s">
        <v>529</v>
      </c>
      <c r="F114" s="60" t="s">
        <v>688</v>
      </c>
      <c r="G114" s="60" t="s">
        <v>376</v>
      </c>
      <c r="H114" s="60" t="s">
        <v>689</v>
      </c>
      <c r="I114" s="9" t="s">
        <v>195</v>
      </c>
      <c r="J114" s="60" t="s">
        <v>202</v>
      </c>
      <c r="K114" s="9" t="s">
        <v>57</v>
      </c>
      <c r="L114" s="9" t="s">
        <v>58</v>
      </c>
      <c r="M114" s="60" t="s">
        <v>690</v>
      </c>
      <c r="N114" s="16">
        <v>202301140112</v>
      </c>
      <c r="O114" s="10" t="s">
        <v>592</v>
      </c>
      <c r="P114" s="15"/>
    </row>
    <row r="115" ht="36" spans="1:16">
      <c r="A115">
        <f t="shared" si="1"/>
        <v>202301140113</v>
      </c>
      <c r="B115" s="9" t="s">
        <v>187</v>
      </c>
      <c r="C115" s="60" t="s">
        <v>691</v>
      </c>
      <c r="D115" s="60" t="s">
        <v>191</v>
      </c>
      <c r="E115" s="9" t="s">
        <v>692</v>
      </c>
      <c r="F115" s="60" t="s">
        <v>693</v>
      </c>
      <c r="G115" s="60" t="s">
        <v>271</v>
      </c>
      <c r="H115" s="60" t="s">
        <v>694</v>
      </c>
      <c r="I115" s="9" t="s">
        <v>195</v>
      </c>
      <c r="J115" s="60" t="s">
        <v>202</v>
      </c>
      <c r="K115" s="9" t="s">
        <v>57</v>
      </c>
      <c r="L115" s="9" t="s">
        <v>58</v>
      </c>
      <c r="M115" s="60" t="s">
        <v>695</v>
      </c>
      <c r="N115" s="16">
        <v>202301140113</v>
      </c>
      <c r="O115" s="10" t="s">
        <v>592</v>
      </c>
      <c r="P115" s="15"/>
    </row>
    <row r="116" ht="36" spans="1:16">
      <c r="A116">
        <f t="shared" si="1"/>
        <v>202301140114</v>
      </c>
      <c r="B116" s="9" t="s">
        <v>188</v>
      </c>
      <c r="C116" s="60" t="s">
        <v>696</v>
      </c>
      <c r="D116" s="60" t="s">
        <v>191</v>
      </c>
      <c r="E116" s="9" t="s">
        <v>697</v>
      </c>
      <c r="F116" s="60" t="s">
        <v>698</v>
      </c>
      <c r="G116" s="60" t="s">
        <v>699</v>
      </c>
      <c r="H116" s="60" t="s">
        <v>700</v>
      </c>
      <c r="I116" s="9" t="s">
        <v>195</v>
      </c>
      <c r="J116" s="60" t="s">
        <v>701</v>
      </c>
      <c r="K116" s="9" t="s">
        <v>57</v>
      </c>
      <c r="L116" s="9" t="s">
        <v>58</v>
      </c>
      <c r="M116" s="60" t="s">
        <v>702</v>
      </c>
      <c r="N116" s="16">
        <v>202301140114</v>
      </c>
      <c r="O116" s="10" t="s">
        <v>592</v>
      </c>
      <c r="P116" s="15"/>
    </row>
    <row r="117" ht="36" spans="1:16">
      <c r="A117">
        <f t="shared" si="1"/>
        <v>202301140115</v>
      </c>
      <c r="B117" s="9" t="s">
        <v>189</v>
      </c>
      <c r="C117" s="60" t="s">
        <v>703</v>
      </c>
      <c r="D117" s="60" t="s">
        <v>221</v>
      </c>
      <c r="E117" s="9" t="s">
        <v>620</v>
      </c>
      <c r="F117" s="60" t="s">
        <v>704</v>
      </c>
      <c r="G117" s="60" t="s">
        <v>208</v>
      </c>
      <c r="H117" s="60" t="s">
        <v>705</v>
      </c>
      <c r="I117" s="9" t="s">
        <v>195</v>
      </c>
      <c r="J117" s="60" t="s">
        <v>652</v>
      </c>
      <c r="K117" s="9" t="s">
        <v>57</v>
      </c>
      <c r="L117" s="9" t="s">
        <v>58</v>
      </c>
      <c r="M117" s="60" t="s">
        <v>706</v>
      </c>
      <c r="N117" s="16">
        <v>202301140115</v>
      </c>
      <c r="O117" s="10" t="s">
        <v>592</v>
      </c>
      <c r="P117" s="15"/>
    </row>
    <row r="118" ht="36" spans="1:16">
      <c r="A118">
        <f t="shared" si="1"/>
        <v>202301140116</v>
      </c>
      <c r="B118" s="9" t="s">
        <v>707</v>
      </c>
      <c r="C118" s="60" t="s">
        <v>708</v>
      </c>
      <c r="D118" s="60" t="s">
        <v>191</v>
      </c>
      <c r="E118" s="9" t="s">
        <v>709</v>
      </c>
      <c r="F118" s="60" t="s">
        <v>710</v>
      </c>
      <c r="G118" s="60" t="s">
        <v>711</v>
      </c>
      <c r="H118" s="60" t="s">
        <v>285</v>
      </c>
      <c r="I118" s="9" t="s">
        <v>195</v>
      </c>
      <c r="J118" s="60" t="s">
        <v>202</v>
      </c>
      <c r="K118" s="9" t="s">
        <v>57</v>
      </c>
      <c r="L118" s="9" t="s">
        <v>58</v>
      </c>
      <c r="M118" s="60" t="s">
        <v>712</v>
      </c>
      <c r="N118" s="16">
        <v>202301140116</v>
      </c>
      <c r="O118" s="10" t="s">
        <v>592</v>
      </c>
      <c r="P118" s="15"/>
    </row>
    <row r="119" ht="36" spans="1:16">
      <c r="A119">
        <f t="shared" si="1"/>
        <v>202301140117</v>
      </c>
      <c r="B119" s="9" t="s">
        <v>713</v>
      </c>
      <c r="C119" s="60" t="s">
        <v>714</v>
      </c>
      <c r="D119" s="60" t="s">
        <v>191</v>
      </c>
      <c r="E119" s="9" t="s">
        <v>715</v>
      </c>
      <c r="F119" s="60" t="s">
        <v>716</v>
      </c>
      <c r="G119" s="60" t="s">
        <v>208</v>
      </c>
      <c r="H119" s="60" t="s">
        <v>717</v>
      </c>
      <c r="I119" s="9" t="s">
        <v>195</v>
      </c>
      <c r="J119" s="60" t="s">
        <v>202</v>
      </c>
      <c r="K119" s="9" t="s">
        <v>57</v>
      </c>
      <c r="L119" s="9" t="s">
        <v>58</v>
      </c>
      <c r="M119" s="60" t="s">
        <v>718</v>
      </c>
      <c r="N119" s="16">
        <v>202301140117</v>
      </c>
      <c r="O119" s="10" t="s">
        <v>592</v>
      </c>
      <c r="P119" s="15"/>
    </row>
    <row r="120" ht="36" spans="1:16">
      <c r="A120">
        <f t="shared" si="1"/>
        <v>202301140118</v>
      </c>
      <c r="B120" s="9" t="s">
        <v>719</v>
      </c>
      <c r="C120" s="60" t="s">
        <v>720</v>
      </c>
      <c r="D120" s="60" t="s">
        <v>191</v>
      </c>
      <c r="E120" s="9" t="s">
        <v>362</v>
      </c>
      <c r="F120" s="60" t="s">
        <v>721</v>
      </c>
      <c r="G120" s="60" t="s">
        <v>295</v>
      </c>
      <c r="H120" s="60" t="s">
        <v>705</v>
      </c>
      <c r="I120" s="9" t="s">
        <v>195</v>
      </c>
      <c r="J120" s="60" t="s">
        <v>722</v>
      </c>
      <c r="K120" s="9" t="s">
        <v>57</v>
      </c>
      <c r="L120" s="9" t="s">
        <v>58</v>
      </c>
      <c r="M120" s="60" t="s">
        <v>723</v>
      </c>
      <c r="N120" s="16">
        <v>202301140118</v>
      </c>
      <c r="O120" s="10" t="s">
        <v>592</v>
      </c>
      <c r="P120" s="15"/>
    </row>
    <row r="121" ht="36" spans="1:16">
      <c r="A121">
        <f t="shared" si="1"/>
        <v>202301140119</v>
      </c>
      <c r="B121" s="9" t="s">
        <v>724</v>
      </c>
      <c r="C121" s="60" t="s">
        <v>725</v>
      </c>
      <c r="D121" s="60" t="s">
        <v>191</v>
      </c>
      <c r="E121" s="9" t="s">
        <v>726</v>
      </c>
      <c r="F121" s="60" t="s">
        <v>727</v>
      </c>
      <c r="G121" s="60" t="s">
        <v>295</v>
      </c>
      <c r="H121" s="60" t="s">
        <v>728</v>
      </c>
      <c r="I121" s="9" t="s">
        <v>195</v>
      </c>
      <c r="J121" s="60" t="s">
        <v>729</v>
      </c>
      <c r="K121" s="9" t="s">
        <v>57</v>
      </c>
      <c r="L121" s="9" t="s">
        <v>58</v>
      </c>
      <c r="M121" s="60" t="s">
        <v>730</v>
      </c>
      <c r="N121" s="16">
        <v>202301140119</v>
      </c>
      <c r="O121" s="10" t="s">
        <v>592</v>
      </c>
      <c r="P121" s="15"/>
    </row>
    <row r="122" ht="36" spans="1:16">
      <c r="A122">
        <f t="shared" si="1"/>
        <v>202301140120</v>
      </c>
      <c r="B122" s="9" t="s">
        <v>731</v>
      </c>
      <c r="C122" s="60" t="s">
        <v>732</v>
      </c>
      <c r="D122" s="60" t="s">
        <v>191</v>
      </c>
      <c r="E122" s="9" t="s">
        <v>733</v>
      </c>
      <c r="F122" s="60" t="s">
        <v>734</v>
      </c>
      <c r="G122" s="60" t="s">
        <v>250</v>
      </c>
      <c r="H122" s="60" t="s">
        <v>735</v>
      </c>
      <c r="I122" s="9" t="s">
        <v>195</v>
      </c>
      <c r="J122" s="60" t="s">
        <v>736</v>
      </c>
      <c r="K122" s="9" t="s">
        <v>57</v>
      </c>
      <c r="L122" s="9" t="s">
        <v>58</v>
      </c>
      <c r="M122" s="60" t="s">
        <v>737</v>
      </c>
      <c r="N122" s="16">
        <v>202301140120</v>
      </c>
      <c r="O122" s="10" t="s">
        <v>592</v>
      </c>
      <c r="P122" s="15"/>
    </row>
    <row r="123" ht="36" spans="1:16">
      <c r="A123">
        <f t="shared" si="1"/>
        <v>202301140121</v>
      </c>
      <c r="B123" s="9" t="s">
        <v>738</v>
      </c>
      <c r="C123" s="60" t="s">
        <v>739</v>
      </c>
      <c r="D123" s="60" t="s">
        <v>191</v>
      </c>
      <c r="E123" s="9" t="s">
        <v>239</v>
      </c>
      <c r="F123" s="60" t="s">
        <v>740</v>
      </c>
      <c r="G123" s="60" t="s">
        <v>684</v>
      </c>
      <c r="H123" s="60" t="s">
        <v>242</v>
      </c>
      <c r="I123" s="9" t="s">
        <v>195</v>
      </c>
      <c r="J123" s="60" t="s">
        <v>202</v>
      </c>
      <c r="K123" s="9" t="s">
        <v>57</v>
      </c>
      <c r="L123" s="9" t="s">
        <v>58</v>
      </c>
      <c r="M123" s="60" t="s">
        <v>741</v>
      </c>
      <c r="N123" s="16">
        <v>202301140121</v>
      </c>
      <c r="O123" s="10" t="s">
        <v>742</v>
      </c>
      <c r="P123" s="15"/>
    </row>
    <row r="124" ht="36" spans="1:16">
      <c r="A124">
        <f t="shared" si="1"/>
        <v>202301140122</v>
      </c>
      <c r="B124" s="9" t="s">
        <v>743</v>
      </c>
      <c r="C124" s="60" t="s">
        <v>744</v>
      </c>
      <c r="D124" s="60" t="s">
        <v>191</v>
      </c>
      <c r="E124" s="9" t="s">
        <v>642</v>
      </c>
      <c r="F124" s="60" t="s">
        <v>745</v>
      </c>
      <c r="G124" s="60" t="s">
        <v>746</v>
      </c>
      <c r="H124" s="60" t="s">
        <v>747</v>
      </c>
      <c r="I124" s="9" t="s">
        <v>195</v>
      </c>
      <c r="J124" s="60" t="s">
        <v>748</v>
      </c>
      <c r="K124" s="9" t="s">
        <v>57</v>
      </c>
      <c r="L124" s="9" t="s">
        <v>58</v>
      </c>
      <c r="M124" s="60" t="s">
        <v>749</v>
      </c>
      <c r="N124" s="16">
        <v>202301140122</v>
      </c>
      <c r="O124" s="10" t="s">
        <v>742</v>
      </c>
      <c r="P124" s="15"/>
    </row>
    <row r="125" ht="36" spans="1:16">
      <c r="A125">
        <f t="shared" si="1"/>
        <v>202301140123</v>
      </c>
      <c r="B125" s="9" t="s">
        <v>750</v>
      </c>
      <c r="C125" s="60" t="s">
        <v>751</v>
      </c>
      <c r="D125" s="60" t="s">
        <v>191</v>
      </c>
      <c r="E125" s="9" t="s">
        <v>709</v>
      </c>
      <c r="F125" s="60" t="s">
        <v>752</v>
      </c>
      <c r="G125" s="60" t="s">
        <v>224</v>
      </c>
      <c r="H125" s="60" t="s">
        <v>290</v>
      </c>
      <c r="I125" s="9" t="s">
        <v>195</v>
      </c>
      <c r="J125" s="60" t="s">
        <v>202</v>
      </c>
      <c r="K125" s="9" t="s">
        <v>57</v>
      </c>
      <c r="L125" s="9" t="s">
        <v>58</v>
      </c>
      <c r="M125" s="60" t="s">
        <v>753</v>
      </c>
      <c r="N125" s="16">
        <v>202301140123</v>
      </c>
      <c r="O125" s="10" t="s">
        <v>742</v>
      </c>
      <c r="P125" s="15"/>
    </row>
    <row r="126" ht="36" spans="1:16">
      <c r="A126">
        <f t="shared" si="1"/>
        <v>202301140124</v>
      </c>
      <c r="B126" s="9" t="s">
        <v>754</v>
      </c>
      <c r="C126" s="60" t="s">
        <v>755</v>
      </c>
      <c r="D126" s="60" t="s">
        <v>191</v>
      </c>
      <c r="E126" s="9" t="s">
        <v>305</v>
      </c>
      <c r="F126" s="60" t="s">
        <v>756</v>
      </c>
      <c r="G126" s="60" t="s">
        <v>757</v>
      </c>
      <c r="H126" s="60" t="s">
        <v>758</v>
      </c>
      <c r="I126" s="9" t="s">
        <v>195</v>
      </c>
      <c r="J126" s="60" t="s">
        <v>202</v>
      </c>
      <c r="K126" s="9" t="s">
        <v>57</v>
      </c>
      <c r="L126" s="9" t="s">
        <v>58</v>
      </c>
      <c r="M126" s="60" t="s">
        <v>759</v>
      </c>
      <c r="N126" s="16">
        <v>202301140124</v>
      </c>
      <c r="O126" s="10" t="s">
        <v>742</v>
      </c>
      <c r="P126" s="15"/>
    </row>
    <row r="127" ht="36" spans="1:16">
      <c r="A127">
        <f t="shared" si="1"/>
        <v>202301140125</v>
      </c>
      <c r="B127" s="9" t="s">
        <v>760</v>
      </c>
      <c r="C127" s="60" t="s">
        <v>761</v>
      </c>
      <c r="D127" s="60" t="s">
        <v>191</v>
      </c>
      <c r="E127" s="9" t="s">
        <v>762</v>
      </c>
      <c r="F127" s="60" t="s">
        <v>763</v>
      </c>
      <c r="G127" s="60" t="s">
        <v>764</v>
      </c>
      <c r="H127" s="60" t="s">
        <v>765</v>
      </c>
      <c r="I127" s="9" t="s">
        <v>195</v>
      </c>
      <c r="J127" s="60" t="s">
        <v>202</v>
      </c>
      <c r="K127" s="9" t="s">
        <v>57</v>
      </c>
      <c r="L127" s="9" t="s">
        <v>58</v>
      </c>
      <c r="M127" s="60" t="s">
        <v>766</v>
      </c>
      <c r="N127" s="16">
        <v>202301140125</v>
      </c>
      <c r="O127" s="10" t="s">
        <v>742</v>
      </c>
      <c r="P127" s="15"/>
    </row>
    <row r="128" ht="36" spans="1:16">
      <c r="A128">
        <f t="shared" si="1"/>
        <v>202301140126</v>
      </c>
      <c r="B128" s="9" t="s">
        <v>767</v>
      </c>
      <c r="C128" s="60" t="s">
        <v>768</v>
      </c>
      <c r="D128" s="60" t="s">
        <v>191</v>
      </c>
      <c r="E128" s="9" t="s">
        <v>293</v>
      </c>
      <c r="F128" s="60" t="s">
        <v>769</v>
      </c>
      <c r="G128" s="60" t="s">
        <v>770</v>
      </c>
      <c r="H128" s="60" t="s">
        <v>388</v>
      </c>
      <c r="I128" s="9" t="s">
        <v>195</v>
      </c>
      <c r="J128" s="60" t="s">
        <v>771</v>
      </c>
      <c r="K128" s="9" t="s">
        <v>57</v>
      </c>
      <c r="L128" s="9" t="s">
        <v>58</v>
      </c>
      <c r="M128" s="60" t="s">
        <v>772</v>
      </c>
      <c r="N128" s="16">
        <v>202301140126</v>
      </c>
      <c r="O128" s="10" t="s">
        <v>742</v>
      </c>
      <c r="P128" s="15"/>
    </row>
    <row r="129" ht="36" spans="1:16">
      <c r="A129">
        <f t="shared" si="1"/>
        <v>202301140127</v>
      </c>
      <c r="B129" s="9" t="s">
        <v>773</v>
      </c>
      <c r="C129" s="60" t="s">
        <v>774</v>
      </c>
      <c r="D129" s="60" t="s">
        <v>191</v>
      </c>
      <c r="E129" s="9" t="s">
        <v>775</v>
      </c>
      <c r="F129" s="60" t="s">
        <v>776</v>
      </c>
      <c r="G129" s="60" t="s">
        <v>777</v>
      </c>
      <c r="H129" s="60" t="s">
        <v>728</v>
      </c>
      <c r="I129" s="9" t="s">
        <v>195</v>
      </c>
      <c r="J129" s="60" t="s">
        <v>202</v>
      </c>
      <c r="K129" s="9" t="s">
        <v>57</v>
      </c>
      <c r="L129" s="9" t="s">
        <v>58</v>
      </c>
      <c r="M129" s="60" t="s">
        <v>778</v>
      </c>
      <c r="N129" s="16">
        <v>202301140127</v>
      </c>
      <c r="O129" s="10" t="s">
        <v>742</v>
      </c>
      <c r="P129" s="15"/>
    </row>
    <row r="130" ht="36" spans="1:16">
      <c r="A130">
        <f t="shared" si="1"/>
        <v>202301140128</v>
      </c>
      <c r="B130" s="9" t="s">
        <v>779</v>
      </c>
      <c r="C130" s="60" t="s">
        <v>780</v>
      </c>
      <c r="D130" s="60" t="s">
        <v>191</v>
      </c>
      <c r="E130" s="9" t="s">
        <v>535</v>
      </c>
      <c r="F130" s="60" t="s">
        <v>781</v>
      </c>
      <c r="G130" s="60" t="s">
        <v>241</v>
      </c>
      <c r="H130" s="60" t="s">
        <v>689</v>
      </c>
      <c r="I130" s="9" t="s">
        <v>195</v>
      </c>
      <c r="J130" s="60" t="s">
        <v>202</v>
      </c>
      <c r="K130" s="9" t="s">
        <v>57</v>
      </c>
      <c r="L130" s="9" t="s">
        <v>58</v>
      </c>
      <c r="M130" s="60" t="s">
        <v>782</v>
      </c>
      <c r="N130" s="16">
        <v>202301140128</v>
      </c>
      <c r="O130" s="10" t="s">
        <v>742</v>
      </c>
      <c r="P130" s="15"/>
    </row>
    <row r="131" ht="36" spans="1:16">
      <c r="A131">
        <f t="shared" ref="A131:A194" si="2">N131</f>
        <v>202301140129</v>
      </c>
      <c r="B131" s="9" t="s">
        <v>783</v>
      </c>
      <c r="C131" s="60" t="s">
        <v>784</v>
      </c>
      <c r="D131" s="60" t="s">
        <v>191</v>
      </c>
      <c r="E131" s="9" t="s">
        <v>785</v>
      </c>
      <c r="F131" s="60" t="s">
        <v>786</v>
      </c>
      <c r="G131" s="60" t="s">
        <v>369</v>
      </c>
      <c r="H131" s="60" t="s">
        <v>787</v>
      </c>
      <c r="I131" s="9" t="s">
        <v>195</v>
      </c>
      <c r="J131" s="60" t="s">
        <v>202</v>
      </c>
      <c r="K131" s="9" t="s">
        <v>57</v>
      </c>
      <c r="L131" s="9" t="s">
        <v>58</v>
      </c>
      <c r="M131" s="60" t="s">
        <v>788</v>
      </c>
      <c r="N131" s="16">
        <v>202301140129</v>
      </c>
      <c r="O131" s="10" t="s">
        <v>742</v>
      </c>
      <c r="P131" s="15"/>
    </row>
    <row r="132" ht="36" spans="1:16">
      <c r="A132">
        <f t="shared" si="2"/>
        <v>202301140130</v>
      </c>
      <c r="B132" s="9" t="s">
        <v>789</v>
      </c>
      <c r="C132" s="60" t="s">
        <v>790</v>
      </c>
      <c r="D132" s="60" t="s">
        <v>191</v>
      </c>
      <c r="E132" s="9" t="s">
        <v>791</v>
      </c>
      <c r="F132" s="60" t="s">
        <v>792</v>
      </c>
      <c r="G132" s="60" t="s">
        <v>793</v>
      </c>
      <c r="H132" s="60" t="s">
        <v>794</v>
      </c>
      <c r="I132" s="9" t="s">
        <v>195</v>
      </c>
      <c r="J132" s="60" t="s">
        <v>795</v>
      </c>
      <c r="K132" s="9" t="s">
        <v>57</v>
      </c>
      <c r="L132" s="9" t="s">
        <v>58</v>
      </c>
      <c r="M132" s="60" t="s">
        <v>796</v>
      </c>
      <c r="N132" s="16">
        <v>202301140130</v>
      </c>
      <c r="O132" s="10" t="s">
        <v>742</v>
      </c>
      <c r="P132" s="15"/>
    </row>
    <row r="133" ht="36" spans="1:16">
      <c r="A133">
        <f t="shared" si="2"/>
        <v>202301140131</v>
      </c>
      <c r="B133" s="9" t="s">
        <v>797</v>
      </c>
      <c r="C133" s="60" t="s">
        <v>798</v>
      </c>
      <c r="D133" s="60" t="s">
        <v>191</v>
      </c>
      <c r="E133" s="9" t="s">
        <v>791</v>
      </c>
      <c r="F133" s="60" t="s">
        <v>799</v>
      </c>
      <c r="G133" s="60" t="s">
        <v>800</v>
      </c>
      <c r="H133" s="60" t="s">
        <v>194</v>
      </c>
      <c r="I133" s="9" t="s">
        <v>195</v>
      </c>
      <c r="J133" s="60" t="s">
        <v>801</v>
      </c>
      <c r="K133" s="9" t="s">
        <v>57</v>
      </c>
      <c r="L133" s="9" t="s">
        <v>58</v>
      </c>
      <c r="M133" s="60" t="s">
        <v>802</v>
      </c>
      <c r="N133" s="16">
        <v>202301140131</v>
      </c>
      <c r="O133" s="10" t="s">
        <v>742</v>
      </c>
      <c r="P133" s="15"/>
    </row>
    <row r="134" ht="36" spans="1:16">
      <c r="A134">
        <f t="shared" si="2"/>
        <v>202301140132</v>
      </c>
      <c r="B134" s="9" t="s">
        <v>803</v>
      </c>
      <c r="C134" s="60" t="s">
        <v>804</v>
      </c>
      <c r="D134" s="60" t="s">
        <v>191</v>
      </c>
      <c r="E134" s="9" t="s">
        <v>228</v>
      </c>
      <c r="F134" s="60" t="s">
        <v>805</v>
      </c>
      <c r="G134" s="60" t="s">
        <v>342</v>
      </c>
      <c r="H134" s="60" t="s">
        <v>806</v>
      </c>
      <c r="I134" s="9" t="s">
        <v>195</v>
      </c>
      <c r="J134" s="60" t="s">
        <v>807</v>
      </c>
      <c r="K134" s="9" t="s">
        <v>57</v>
      </c>
      <c r="L134" s="9" t="s">
        <v>58</v>
      </c>
      <c r="M134" s="60" t="s">
        <v>808</v>
      </c>
      <c r="N134" s="16">
        <v>202301140132</v>
      </c>
      <c r="O134" s="10" t="s">
        <v>742</v>
      </c>
      <c r="P134" s="15"/>
    </row>
    <row r="135" ht="36" spans="1:16">
      <c r="A135">
        <f t="shared" si="2"/>
        <v>202301140133</v>
      </c>
      <c r="B135" s="9" t="s">
        <v>809</v>
      </c>
      <c r="C135" s="60" t="s">
        <v>810</v>
      </c>
      <c r="D135" s="60" t="s">
        <v>191</v>
      </c>
      <c r="E135" s="9" t="s">
        <v>482</v>
      </c>
      <c r="F135" s="60" t="s">
        <v>811</v>
      </c>
      <c r="G135" s="60" t="s">
        <v>812</v>
      </c>
      <c r="H135" s="60" t="s">
        <v>242</v>
      </c>
      <c r="I135" s="9" t="s">
        <v>195</v>
      </c>
      <c r="J135" s="60" t="s">
        <v>202</v>
      </c>
      <c r="K135" s="9" t="s">
        <v>57</v>
      </c>
      <c r="L135" s="9" t="s">
        <v>58</v>
      </c>
      <c r="M135" s="60" t="s">
        <v>813</v>
      </c>
      <c r="N135" s="16">
        <v>202301140133</v>
      </c>
      <c r="O135" s="10" t="s">
        <v>742</v>
      </c>
      <c r="P135" s="15"/>
    </row>
    <row r="136" ht="36" spans="1:16">
      <c r="A136">
        <f t="shared" si="2"/>
        <v>202301140134</v>
      </c>
      <c r="B136" s="9" t="s">
        <v>814</v>
      </c>
      <c r="C136" s="60" t="s">
        <v>815</v>
      </c>
      <c r="D136" s="60" t="s">
        <v>191</v>
      </c>
      <c r="E136" s="9" t="s">
        <v>816</v>
      </c>
      <c r="F136" s="60" t="s">
        <v>817</v>
      </c>
      <c r="G136" s="60" t="s">
        <v>818</v>
      </c>
      <c r="H136" s="60" t="s">
        <v>819</v>
      </c>
      <c r="I136" s="9" t="s">
        <v>195</v>
      </c>
      <c r="J136" s="60" t="s">
        <v>820</v>
      </c>
      <c r="K136" s="9" t="s">
        <v>57</v>
      </c>
      <c r="L136" s="9" t="s">
        <v>58</v>
      </c>
      <c r="M136" s="60" t="s">
        <v>821</v>
      </c>
      <c r="N136" s="16">
        <v>202301140134</v>
      </c>
      <c r="O136" s="10" t="s">
        <v>742</v>
      </c>
      <c r="P136" s="15"/>
    </row>
    <row r="137" ht="36" spans="1:16">
      <c r="A137">
        <f t="shared" si="2"/>
        <v>202301140135</v>
      </c>
      <c r="B137" s="9" t="s">
        <v>822</v>
      </c>
      <c r="C137" s="60" t="s">
        <v>823</v>
      </c>
      <c r="D137" s="60" t="s">
        <v>191</v>
      </c>
      <c r="E137" s="9" t="s">
        <v>824</v>
      </c>
      <c r="F137" s="60" t="s">
        <v>825</v>
      </c>
      <c r="G137" s="60" t="s">
        <v>826</v>
      </c>
      <c r="H137" s="60" t="s">
        <v>827</v>
      </c>
      <c r="I137" s="9" t="s">
        <v>195</v>
      </c>
      <c r="J137" s="60" t="s">
        <v>828</v>
      </c>
      <c r="K137" s="9" t="s">
        <v>57</v>
      </c>
      <c r="L137" s="9" t="s">
        <v>58</v>
      </c>
      <c r="M137" s="60" t="s">
        <v>829</v>
      </c>
      <c r="N137" s="16">
        <v>202301140135</v>
      </c>
      <c r="O137" s="10" t="s">
        <v>742</v>
      </c>
      <c r="P137" s="15"/>
    </row>
    <row r="138" ht="36" spans="1:16">
      <c r="A138">
        <f t="shared" si="2"/>
        <v>202301140136</v>
      </c>
      <c r="B138" s="9" t="s">
        <v>830</v>
      </c>
      <c r="C138" s="60" t="s">
        <v>831</v>
      </c>
      <c r="D138" s="60" t="s">
        <v>191</v>
      </c>
      <c r="E138" s="9" t="s">
        <v>824</v>
      </c>
      <c r="F138" s="60" t="s">
        <v>832</v>
      </c>
      <c r="G138" s="60" t="s">
        <v>250</v>
      </c>
      <c r="H138" s="60" t="s">
        <v>833</v>
      </c>
      <c r="I138" s="9" t="s">
        <v>195</v>
      </c>
      <c r="J138" s="60" t="s">
        <v>202</v>
      </c>
      <c r="K138" s="9" t="s">
        <v>57</v>
      </c>
      <c r="L138" s="9" t="s">
        <v>58</v>
      </c>
      <c r="M138" s="60" t="s">
        <v>834</v>
      </c>
      <c r="N138" s="16">
        <v>202301140136</v>
      </c>
      <c r="O138" s="10" t="s">
        <v>742</v>
      </c>
      <c r="P138" s="15"/>
    </row>
    <row r="139" ht="36" spans="1:16">
      <c r="A139">
        <f t="shared" si="2"/>
        <v>202301140137</v>
      </c>
      <c r="B139" s="9" t="s">
        <v>835</v>
      </c>
      <c r="C139" s="60" t="s">
        <v>836</v>
      </c>
      <c r="D139" s="60" t="s">
        <v>191</v>
      </c>
      <c r="E139" s="9" t="s">
        <v>837</v>
      </c>
      <c r="F139" s="60" t="s">
        <v>838</v>
      </c>
      <c r="G139" s="60" t="s">
        <v>839</v>
      </c>
      <c r="H139" s="60" t="s">
        <v>263</v>
      </c>
      <c r="I139" s="9" t="s">
        <v>195</v>
      </c>
      <c r="J139" s="60" t="s">
        <v>202</v>
      </c>
      <c r="K139" s="9" t="s">
        <v>57</v>
      </c>
      <c r="L139" s="9" t="s">
        <v>58</v>
      </c>
      <c r="M139" s="60" t="s">
        <v>840</v>
      </c>
      <c r="N139" s="16">
        <v>202301140137</v>
      </c>
      <c r="O139" s="10" t="s">
        <v>742</v>
      </c>
      <c r="P139" s="15"/>
    </row>
    <row r="140" ht="36" spans="1:16">
      <c r="A140">
        <f t="shared" si="2"/>
        <v>202301140138</v>
      </c>
      <c r="B140" s="9" t="s">
        <v>841</v>
      </c>
      <c r="C140" s="60" t="s">
        <v>842</v>
      </c>
      <c r="D140" s="60" t="s">
        <v>191</v>
      </c>
      <c r="E140" s="9" t="s">
        <v>620</v>
      </c>
      <c r="F140" s="60" t="s">
        <v>843</v>
      </c>
      <c r="G140" s="60" t="s">
        <v>218</v>
      </c>
      <c r="H140" s="60" t="s">
        <v>417</v>
      </c>
      <c r="I140" s="9" t="s">
        <v>195</v>
      </c>
      <c r="J140" s="60" t="s">
        <v>844</v>
      </c>
      <c r="K140" s="9" t="s">
        <v>57</v>
      </c>
      <c r="L140" s="9" t="s">
        <v>58</v>
      </c>
      <c r="M140" s="60" t="s">
        <v>845</v>
      </c>
      <c r="N140" s="16">
        <v>202301140138</v>
      </c>
      <c r="O140" s="10" t="s">
        <v>742</v>
      </c>
      <c r="P140" s="15"/>
    </row>
    <row r="141" ht="36" spans="1:16">
      <c r="A141">
        <f t="shared" si="2"/>
        <v>202301140139</v>
      </c>
      <c r="B141" s="9" t="s">
        <v>846</v>
      </c>
      <c r="C141" s="60" t="s">
        <v>847</v>
      </c>
      <c r="D141" s="60" t="s">
        <v>191</v>
      </c>
      <c r="E141" s="9" t="s">
        <v>210</v>
      </c>
      <c r="F141" s="60" t="s">
        <v>848</v>
      </c>
      <c r="G141" s="60" t="s">
        <v>849</v>
      </c>
      <c r="H141" s="60" t="s">
        <v>850</v>
      </c>
      <c r="I141" s="9" t="s">
        <v>195</v>
      </c>
      <c r="J141" s="60" t="s">
        <v>851</v>
      </c>
      <c r="K141" s="9" t="s">
        <v>57</v>
      </c>
      <c r="L141" s="9" t="s">
        <v>58</v>
      </c>
      <c r="M141" s="60" t="s">
        <v>852</v>
      </c>
      <c r="N141" s="16">
        <v>202301140139</v>
      </c>
      <c r="O141" s="10" t="s">
        <v>742</v>
      </c>
      <c r="P141" s="15"/>
    </row>
    <row r="142" ht="36" spans="1:16">
      <c r="A142">
        <f t="shared" si="2"/>
        <v>202301140140</v>
      </c>
      <c r="B142" s="9" t="s">
        <v>853</v>
      </c>
      <c r="C142" s="60" t="s">
        <v>854</v>
      </c>
      <c r="D142" s="60" t="s">
        <v>191</v>
      </c>
      <c r="E142" s="9" t="s">
        <v>855</v>
      </c>
      <c r="F142" s="60" t="s">
        <v>856</v>
      </c>
      <c r="G142" s="60" t="s">
        <v>208</v>
      </c>
      <c r="H142" s="60" t="s">
        <v>700</v>
      </c>
      <c r="I142" s="9" t="s">
        <v>195</v>
      </c>
      <c r="J142" s="60" t="s">
        <v>202</v>
      </c>
      <c r="K142" s="9" t="s">
        <v>57</v>
      </c>
      <c r="L142" s="9" t="s">
        <v>58</v>
      </c>
      <c r="M142" s="60" t="s">
        <v>857</v>
      </c>
      <c r="N142" s="16">
        <v>202301140140</v>
      </c>
      <c r="O142" s="10" t="s">
        <v>742</v>
      </c>
      <c r="P142" s="15"/>
    </row>
    <row r="143" ht="36" spans="1:16">
      <c r="A143">
        <f t="shared" si="2"/>
        <v>202301140141</v>
      </c>
      <c r="B143" s="9" t="s">
        <v>858</v>
      </c>
      <c r="C143" s="60" t="s">
        <v>859</v>
      </c>
      <c r="D143" s="60" t="s">
        <v>191</v>
      </c>
      <c r="E143" s="9" t="s">
        <v>860</v>
      </c>
      <c r="F143" s="60" t="s">
        <v>861</v>
      </c>
      <c r="G143" s="60" t="s">
        <v>513</v>
      </c>
      <c r="H143" s="60" t="s">
        <v>862</v>
      </c>
      <c r="I143" s="9" t="s">
        <v>863</v>
      </c>
      <c r="J143" s="60" t="s">
        <v>202</v>
      </c>
      <c r="K143" s="9" t="s">
        <v>57</v>
      </c>
      <c r="L143" s="9" t="s">
        <v>58</v>
      </c>
      <c r="M143" s="60" t="s">
        <v>864</v>
      </c>
      <c r="N143" s="16">
        <v>202301140141</v>
      </c>
      <c r="O143" s="10" t="s">
        <v>742</v>
      </c>
      <c r="P143" s="15"/>
    </row>
    <row r="144" ht="36" spans="1:16">
      <c r="A144">
        <f t="shared" si="2"/>
        <v>202301140142</v>
      </c>
      <c r="B144" s="9" t="s">
        <v>865</v>
      </c>
      <c r="C144" s="60" t="s">
        <v>866</v>
      </c>
      <c r="D144" s="60" t="s">
        <v>191</v>
      </c>
      <c r="E144" s="9" t="s">
        <v>867</v>
      </c>
      <c r="F144" s="60" t="s">
        <v>868</v>
      </c>
      <c r="G144" s="60" t="s">
        <v>295</v>
      </c>
      <c r="H144" s="60" t="s">
        <v>869</v>
      </c>
      <c r="I144" s="9" t="s">
        <v>195</v>
      </c>
      <c r="J144" s="60" t="s">
        <v>202</v>
      </c>
      <c r="K144" s="9" t="s">
        <v>57</v>
      </c>
      <c r="L144" s="9" t="s">
        <v>58</v>
      </c>
      <c r="M144" s="60" t="s">
        <v>870</v>
      </c>
      <c r="N144" s="16">
        <v>202301140142</v>
      </c>
      <c r="O144" s="10" t="s">
        <v>742</v>
      </c>
      <c r="P144" s="15"/>
    </row>
    <row r="145" ht="36" spans="1:16">
      <c r="A145">
        <f t="shared" si="2"/>
        <v>202301140143</v>
      </c>
      <c r="B145" s="9" t="s">
        <v>871</v>
      </c>
      <c r="C145" s="60" t="s">
        <v>872</v>
      </c>
      <c r="D145" s="60" t="s">
        <v>191</v>
      </c>
      <c r="E145" s="9" t="s">
        <v>855</v>
      </c>
      <c r="F145" s="60" t="s">
        <v>873</v>
      </c>
      <c r="G145" s="60" t="s">
        <v>874</v>
      </c>
      <c r="H145" s="60" t="s">
        <v>656</v>
      </c>
      <c r="I145" s="9" t="s">
        <v>195</v>
      </c>
      <c r="J145" s="60" t="s">
        <v>875</v>
      </c>
      <c r="K145" s="9" t="s">
        <v>57</v>
      </c>
      <c r="L145" s="9" t="s">
        <v>58</v>
      </c>
      <c r="M145" s="60" t="s">
        <v>876</v>
      </c>
      <c r="N145" s="16">
        <v>202301140143</v>
      </c>
      <c r="O145" s="10" t="s">
        <v>742</v>
      </c>
      <c r="P145" s="15"/>
    </row>
    <row r="146" ht="36" spans="1:16">
      <c r="A146">
        <f t="shared" si="2"/>
        <v>202301140144</v>
      </c>
      <c r="B146" s="9" t="s">
        <v>877</v>
      </c>
      <c r="C146" s="60" t="s">
        <v>878</v>
      </c>
      <c r="D146" s="60" t="s">
        <v>191</v>
      </c>
      <c r="E146" s="9" t="s">
        <v>879</v>
      </c>
      <c r="F146" s="60" t="s">
        <v>880</v>
      </c>
      <c r="G146" s="60" t="s">
        <v>874</v>
      </c>
      <c r="H146" s="60" t="s">
        <v>700</v>
      </c>
      <c r="I146" s="9" t="s">
        <v>195</v>
      </c>
      <c r="J146" s="60" t="s">
        <v>881</v>
      </c>
      <c r="K146" s="9" t="s">
        <v>57</v>
      </c>
      <c r="L146" s="9" t="s">
        <v>58</v>
      </c>
      <c r="M146" s="60" t="s">
        <v>882</v>
      </c>
      <c r="N146" s="16">
        <v>202301140144</v>
      </c>
      <c r="O146" s="10" t="s">
        <v>742</v>
      </c>
      <c r="P146" s="15"/>
    </row>
    <row r="147" ht="36" spans="1:16">
      <c r="A147">
        <f t="shared" si="2"/>
        <v>202301140145</v>
      </c>
      <c r="B147" s="9" t="s">
        <v>883</v>
      </c>
      <c r="C147" s="60" t="s">
        <v>884</v>
      </c>
      <c r="D147" s="60" t="s">
        <v>191</v>
      </c>
      <c r="E147" s="9" t="s">
        <v>438</v>
      </c>
      <c r="F147" s="60" t="s">
        <v>885</v>
      </c>
      <c r="G147" s="60" t="s">
        <v>201</v>
      </c>
      <c r="H147" s="60" t="s">
        <v>541</v>
      </c>
      <c r="I147" s="9" t="s">
        <v>195</v>
      </c>
      <c r="J147" s="60" t="s">
        <v>886</v>
      </c>
      <c r="K147" s="9" t="s">
        <v>57</v>
      </c>
      <c r="L147" s="9" t="s">
        <v>58</v>
      </c>
      <c r="M147" s="60" t="s">
        <v>887</v>
      </c>
      <c r="N147" s="16">
        <v>202301140145</v>
      </c>
      <c r="O147" s="10" t="s">
        <v>742</v>
      </c>
      <c r="P147" s="15"/>
    </row>
    <row r="148" ht="36" spans="1:16">
      <c r="A148">
        <f t="shared" si="2"/>
        <v>202301140146</v>
      </c>
      <c r="B148" s="9" t="s">
        <v>888</v>
      </c>
      <c r="C148" s="60" t="s">
        <v>889</v>
      </c>
      <c r="D148" s="60" t="s">
        <v>191</v>
      </c>
      <c r="E148" s="9" t="s">
        <v>890</v>
      </c>
      <c r="F148" s="60" t="s">
        <v>891</v>
      </c>
      <c r="G148" s="60" t="s">
        <v>892</v>
      </c>
      <c r="H148" s="60" t="s">
        <v>343</v>
      </c>
      <c r="I148" s="9" t="s">
        <v>195</v>
      </c>
      <c r="J148" s="60" t="s">
        <v>893</v>
      </c>
      <c r="K148" s="9" t="s">
        <v>57</v>
      </c>
      <c r="L148" s="9" t="s">
        <v>58</v>
      </c>
      <c r="M148" s="60" t="s">
        <v>894</v>
      </c>
      <c r="N148" s="16">
        <v>202301140146</v>
      </c>
      <c r="O148" s="10" t="s">
        <v>742</v>
      </c>
      <c r="P148" s="15"/>
    </row>
    <row r="149" ht="36" spans="1:16">
      <c r="A149">
        <f t="shared" si="2"/>
        <v>202301140147</v>
      </c>
      <c r="B149" s="9" t="s">
        <v>895</v>
      </c>
      <c r="C149" s="60" t="s">
        <v>896</v>
      </c>
      <c r="D149" s="60" t="s">
        <v>191</v>
      </c>
      <c r="E149" s="9" t="s">
        <v>897</v>
      </c>
      <c r="F149" s="60" t="s">
        <v>898</v>
      </c>
      <c r="G149" s="60" t="s">
        <v>684</v>
      </c>
      <c r="H149" s="60" t="s">
        <v>312</v>
      </c>
      <c r="I149" s="9" t="s">
        <v>195</v>
      </c>
      <c r="J149" s="60" t="s">
        <v>202</v>
      </c>
      <c r="K149" s="9" t="s">
        <v>57</v>
      </c>
      <c r="L149" s="9" t="s">
        <v>58</v>
      </c>
      <c r="M149" s="60" t="s">
        <v>899</v>
      </c>
      <c r="N149" s="16">
        <v>202301140147</v>
      </c>
      <c r="O149" s="10" t="s">
        <v>742</v>
      </c>
      <c r="P149" s="15"/>
    </row>
    <row r="150" ht="36" spans="1:16">
      <c r="A150">
        <f t="shared" si="2"/>
        <v>202301140148</v>
      </c>
      <c r="B150" s="9" t="s">
        <v>900</v>
      </c>
      <c r="C150" s="60" t="s">
        <v>901</v>
      </c>
      <c r="D150" s="60" t="s">
        <v>191</v>
      </c>
      <c r="E150" s="9" t="s">
        <v>902</v>
      </c>
      <c r="F150" s="60" t="s">
        <v>903</v>
      </c>
      <c r="G150" s="60" t="s">
        <v>295</v>
      </c>
      <c r="H150" s="60" t="s">
        <v>259</v>
      </c>
      <c r="I150" s="9" t="s">
        <v>195</v>
      </c>
      <c r="J150" s="60" t="s">
        <v>202</v>
      </c>
      <c r="K150" s="9" t="s">
        <v>57</v>
      </c>
      <c r="L150" s="9" t="s">
        <v>58</v>
      </c>
      <c r="M150" s="60" t="s">
        <v>904</v>
      </c>
      <c r="N150" s="16">
        <v>202301140148</v>
      </c>
      <c r="O150" s="10" t="s">
        <v>742</v>
      </c>
      <c r="P150" s="15"/>
    </row>
    <row r="151" ht="36" spans="1:16">
      <c r="A151">
        <f t="shared" si="2"/>
        <v>202301140149</v>
      </c>
      <c r="B151" s="9" t="s">
        <v>905</v>
      </c>
      <c r="C151" s="60" t="s">
        <v>906</v>
      </c>
      <c r="D151" s="60" t="s">
        <v>191</v>
      </c>
      <c r="E151" s="9" t="s">
        <v>907</v>
      </c>
      <c r="F151" s="60" t="s">
        <v>908</v>
      </c>
      <c r="G151" s="60" t="s">
        <v>812</v>
      </c>
      <c r="H151" s="60" t="s">
        <v>909</v>
      </c>
      <c r="I151" s="9" t="s">
        <v>195</v>
      </c>
      <c r="J151" s="60" t="s">
        <v>202</v>
      </c>
      <c r="K151" s="9" t="s">
        <v>57</v>
      </c>
      <c r="L151" s="9" t="s">
        <v>58</v>
      </c>
      <c r="M151" s="60" t="s">
        <v>910</v>
      </c>
      <c r="N151" s="16">
        <v>202301140149</v>
      </c>
      <c r="O151" s="10" t="s">
        <v>742</v>
      </c>
      <c r="P151" s="15"/>
    </row>
    <row r="152" ht="36" spans="1:16">
      <c r="A152">
        <f t="shared" si="2"/>
        <v>202301140150</v>
      </c>
      <c r="B152" s="9" t="s">
        <v>911</v>
      </c>
      <c r="C152" s="60" t="s">
        <v>912</v>
      </c>
      <c r="D152" s="60" t="s">
        <v>191</v>
      </c>
      <c r="E152" s="9" t="s">
        <v>355</v>
      </c>
      <c r="F152" s="60" t="s">
        <v>913</v>
      </c>
      <c r="G152" s="60" t="s">
        <v>241</v>
      </c>
      <c r="H152" s="60" t="s">
        <v>285</v>
      </c>
      <c r="I152" s="9" t="s">
        <v>195</v>
      </c>
      <c r="J152" s="60" t="s">
        <v>202</v>
      </c>
      <c r="K152" s="9" t="s">
        <v>57</v>
      </c>
      <c r="L152" s="9" t="s">
        <v>58</v>
      </c>
      <c r="M152" s="60" t="s">
        <v>914</v>
      </c>
      <c r="N152" s="16">
        <v>202301140150</v>
      </c>
      <c r="O152" s="10" t="s">
        <v>742</v>
      </c>
      <c r="P152" s="15"/>
    </row>
    <row r="153" ht="36" spans="1:16">
      <c r="A153">
        <f t="shared" si="2"/>
        <v>202301140151</v>
      </c>
      <c r="B153" s="9" t="s">
        <v>915</v>
      </c>
      <c r="C153" s="60" t="s">
        <v>916</v>
      </c>
      <c r="D153" s="60" t="s">
        <v>191</v>
      </c>
      <c r="E153" s="9" t="s">
        <v>917</v>
      </c>
      <c r="F153" s="60" t="s">
        <v>918</v>
      </c>
      <c r="G153" s="60" t="s">
        <v>472</v>
      </c>
      <c r="H153" s="60" t="s">
        <v>919</v>
      </c>
      <c r="I153" s="9" t="s">
        <v>195</v>
      </c>
      <c r="J153" s="60" t="s">
        <v>202</v>
      </c>
      <c r="K153" s="9" t="s">
        <v>57</v>
      </c>
      <c r="L153" s="9" t="s">
        <v>58</v>
      </c>
      <c r="M153" s="60" t="s">
        <v>920</v>
      </c>
      <c r="N153" s="16">
        <v>202301140151</v>
      </c>
      <c r="O153" s="10" t="s">
        <v>921</v>
      </c>
      <c r="P153" s="15"/>
    </row>
    <row r="154" ht="36" spans="1:16">
      <c r="A154">
        <f t="shared" si="2"/>
        <v>202301140152</v>
      </c>
      <c r="B154" s="9" t="s">
        <v>922</v>
      </c>
      <c r="C154" s="60" t="s">
        <v>923</v>
      </c>
      <c r="D154" s="60" t="s">
        <v>191</v>
      </c>
      <c r="E154" s="9" t="s">
        <v>924</v>
      </c>
      <c r="F154" s="60" t="s">
        <v>925</v>
      </c>
      <c r="G154" s="60" t="s">
        <v>926</v>
      </c>
      <c r="H154" s="60" t="s">
        <v>251</v>
      </c>
      <c r="I154" s="9" t="s">
        <v>195</v>
      </c>
      <c r="J154" s="60" t="s">
        <v>927</v>
      </c>
      <c r="K154" s="9" t="s">
        <v>57</v>
      </c>
      <c r="L154" s="9" t="s">
        <v>58</v>
      </c>
      <c r="M154" s="60" t="s">
        <v>928</v>
      </c>
      <c r="N154" s="16">
        <v>202301140152</v>
      </c>
      <c r="O154" s="10" t="s">
        <v>921</v>
      </c>
      <c r="P154" s="15"/>
    </row>
    <row r="155" ht="36" spans="1:16">
      <c r="A155">
        <f t="shared" si="2"/>
        <v>202301140153</v>
      </c>
      <c r="B155" s="9" t="s">
        <v>929</v>
      </c>
      <c r="C155" s="60" t="s">
        <v>930</v>
      </c>
      <c r="D155" s="60" t="s">
        <v>191</v>
      </c>
      <c r="E155" s="9" t="s">
        <v>931</v>
      </c>
      <c r="F155" s="60" t="s">
        <v>932</v>
      </c>
      <c r="G155" s="60" t="s">
        <v>933</v>
      </c>
      <c r="H155" s="60" t="s">
        <v>242</v>
      </c>
      <c r="I155" s="9" t="s">
        <v>195</v>
      </c>
      <c r="J155" s="60" t="s">
        <v>202</v>
      </c>
      <c r="K155" s="9" t="s">
        <v>57</v>
      </c>
      <c r="L155" s="9" t="s">
        <v>58</v>
      </c>
      <c r="M155" s="60" t="s">
        <v>934</v>
      </c>
      <c r="N155" s="16">
        <v>202301140153</v>
      </c>
      <c r="O155" s="10" t="s">
        <v>921</v>
      </c>
      <c r="P155" s="15"/>
    </row>
    <row r="156" ht="36" spans="1:16">
      <c r="A156">
        <f t="shared" si="2"/>
        <v>202301140154</v>
      </c>
      <c r="B156" s="9" t="s">
        <v>935</v>
      </c>
      <c r="C156" s="60" t="s">
        <v>936</v>
      </c>
      <c r="D156" s="60" t="s">
        <v>191</v>
      </c>
      <c r="E156" s="9" t="s">
        <v>462</v>
      </c>
      <c r="F156" s="60" t="s">
        <v>937</v>
      </c>
      <c r="G156" s="60" t="s">
        <v>874</v>
      </c>
      <c r="H156" s="60" t="s">
        <v>938</v>
      </c>
      <c r="I156" s="9" t="s">
        <v>195</v>
      </c>
      <c r="J156" s="60" t="s">
        <v>202</v>
      </c>
      <c r="K156" s="9" t="s">
        <v>57</v>
      </c>
      <c r="L156" s="9" t="s">
        <v>58</v>
      </c>
      <c r="M156" s="60" t="s">
        <v>939</v>
      </c>
      <c r="N156" s="16">
        <v>202301140154</v>
      </c>
      <c r="O156" s="10" t="s">
        <v>921</v>
      </c>
      <c r="P156" s="15"/>
    </row>
    <row r="157" ht="36" spans="1:16">
      <c r="A157">
        <f t="shared" si="2"/>
        <v>202301140155</v>
      </c>
      <c r="B157" s="9" t="s">
        <v>940</v>
      </c>
      <c r="C157" s="60" t="s">
        <v>941</v>
      </c>
      <c r="D157" s="60" t="s">
        <v>191</v>
      </c>
      <c r="E157" s="9" t="s">
        <v>199</v>
      </c>
      <c r="F157" s="60" t="s">
        <v>942</v>
      </c>
      <c r="G157" s="60" t="s">
        <v>254</v>
      </c>
      <c r="H157" s="60" t="s">
        <v>307</v>
      </c>
      <c r="I157" s="9" t="s">
        <v>195</v>
      </c>
      <c r="J157" s="60" t="s">
        <v>943</v>
      </c>
      <c r="K157" s="9" t="s">
        <v>57</v>
      </c>
      <c r="L157" s="9" t="s">
        <v>58</v>
      </c>
      <c r="M157" s="60" t="s">
        <v>944</v>
      </c>
      <c r="N157" s="16">
        <v>202301140155</v>
      </c>
      <c r="O157" s="10" t="s">
        <v>921</v>
      </c>
      <c r="P157" s="15"/>
    </row>
    <row r="158" ht="36" spans="1:16">
      <c r="A158">
        <f t="shared" si="2"/>
        <v>202301140156</v>
      </c>
      <c r="B158" s="9" t="s">
        <v>945</v>
      </c>
      <c r="C158" s="60" t="s">
        <v>946</v>
      </c>
      <c r="D158" s="60" t="s">
        <v>191</v>
      </c>
      <c r="E158" s="9" t="s">
        <v>733</v>
      </c>
      <c r="F158" s="60" t="s">
        <v>947</v>
      </c>
      <c r="G158" s="60" t="s">
        <v>342</v>
      </c>
      <c r="H158" s="60" t="s">
        <v>541</v>
      </c>
      <c r="I158" s="9" t="s">
        <v>195</v>
      </c>
      <c r="J158" s="60" t="s">
        <v>948</v>
      </c>
      <c r="K158" s="9" t="s">
        <v>57</v>
      </c>
      <c r="L158" s="9" t="s">
        <v>58</v>
      </c>
      <c r="M158" s="60" t="s">
        <v>949</v>
      </c>
      <c r="N158" s="16">
        <v>202301140156</v>
      </c>
      <c r="O158" s="10" t="s">
        <v>921</v>
      </c>
      <c r="P158" s="15"/>
    </row>
    <row r="159" ht="36" spans="1:16">
      <c r="A159">
        <f t="shared" si="2"/>
        <v>202301140157</v>
      </c>
      <c r="B159" s="9" t="s">
        <v>950</v>
      </c>
      <c r="C159" s="60" t="s">
        <v>951</v>
      </c>
      <c r="D159" s="60" t="s">
        <v>221</v>
      </c>
      <c r="E159" s="9" t="s">
        <v>952</v>
      </c>
      <c r="F159" s="60" t="s">
        <v>953</v>
      </c>
      <c r="G159" s="60" t="s">
        <v>241</v>
      </c>
      <c r="H159" s="60" t="s">
        <v>417</v>
      </c>
      <c r="I159" s="9" t="s">
        <v>195</v>
      </c>
      <c r="J159" s="60" t="s">
        <v>954</v>
      </c>
      <c r="K159" s="9" t="s">
        <v>57</v>
      </c>
      <c r="L159" s="9" t="s">
        <v>58</v>
      </c>
      <c r="M159" s="60" t="s">
        <v>955</v>
      </c>
      <c r="N159" s="16">
        <v>202301140157</v>
      </c>
      <c r="O159" s="10" t="s">
        <v>921</v>
      </c>
      <c r="P159" s="15"/>
    </row>
    <row r="160" ht="36" spans="1:16">
      <c r="A160">
        <f t="shared" si="2"/>
        <v>202301140158</v>
      </c>
      <c r="B160" s="9" t="s">
        <v>956</v>
      </c>
      <c r="C160" s="60" t="s">
        <v>957</v>
      </c>
      <c r="D160" s="60" t="s">
        <v>191</v>
      </c>
      <c r="E160" s="9" t="s">
        <v>958</v>
      </c>
      <c r="F160" s="60" t="s">
        <v>959</v>
      </c>
      <c r="G160" s="60" t="s">
        <v>360</v>
      </c>
      <c r="H160" s="60" t="s">
        <v>960</v>
      </c>
      <c r="I160" s="9" t="s">
        <v>195</v>
      </c>
      <c r="J160" s="60" t="s">
        <v>961</v>
      </c>
      <c r="K160" s="9" t="s">
        <v>57</v>
      </c>
      <c r="L160" s="9" t="s">
        <v>58</v>
      </c>
      <c r="M160" s="60" t="s">
        <v>962</v>
      </c>
      <c r="N160" s="16">
        <v>202301140158</v>
      </c>
      <c r="O160" s="10" t="s">
        <v>921</v>
      </c>
      <c r="P160" s="15"/>
    </row>
    <row r="161" ht="36" spans="1:16">
      <c r="A161">
        <f t="shared" si="2"/>
        <v>202301140159</v>
      </c>
      <c r="B161" s="9" t="s">
        <v>963</v>
      </c>
      <c r="C161" s="60" t="s">
        <v>964</v>
      </c>
      <c r="D161" s="60" t="s">
        <v>191</v>
      </c>
      <c r="E161" s="9" t="s">
        <v>965</v>
      </c>
      <c r="F161" s="60" t="s">
        <v>966</v>
      </c>
      <c r="G161" s="60" t="s">
        <v>295</v>
      </c>
      <c r="H161" s="60" t="s">
        <v>909</v>
      </c>
      <c r="I161" s="9" t="s">
        <v>195</v>
      </c>
      <c r="J161" s="60" t="s">
        <v>967</v>
      </c>
      <c r="K161" s="9" t="s">
        <v>57</v>
      </c>
      <c r="L161" s="9" t="s">
        <v>58</v>
      </c>
      <c r="M161" s="60" t="s">
        <v>968</v>
      </c>
      <c r="N161" s="16">
        <v>202301140159</v>
      </c>
      <c r="O161" s="10" t="s">
        <v>921</v>
      </c>
      <c r="P161" s="15"/>
    </row>
    <row r="162" ht="36" spans="1:16">
      <c r="A162">
        <f t="shared" si="2"/>
        <v>202301140160</v>
      </c>
      <c r="B162" s="9" t="s">
        <v>969</v>
      </c>
      <c r="C162" s="60" t="s">
        <v>970</v>
      </c>
      <c r="D162" s="60" t="s">
        <v>191</v>
      </c>
      <c r="E162" s="9" t="s">
        <v>971</v>
      </c>
      <c r="F162" s="60" t="s">
        <v>972</v>
      </c>
      <c r="G162" s="60" t="s">
        <v>342</v>
      </c>
      <c r="H162" s="60" t="s">
        <v>343</v>
      </c>
      <c r="I162" s="9" t="s">
        <v>195</v>
      </c>
      <c r="J162" s="60" t="s">
        <v>202</v>
      </c>
      <c r="K162" s="9" t="s">
        <v>57</v>
      </c>
      <c r="L162" s="9" t="s">
        <v>58</v>
      </c>
      <c r="M162" s="60" t="s">
        <v>973</v>
      </c>
      <c r="N162" s="16">
        <v>202301140160</v>
      </c>
      <c r="O162" s="10" t="s">
        <v>921</v>
      </c>
      <c r="P162" s="15"/>
    </row>
    <row r="163" ht="36" spans="1:16">
      <c r="A163">
        <f t="shared" si="2"/>
        <v>202301140161</v>
      </c>
      <c r="B163" s="9" t="s">
        <v>974</v>
      </c>
      <c r="C163" s="60" t="s">
        <v>975</v>
      </c>
      <c r="D163" s="60" t="s">
        <v>191</v>
      </c>
      <c r="E163" s="9" t="s">
        <v>462</v>
      </c>
      <c r="F163" s="60" t="s">
        <v>976</v>
      </c>
      <c r="G163" s="60" t="s">
        <v>977</v>
      </c>
      <c r="H163" s="60" t="s">
        <v>978</v>
      </c>
      <c r="I163" s="9" t="s">
        <v>195</v>
      </c>
      <c r="J163" s="60" t="s">
        <v>979</v>
      </c>
      <c r="K163" s="9" t="s">
        <v>57</v>
      </c>
      <c r="L163" s="9" t="s">
        <v>58</v>
      </c>
      <c r="M163" s="60" t="s">
        <v>980</v>
      </c>
      <c r="N163" s="16">
        <v>202301140161</v>
      </c>
      <c r="O163" s="10" t="s">
        <v>921</v>
      </c>
      <c r="P163" s="15"/>
    </row>
    <row r="164" ht="36" spans="1:16">
      <c r="A164">
        <f t="shared" si="2"/>
        <v>202301140162</v>
      </c>
      <c r="B164" s="9" t="s">
        <v>981</v>
      </c>
      <c r="C164" s="60" t="s">
        <v>982</v>
      </c>
      <c r="D164" s="60" t="s">
        <v>221</v>
      </c>
      <c r="E164" s="9" t="s">
        <v>983</v>
      </c>
      <c r="F164" s="60" t="s">
        <v>984</v>
      </c>
      <c r="G164" s="60" t="s">
        <v>208</v>
      </c>
      <c r="H164" s="60" t="s">
        <v>850</v>
      </c>
      <c r="I164" s="9" t="s">
        <v>195</v>
      </c>
      <c r="J164" s="60" t="s">
        <v>985</v>
      </c>
      <c r="K164" s="9" t="s">
        <v>57</v>
      </c>
      <c r="L164" s="9" t="s">
        <v>58</v>
      </c>
      <c r="M164" s="60" t="s">
        <v>986</v>
      </c>
      <c r="N164" s="16">
        <v>202301140162</v>
      </c>
      <c r="O164" s="10" t="s">
        <v>921</v>
      </c>
      <c r="P164" s="15"/>
    </row>
    <row r="165" ht="36" spans="1:16">
      <c r="A165">
        <f t="shared" si="2"/>
        <v>202301140163</v>
      </c>
      <c r="B165" s="9" t="s">
        <v>987</v>
      </c>
      <c r="C165" s="60" t="s">
        <v>988</v>
      </c>
      <c r="D165" s="60" t="s">
        <v>191</v>
      </c>
      <c r="E165" s="9" t="s">
        <v>989</v>
      </c>
      <c r="F165" s="60" t="s">
        <v>990</v>
      </c>
      <c r="G165" s="60" t="s">
        <v>193</v>
      </c>
      <c r="H165" s="60" t="s">
        <v>242</v>
      </c>
      <c r="I165" s="9" t="s">
        <v>195</v>
      </c>
      <c r="J165" s="60" t="s">
        <v>991</v>
      </c>
      <c r="K165" s="9" t="s">
        <v>57</v>
      </c>
      <c r="L165" s="9" t="s">
        <v>58</v>
      </c>
      <c r="M165" s="60" t="s">
        <v>992</v>
      </c>
      <c r="N165" s="16">
        <v>202301140163</v>
      </c>
      <c r="O165" s="10" t="s">
        <v>921</v>
      </c>
      <c r="P165" s="15"/>
    </row>
    <row r="166" ht="36" spans="1:16">
      <c r="A166">
        <f t="shared" si="2"/>
        <v>202301140164</v>
      </c>
      <c r="B166" s="9" t="s">
        <v>993</v>
      </c>
      <c r="C166" s="60" t="s">
        <v>994</v>
      </c>
      <c r="D166" s="60" t="s">
        <v>191</v>
      </c>
      <c r="E166" s="9" t="s">
        <v>995</v>
      </c>
      <c r="F166" s="60" t="s">
        <v>996</v>
      </c>
      <c r="G166" s="60" t="s">
        <v>997</v>
      </c>
      <c r="H166" s="60" t="s">
        <v>998</v>
      </c>
      <c r="I166" s="9" t="s">
        <v>195</v>
      </c>
      <c r="J166" s="60" t="s">
        <v>999</v>
      </c>
      <c r="K166" s="9" t="s">
        <v>57</v>
      </c>
      <c r="L166" s="9" t="s">
        <v>58</v>
      </c>
      <c r="M166" s="60" t="s">
        <v>1000</v>
      </c>
      <c r="N166" s="16">
        <v>202301140164</v>
      </c>
      <c r="O166" s="10" t="s">
        <v>921</v>
      </c>
      <c r="P166" s="15"/>
    </row>
    <row r="167" ht="36" spans="1:16">
      <c r="A167">
        <f t="shared" si="2"/>
        <v>202301140165</v>
      </c>
      <c r="B167" s="9" t="s">
        <v>1001</v>
      </c>
      <c r="C167" s="60" t="s">
        <v>1002</v>
      </c>
      <c r="D167" s="60" t="s">
        <v>191</v>
      </c>
      <c r="E167" s="9" t="s">
        <v>682</v>
      </c>
      <c r="F167" s="60" t="s">
        <v>1003</v>
      </c>
      <c r="G167" s="60" t="s">
        <v>1004</v>
      </c>
      <c r="H167" s="60" t="s">
        <v>493</v>
      </c>
      <c r="I167" s="9" t="s">
        <v>195</v>
      </c>
      <c r="J167" s="60" t="s">
        <v>202</v>
      </c>
      <c r="K167" s="9" t="s">
        <v>57</v>
      </c>
      <c r="L167" s="9" t="s">
        <v>58</v>
      </c>
      <c r="M167" s="60" t="s">
        <v>1005</v>
      </c>
      <c r="N167" s="16">
        <v>202301140165</v>
      </c>
      <c r="O167" s="10" t="s">
        <v>921</v>
      </c>
      <c r="P167" s="15"/>
    </row>
    <row r="168" ht="36" spans="1:16">
      <c r="A168">
        <f t="shared" si="2"/>
        <v>202301140166</v>
      </c>
      <c r="B168" s="9" t="s">
        <v>1006</v>
      </c>
      <c r="C168" s="60" t="s">
        <v>1007</v>
      </c>
      <c r="D168" s="60" t="s">
        <v>191</v>
      </c>
      <c r="E168" s="9" t="s">
        <v>577</v>
      </c>
      <c r="F168" s="60" t="s">
        <v>1008</v>
      </c>
      <c r="G168" s="60" t="s">
        <v>1009</v>
      </c>
      <c r="H168" s="60" t="s">
        <v>1010</v>
      </c>
      <c r="I168" s="9" t="s">
        <v>195</v>
      </c>
      <c r="J168" s="60" t="s">
        <v>1011</v>
      </c>
      <c r="K168" s="9" t="s">
        <v>57</v>
      </c>
      <c r="L168" s="9" t="s">
        <v>58</v>
      </c>
      <c r="M168" s="60" t="s">
        <v>1012</v>
      </c>
      <c r="N168" s="16">
        <v>202301140166</v>
      </c>
      <c r="O168" s="10" t="s">
        <v>921</v>
      </c>
      <c r="P168" s="15"/>
    </row>
    <row r="169" ht="48" spans="1:16">
      <c r="A169">
        <f t="shared" si="2"/>
        <v>202301140167</v>
      </c>
      <c r="B169" s="9" t="s">
        <v>1013</v>
      </c>
      <c r="C169" s="60" t="s">
        <v>1014</v>
      </c>
      <c r="D169" s="60" t="s">
        <v>191</v>
      </c>
      <c r="E169" s="9" t="s">
        <v>1015</v>
      </c>
      <c r="F169" s="60" t="s">
        <v>1016</v>
      </c>
      <c r="G169" s="60" t="s">
        <v>208</v>
      </c>
      <c r="H169" s="60" t="s">
        <v>960</v>
      </c>
      <c r="I169" s="9" t="s">
        <v>195</v>
      </c>
      <c r="J169" s="60" t="s">
        <v>1017</v>
      </c>
      <c r="K169" s="9" t="s">
        <v>57</v>
      </c>
      <c r="L169" s="9" t="s">
        <v>58</v>
      </c>
      <c r="M169" s="60" t="s">
        <v>1018</v>
      </c>
      <c r="N169" s="16">
        <v>202301140167</v>
      </c>
      <c r="O169" s="10" t="s">
        <v>921</v>
      </c>
      <c r="P169" s="15"/>
    </row>
    <row r="170" ht="36" spans="1:16">
      <c r="A170">
        <f t="shared" si="2"/>
        <v>202301140168</v>
      </c>
      <c r="B170" s="9" t="s">
        <v>1019</v>
      </c>
      <c r="C170" s="60" t="s">
        <v>1020</v>
      </c>
      <c r="D170" s="60" t="s">
        <v>191</v>
      </c>
      <c r="E170" s="9" t="s">
        <v>824</v>
      </c>
      <c r="F170" s="60" t="s">
        <v>1021</v>
      </c>
      <c r="G170" s="60" t="s">
        <v>1022</v>
      </c>
      <c r="H170" s="60" t="s">
        <v>388</v>
      </c>
      <c r="I170" s="9" t="s">
        <v>195</v>
      </c>
      <c r="J170" s="60" t="s">
        <v>202</v>
      </c>
      <c r="K170" s="9" t="s">
        <v>57</v>
      </c>
      <c r="L170" s="9" t="s">
        <v>58</v>
      </c>
      <c r="M170" s="60" t="s">
        <v>1023</v>
      </c>
      <c r="N170" s="16">
        <v>202301140168</v>
      </c>
      <c r="O170" s="10" t="s">
        <v>921</v>
      </c>
      <c r="P170" s="15"/>
    </row>
    <row r="171" ht="36" spans="1:16">
      <c r="A171">
        <f t="shared" si="2"/>
        <v>202301140169</v>
      </c>
      <c r="B171" s="9" t="s">
        <v>1024</v>
      </c>
      <c r="C171" s="60" t="s">
        <v>1025</v>
      </c>
      <c r="D171" s="60" t="s">
        <v>191</v>
      </c>
      <c r="E171" s="9" t="s">
        <v>1026</v>
      </c>
      <c r="F171" s="60" t="s">
        <v>1027</v>
      </c>
      <c r="G171" s="60" t="s">
        <v>208</v>
      </c>
      <c r="H171" s="60" t="s">
        <v>1028</v>
      </c>
      <c r="I171" s="9" t="s">
        <v>195</v>
      </c>
      <c r="J171" s="60" t="s">
        <v>202</v>
      </c>
      <c r="K171" s="9" t="s">
        <v>57</v>
      </c>
      <c r="L171" s="9" t="s">
        <v>58</v>
      </c>
      <c r="M171" s="60" t="s">
        <v>1029</v>
      </c>
      <c r="N171" s="16">
        <v>202301140169</v>
      </c>
      <c r="O171" s="10" t="s">
        <v>921</v>
      </c>
      <c r="P171" s="15"/>
    </row>
    <row r="172" ht="36" spans="1:16">
      <c r="A172">
        <f t="shared" si="2"/>
        <v>202301140170</v>
      </c>
      <c r="B172" s="9" t="s">
        <v>1030</v>
      </c>
      <c r="C172" s="60" t="s">
        <v>1031</v>
      </c>
      <c r="D172" s="60" t="s">
        <v>221</v>
      </c>
      <c r="E172" s="9" t="s">
        <v>1032</v>
      </c>
      <c r="F172" s="60" t="s">
        <v>1033</v>
      </c>
      <c r="G172" s="60" t="s">
        <v>1034</v>
      </c>
      <c r="H172" s="60" t="s">
        <v>1035</v>
      </c>
      <c r="I172" s="9" t="s">
        <v>195</v>
      </c>
      <c r="J172" s="60" t="s">
        <v>202</v>
      </c>
      <c r="K172" s="9" t="s">
        <v>57</v>
      </c>
      <c r="L172" s="9" t="s">
        <v>58</v>
      </c>
      <c r="M172" s="60" t="s">
        <v>1036</v>
      </c>
      <c r="N172" s="16">
        <v>202301140170</v>
      </c>
      <c r="O172" s="10" t="s">
        <v>921</v>
      </c>
      <c r="P172" s="15"/>
    </row>
    <row r="173" ht="36" spans="1:16">
      <c r="A173">
        <f t="shared" si="2"/>
        <v>202301140171</v>
      </c>
      <c r="B173" s="9" t="s">
        <v>1037</v>
      </c>
      <c r="C173" s="60" t="s">
        <v>1038</v>
      </c>
      <c r="D173" s="60" t="s">
        <v>191</v>
      </c>
      <c r="E173" s="9" t="s">
        <v>475</v>
      </c>
      <c r="F173" s="60" t="s">
        <v>1039</v>
      </c>
      <c r="G173" s="60" t="s">
        <v>254</v>
      </c>
      <c r="H173" s="60" t="s">
        <v>307</v>
      </c>
      <c r="I173" s="9" t="s">
        <v>195</v>
      </c>
      <c r="J173" s="60" t="s">
        <v>1040</v>
      </c>
      <c r="K173" s="9" t="s">
        <v>57</v>
      </c>
      <c r="L173" s="9" t="s">
        <v>58</v>
      </c>
      <c r="M173" s="60" t="s">
        <v>1041</v>
      </c>
      <c r="N173" s="16">
        <v>202301140171</v>
      </c>
      <c r="O173" s="10" t="s">
        <v>921</v>
      </c>
      <c r="P173" s="15"/>
    </row>
    <row r="174" ht="36" spans="1:16">
      <c r="A174">
        <f t="shared" si="2"/>
        <v>202301140172</v>
      </c>
      <c r="B174" s="9" t="s">
        <v>1042</v>
      </c>
      <c r="C174" s="60" t="s">
        <v>1043</v>
      </c>
      <c r="D174" s="60" t="s">
        <v>191</v>
      </c>
      <c r="E174" s="9" t="s">
        <v>1044</v>
      </c>
      <c r="F174" s="60" t="s">
        <v>1045</v>
      </c>
      <c r="G174" s="60" t="s">
        <v>1046</v>
      </c>
      <c r="H174" s="60" t="s">
        <v>388</v>
      </c>
      <c r="I174" s="9" t="s">
        <v>195</v>
      </c>
      <c r="J174" s="60" t="s">
        <v>1047</v>
      </c>
      <c r="K174" s="9" t="s">
        <v>57</v>
      </c>
      <c r="L174" s="9" t="s">
        <v>58</v>
      </c>
      <c r="M174" s="60" t="s">
        <v>1048</v>
      </c>
      <c r="N174" s="16">
        <v>202301140172</v>
      </c>
      <c r="O174" s="10" t="s">
        <v>921</v>
      </c>
      <c r="P174" s="15"/>
    </row>
    <row r="175" ht="48" spans="1:16">
      <c r="A175">
        <f t="shared" si="2"/>
        <v>202301140173</v>
      </c>
      <c r="B175" s="9" t="s">
        <v>1049</v>
      </c>
      <c r="C175" s="60" t="s">
        <v>1050</v>
      </c>
      <c r="D175" s="60" t="s">
        <v>221</v>
      </c>
      <c r="E175" s="9" t="s">
        <v>1051</v>
      </c>
      <c r="F175" s="60" t="s">
        <v>1052</v>
      </c>
      <c r="G175" s="60" t="s">
        <v>224</v>
      </c>
      <c r="H175" s="60" t="s">
        <v>1053</v>
      </c>
      <c r="I175" s="9" t="s">
        <v>195</v>
      </c>
      <c r="J175" s="60" t="s">
        <v>1054</v>
      </c>
      <c r="K175" s="9" t="s">
        <v>57</v>
      </c>
      <c r="L175" s="9" t="s">
        <v>58</v>
      </c>
      <c r="M175" s="60" t="s">
        <v>1055</v>
      </c>
      <c r="N175" s="16">
        <v>202301140173</v>
      </c>
      <c r="O175" s="10" t="s">
        <v>921</v>
      </c>
      <c r="P175" s="15"/>
    </row>
    <row r="176" ht="36" spans="1:16">
      <c r="A176">
        <f t="shared" si="2"/>
        <v>202301140174</v>
      </c>
      <c r="B176" s="9" t="s">
        <v>1056</v>
      </c>
      <c r="C176" s="60" t="s">
        <v>1057</v>
      </c>
      <c r="D176" s="60" t="s">
        <v>191</v>
      </c>
      <c r="E176" s="9" t="s">
        <v>374</v>
      </c>
      <c r="F176" s="60" t="s">
        <v>1058</v>
      </c>
      <c r="G176" s="60" t="s">
        <v>284</v>
      </c>
      <c r="H176" s="60" t="s">
        <v>352</v>
      </c>
      <c r="I176" s="9" t="s">
        <v>195</v>
      </c>
      <c r="J176" s="60" t="s">
        <v>202</v>
      </c>
      <c r="K176" s="9" t="s">
        <v>57</v>
      </c>
      <c r="L176" s="9" t="s">
        <v>58</v>
      </c>
      <c r="M176" s="60" t="s">
        <v>1059</v>
      </c>
      <c r="N176" s="16">
        <v>202301140174</v>
      </c>
      <c r="O176" s="10" t="s">
        <v>921</v>
      </c>
      <c r="P176" s="15"/>
    </row>
    <row r="177" ht="36" spans="1:16">
      <c r="A177">
        <f t="shared" si="2"/>
        <v>202301140175</v>
      </c>
      <c r="B177" s="9" t="s">
        <v>1060</v>
      </c>
      <c r="C177" s="60" t="s">
        <v>1061</v>
      </c>
      <c r="D177" s="60" t="s">
        <v>191</v>
      </c>
      <c r="E177" s="9" t="s">
        <v>355</v>
      </c>
      <c r="F177" s="60" t="s">
        <v>1062</v>
      </c>
      <c r="G177" s="60" t="s">
        <v>812</v>
      </c>
      <c r="H177" s="60" t="s">
        <v>1063</v>
      </c>
      <c r="I177" s="9" t="s">
        <v>195</v>
      </c>
      <c r="J177" s="60" t="s">
        <v>202</v>
      </c>
      <c r="K177" s="9" t="s">
        <v>57</v>
      </c>
      <c r="L177" s="9" t="s">
        <v>58</v>
      </c>
      <c r="M177" s="60" t="s">
        <v>1064</v>
      </c>
      <c r="N177" s="16">
        <v>202301140175</v>
      </c>
      <c r="O177" s="10" t="s">
        <v>921</v>
      </c>
      <c r="P177" s="15"/>
    </row>
    <row r="178" ht="36" spans="1:16">
      <c r="A178">
        <f t="shared" si="2"/>
        <v>202301140176</v>
      </c>
      <c r="B178" s="9" t="s">
        <v>1065</v>
      </c>
      <c r="C178" s="60" t="s">
        <v>1066</v>
      </c>
      <c r="D178" s="60" t="s">
        <v>221</v>
      </c>
      <c r="E178" s="9" t="s">
        <v>1067</v>
      </c>
      <c r="F178" s="60" t="s">
        <v>1068</v>
      </c>
      <c r="G178" s="60" t="s">
        <v>212</v>
      </c>
      <c r="H178" s="60" t="s">
        <v>1069</v>
      </c>
      <c r="I178" s="9" t="s">
        <v>195</v>
      </c>
      <c r="J178" s="60" t="s">
        <v>202</v>
      </c>
      <c r="K178" s="9" t="s">
        <v>57</v>
      </c>
      <c r="L178" s="9" t="s">
        <v>58</v>
      </c>
      <c r="M178" s="60" t="s">
        <v>1070</v>
      </c>
      <c r="N178" s="16">
        <v>202301140176</v>
      </c>
      <c r="O178" s="10" t="s">
        <v>921</v>
      </c>
      <c r="P178" s="15"/>
    </row>
    <row r="179" ht="36" spans="1:16">
      <c r="A179">
        <f t="shared" si="2"/>
        <v>202301140177</v>
      </c>
      <c r="B179" s="9" t="s">
        <v>1071</v>
      </c>
      <c r="C179" s="60" t="s">
        <v>1072</v>
      </c>
      <c r="D179" s="60" t="s">
        <v>221</v>
      </c>
      <c r="E179" s="9" t="s">
        <v>293</v>
      </c>
      <c r="F179" s="60" t="s">
        <v>1073</v>
      </c>
      <c r="G179" s="60" t="s">
        <v>427</v>
      </c>
      <c r="H179" s="60" t="s">
        <v>541</v>
      </c>
      <c r="I179" s="9" t="s">
        <v>195</v>
      </c>
      <c r="J179" s="60" t="s">
        <v>202</v>
      </c>
      <c r="K179" s="9" t="s">
        <v>57</v>
      </c>
      <c r="L179" s="9" t="s">
        <v>58</v>
      </c>
      <c r="M179" s="60" t="s">
        <v>1074</v>
      </c>
      <c r="N179" s="16">
        <v>202301140177</v>
      </c>
      <c r="O179" s="10" t="s">
        <v>921</v>
      </c>
      <c r="P179" s="15"/>
    </row>
    <row r="180" ht="36" spans="1:16">
      <c r="A180">
        <f t="shared" si="2"/>
        <v>202301140178</v>
      </c>
      <c r="B180" s="9" t="s">
        <v>1075</v>
      </c>
      <c r="C180" s="60" t="s">
        <v>1076</v>
      </c>
      <c r="D180" s="60" t="s">
        <v>191</v>
      </c>
      <c r="E180" s="9" t="s">
        <v>1077</v>
      </c>
      <c r="F180" s="60" t="s">
        <v>1078</v>
      </c>
      <c r="G180" s="60" t="s">
        <v>271</v>
      </c>
      <c r="H180" s="60" t="s">
        <v>352</v>
      </c>
      <c r="I180" s="9" t="s">
        <v>195</v>
      </c>
      <c r="J180" s="60" t="s">
        <v>202</v>
      </c>
      <c r="K180" s="9" t="s">
        <v>57</v>
      </c>
      <c r="L180" s="9" t="s">
        <v>58</v>
      </c>
      <c r="M180" s="60" t="s">
        <v>1079</v>
      </c>
      <c r="N180" s="16">
        <v>202301140178</v>
      </c>
      <c r="O180" s="10" t="s">
        <v>921</v>
      </c>
      <c r="P180" s="15"/>
    </row>
    <row r="181" ht="36" spans="1:16">
      <c r="A181">
        <f t="shared" si="2"/>
        <v>202301140179</v>
      </c>
      <c r="B181" s="9" t="s">
        <v>1080</v>
      </c>
      <c r="C181" s="60" t="s">
        <v>1081</v>
      </c>
      <c r="D181" s="60" t="s">
        <v>191</v>
      </c>
      <c r="E181" s="9" t="s">
        <v>1082</v>
      </c>
      <c r="F181" s="60" t="s">
        <v>1083</v>
      </c>
      <c r="G181" s="60" t="s">
        <v>892</v>
      </c>
      <c r="H181" s="60" t="s">
        <v>717</v>
      </c>
      <c r="I181" s="9" t="s">
        <v>195</v>
      </c>
      <c r="J181" s="60" t="s">
        <v>202</v>
      </c>
      <c r="K181" s="9" t="s">
        <v>57</v>
      </c>
      <c r="L181" s="9" t="s">
        <v>58</v>
      </c>
      <c r="M181" s="60" t="s">
        <v>1084</v>
      </c>
      <c r="N181" s="16">
        <v>202301140179</v>
      </c>
      <c r="O181" s="10" t="s">
        <v>921</v>
      </c>
      <c r="P181" s="15"/>
    </row>
    <row r="182" ht="36" spans="1:16">
      <c r="A182">
        <f t="shared" si="2"/>
        <v>202301140180</v>
      </c>
      <c r="B182" s="9" t="s">
        <v>1085</v>
      </c>
      <c r="C182" s="60" t="s">
        <v>1086</v>
      </c>
      <c r="D182" s="60" t="s">
        <v>191</v>
      </c>
      <c r="E182" s="9" t="s">
        <v>475</v>
      </c>
      <c r="F182" s="60" t="s">
        <v>1087</v>
      </c>
      <c r="G182" s="60" t="s">
        <v>427</v>
      </c>
      <c r="H182" s="60" t="s">
        <v>290</v>
      </c>
      <c r="I182" s="9" t="s">
        <v>195</v>
      </c>
      <c r="J182" s="60" t="s">
        <v>202</v>
      </c>
      <c r="K182" s="9" t="s">
        <v>57</v>
      </c>
      <c r="L182" s="9" t="s">
        <v>58</v>
      </c>
      <c r="M182" s="60" t="s">
        <v>1088</v>
      </c>
      <c r="N182" s="16">
        <v>202301140180</v>
      </c>
      <c r="O182" s="10" t="s">
        <v>921</v>
      </c>
      <c r="P182" s="15"/>
    </row>
    <row r="183" ht="36" spans="1:16">
      <c r="A183">
        <f t="shared" si="2"/>
        <v>202301140181</v>
      </c>
      <c r="B183" s="9" t="s">
        <v>1089</v>
      </c>
      <c r="C183" s="60" t="s">
        <v>1090</v>
      </c>
      <c r="D183" s="60" t="s">
        <v>191</v>
      </c>
      <c r="E183" s="9" t="s">
        <v>374</v>
      </c>
      <c r="F183" s="60" t="s">
        <v>1091</v>
      </c>
      <c r="G183" s="60" t="s">
        <v>250</v>
      </c>
      <c r="H183" s="60" t="s">
        <v>758</v>
      </c>
      <c r="I183" s="9" t="s">
        <v>195</v>
      </c>
      <c r="J183" s="60" t="s">
        <v>202</v>
      </c>
      <c r="K183" s="9" t="s">
        <v>57</v>
      </c>
      <c r="L183" s="9" t="s">
        <v>58</v>
      </c>
      <c r="M183" s="60" t="s">
        <v>1092</v>
      </c>
      <c r="N183" s="16">
        <v>202301140181</v>
      </c>
      <c r="O183" s="10" t="s">
        <v>1093</v>
      </c>
      <c r="P183" s="15"/>
    </row>
    <row r="184" ht="36" spans="1:16">
      <c r="A184">
        <f t="shared" si="2"/>
        <v>202301140182</v>
      </c>
      <c r="B184" s="9" t="s">
        <v>1094</v>
      </c>
      <c r="C184" s="60" t="s">
        <v>1095</v>
      </c>
      <c r="D184" s="60" t="s">
        <v>221</v>
      </c>
      <c r="E184" s="9" t="s">
        <v>659</v>
      </c>
      <c r="F184" s="60" t="s">
        <v>1096</v>
      </c>
      <c r="G184" s="60" t="s">
        <v>1097</v>
      </c>
      <c r="H184" s="60" t="s">
        <v>1098</v>
      </c>
      <c r="I184" s="9" t="s">
        <v>863</v>
      </c>
      <c r="J184" s="60" t="s">
        <v>202</v>
      </c>
      <c r="K184" s="9" t="s">
        <v>57</v>
      </c>
      <c r="L184" s="9" t="s">
        <v>58</v>
      </c>
      <c r="M184" s="60" t="s">
        <v>1099</v>
      </c>
      <c r="N184" s="16">
        <v>202301140182</v>
      </c>
      <c r="O184" s="10" t="s">
        <v>1093</v>
      </c>
      <c r="P184" s="15"/>
    </row>
    <row r="185" ht="36" spans="1:16">
      <c r="A185">
        <f t="shared" si="2"/>
        <v>202301140183</v>
      </c>
      <c r="B185" s="9" t="s">
        <v>1100</v>
      </c>
      <c r="C185" s="60" t="s">
        <v>1101</v>
      </c>
      <c r="D185" s="60" t="s">
        <v>191</v>
      </c>
      <c r="E185" s="9" t="s">
        <v>216</v>
      </c>
      <c r="F185" s="60" t="s">
        <v>1102</v>
      </c>
      <c r="G185" s="60" t="s">
        <v>266</v>
      </c>
      <c r="H185" s="60" t="s">
        <v>717</v>
      </c>
      <c r="I185" s="9" t="s">
        <v>195</v>
      </c>
      <c r="J185" s="60" t="s">
        <v>202</v>
      </c>
      <c r="K185" s="9" t="s">
        <v>57</v>
      </c>
      <c r="L185" s="9" t="s">
        <v>58</v>
      </c>
      <c r="M185" s="60" t="s">
        <v>1103</v>
      </c>
      <c r="N185" s="16">
        <v>202301140183</v>
      </c>
      <c r="O185" s="10" t="s">
        <v>1093</v>
      </c>
      <c r="P185" s="15"/>
    </row>
    <row r="186" ht="36" spans="1:16">
      <c r="A186">
        <f t="shared" si="2"/>
        <v>202301140184</v>
      </c>
      <c r="B186" s="9" t="s">
        <v>1104</v>
      </c>
      <c r="C186" s="60" t="s">
        <v>1105</v>
      </c>
      <c r="D186" s="60" t="s">
        <v>191</v>
      </c>
      <c r="E186" s="9" t="s">
        <v>1106</v>
      </c>
      <c r="F186" s="60" t="s">
        <v>1107</v>
      </c>
      <c r="G186" s="60" t="s">
        <v>1108</v>
      </c>
      <c r="H186" s="60" t="s">
        <v>960</v>
      </c>
      <c r="I186" s="9" t="s">
        <v>195</v>
      </c>
      <c r="J186" s="60" t="s">
        <v>202</v>
      </c>
      <c r="K186" s="9" t="s">
        <v>57</v>
      </c>
      <c r="L186" s="9" t="s">
        <v>58</v>
      </c>
      <c r="M186" s="60" t="s">
        <v>1109</v>
      </c>
      <c r="N186" s="16">
        <v>202301140184</v>
      </c>
      <c r="O186" s="10" t="s">
        <v>1093</v>
      </c>
      <c r="P186" s="15"/>
    </row>
    <row r="187" ht="36" spans="1:16">
      <c r="A187">
        <f t="shared" si="2"/>
        <v>202301140185</v>
      </c>
      <c r="B187" s="9" t="s">
        <v>1110</v>
      </c>
      <c r="C187" s="9" t="s">
        <v>1111</v>
      </c>
      <c r="D187" s="9" t="s">
        <v>221</v>
      </c>
      <c r="E187" s="9" t="s">
        <v>837</v>
      </c>
      <c r="F187" s="60" t="s">
        <v>1112</v>
      </c>
      <c r="G187" s="9" t="s">
        <v>1113</v>
      </c>
      <c r="H187" s="9" t="s">
        <v>1114</v>
      </c>
      <c r="I187" s="9" t="s">
        <v>479</v>
      </c>
      <c r="J187" s="9" t="s">
        <v>1115</v>
      </c>
      <c r="K187" s="9" t="s">
        <v>65</v>
      </c>
      <c r="L187" s="9" t="s">
        <v>66</v>
      </c>
      <c r="M187" s="9" t="s">
        <v>1116</v>
      </c>
      <c r="N187" s="16">
        <v>202301140185</v>
      </c>
      <c r="O187" s="10" t="s">
        <v>1093</v>
      </c>
      <c r="P187" s="15"/>
    </row>
    <row r="188" ht="24" spans="1:16">
      <c r="A188">
        <f t="shared" si="2"/>
        <v>202301140186</v>
      </c>
      <c r="B188" s="9" t="s">
        <v>1117</v>
      </c>
      <c r="C188" s="9" t="s">
        <v>1118</v>
      </c>
      <c r="D188" s="9" t="s">
        <v>221</v>
      </c>
      <c r="E188" s="9" t="s">
        <v>1119</v>
      </c>
      <c r="F188" s="9" t="s">
        <v>1120</v>
      </c>
      <c r="G188" s="9" t="s">
        <v>1121</v>
      </c>
      <c r="H188" s="9" t="s">
        <v>541</v>
      </c>
      <c r="I188" s="9" t="s">
        <v>479</v>
      </c>
      <c r="J188" s="9" t="s">
        <v>202</v>
      </c>
      <c r="K188" s="9" t="s">
        <v>65</v>
      </c>
      <c r="L188" s="9" t="s">
        <v>66</v>
      </c>
      <c r="M188" s="9" t="s">
        <v>1122</v>
      </c>
      <c r="N188" s="16">
        <v>202301140186</v>
      </c>
      <c r="O188" s="10" t="s">
        <v>1093</v>
      </c>
      <c r="P188" s="15"/>
    </row>
    <row r="189" ht="24" spans="1:16">
      <c r="A189">
        <f t="shared" si="2"/>
        <v>202301140187</v>
      </c>
      <c r="B189" s="9" t="s">
        <v>1123</v>
      </c>
      <c r="C189" s="9" t="s">
        <v>1124</v>
      </c>
      <c r="D189" s="9" t="s">
        <v>221</v>
      </c>
      <c r="E189" s="9" t="s">
        <v>1125</v>
      </c>
      <c r="F189" s="9" t="s">
        <v>1126</v>
      </c>
      <c r="G189" s="9" t="s">
        <v>1127</v>
      </c>
      <c r="H189" s="9" t="s">
        <v>1128</v>
      </c>
      <c r="I189" s="9" t="s">
        <v>479</v>
      </c>
      <c r="J189" s="9" t="s">
        <v>202</v>
      </c>
      <c r="K189" s="9" t="s">
        <v>65</v>
      </c>
      <c r="L189" s="9" t="s">
        <v>66</v>
      </c>
      <c r="M189" s="9" t="s">
        <v>1129</v>
      </c>
      <c r="N189" s="16">
        <v>202301140187</v>
      </c>
      <c r="O189" s="10" t="s">
        <v>1093</v>
      </c>
      <c r="P189" s="11"/>
    </row>
    <row r="190" ht="36" spans="1:16">
      <c r="A190">
        <f t="shared" si="2"/>
        <v>202301140188</v>
      </c>
      <c r="B190" s="9" t="s">
        <v>1130</v>
      </c>
      <c r="C190" s="9" t="s">
        <v>1131</v>
      </c>
      <c r="D190" s="9" t="s">
        <v>221</v>
      </c>
      <c r="E190" s="9" t="s">
        <v>228</v>
      </c>
      <c r="F190" s="9" t="s">
        <v>1132</v>
      </c>
      <c r="G190" s="9" t="s">
        <v>524</v>
      </c>
      <c r="H190" s="9" t="s">
        <v>541</v>
      </c>
      <c r="I190" s="9" t="s">
        <v>479</v>
      </c>
      <c r="J190" s="9" t="s">
        <v>1133</v>
      </c>
      <c r="K190" s="9" t="s">
        <v>65</v>
      </c>
      <c r="L190" s="9" t="s">
        <v>66</v>
      </c>
      <c r="M190" s="9" t="s">
        <v>1134</v>
      </c>
      <c r="N190" s="16">
        <v>202301140188</v>
      </c>
      <c r="O190" s="10" t="s">
        <v>1093</v>
      </c>
      <c r="P190" s="10"/>
    </row>
    <row r="191" ht="24" spans="1:16">
      <c r="A191">
        <f t="shared" si="2"/>
        <v>202301140189</v>
      </c>
      <c r="B191" s="9" t="s">
        <v>1135</v>
      </c>
      <c r="C191" s="9" t="s">
        <v>1136</v>
      </c>
      <c r="D191" s="9" t="s">
        <v>221</v>
      </c>
      <c r="E191" s="9" t="s">
        <v>334</v>
      </c>
      <c r="F191" s="9" t="s">
        <v>1137</v>
      </c>
      <c r="G191" s="9" t="s">
        <v>1138</v>
      </c>
      <c r="H191" s="9" t="s">
        <v>1139</v>
      </c>
      <c r="I191" s="9" t="s">
        <v>479</v>
      </c>
      <c r="J191" s="9" t="s">
        <v>1140</v>
      </c>
      <c r="K191" s="9" t="s">
        <v>65</v>
      </c>
      <c r="L191" s="9" t="s">
        <v>66</v>
      </c>
      <c r="M191" s="9" t="s">
        <v>1141</v>
      </c>
      <c r="N191" s="16">
        <v>202301140189</v>
      </c>
      <c r="O191" s="10" t="s">
        <v>1093</v>
      </c>
      <c r="P191" s="15"/>
    </row>
    <row r="192" ht="24" spans="1:16">
      <c r="A192">
        <f t="shared" si="2"/>
        <v>202301140190</v>
      </c>
      <c r="B192" s="9" t="s">
        <v>1142</v>
      </c>
      <c r="C192" s="9" t="s">
        <v>1143</v>
      </c>
      <c r="D192" s="9" t="s">
        <v>221</v>
      </c>
      <c r="E192" s="9" t="s">
        <v>1144</v>
      </c>
      <c r="F192" s="9" t="s">
        <v>1145</v>
      </c>
      <c r="G192" s="9" t="s">
        <v>464</v>
      </c>
      <c r="H192" s="9" t="s">
        <v>493</v>
      </c>
      <c r="I192" s="9" t="s">
        <v>195</v>
      </c>
      <c r="J192" s="60" t="s">
        <v>202</v>
      </c>
      <c r="K192" s="9" t="s">
        <v>71</v>
      </c>
      <c r="L192" s="9" t="s">
        <v>72</v>
      </c>
      <c r="M192" s="9">
        <v>13126339977</v>
      </c>
      <c r="N192" s="16">
        <v>202301140190</v>
      </c>
      <c r="O192" s="10" t="s">
        <v>1093</v>
      </c>
      <c r="P192" s="15"/>
    </row>
    <row r="193" ht="24" spans="1:16">
      <c r="A193">
        <f t="shared" si="2"/>
        <v>202301140191</v>
      </c>
      <c r="B193" s="9" t="s">
        <v>1146</v>
      </c>
      <c r="C193" s="9" t="s">
        <v>1147</v>
      </c>
      <c r="D193" s="9" t="s">
        <v>221</v>
      </c>
      <c r="E193" s="9" t="s">
        <v>897</v>
      </c>
      <c r="F193" s="9" t="s">
        <v>1148</v>
      </c>
      <c r="G193" s="9" t="s">
        <v>1004</v>
      </c>
      <c r="H193" s="9" t="s">
        <v>493</v>
      </c>
      <c r="I193" s="9" t="s">
        <v>195</v>
      </c>
      <c r="J193" s="60" t="s">
        <v>202</v>
      </c>
      <c r="K193" s="9" t="s">
        <v>71</v>
      </c>
      <c r="L193" s="9" t="s">
        <v>72</v>
      </c>
      <c r="M193" s="9">
        <v>18819773431</v>
      </c>
      <c r="N193" s="16">
        <v>202301140191</v>
      </c>
      <c r="O193" s="10" t="s">
        <v>1093</v>
      </c>
      <c r="P193" s="15"/>
    </row>
    <row r="194" ht="24" spans="1:16">
      <c r="A194">
        <f t="shared" si="2"/>
        <v>202301140192</v>
      </c>
      <c r="B194" s="9" t="s">
        <v>1149</v>
      </c>
      <c r="C194" s="9" t="s">
        <v>1150</v>
      </c>
      <c r="D194" s="9" t="s">
        <v>221</v>
      </c>
      <c r="E194" s="9" t="s">
        <v>620</v>
      </c>
      <c r="F194" s="9" t="s">
        <v>1151</v>
      </c>
      <c r="G194" s="9" t="s">
        <v>254</v>
      </c>
      <c r="H194" s="9" t="s">
        <v>493</v>
      </c>
      <c r="I194" s="9" t="s">
        <v>195</v>
      </c>
      <c r="J194" s="60" t="s">
        <v>202</v>
      </c>
      <c r="K194" s="9" t="s">
        <v>71</v>
      </c>
      <c r="L194" s="9" t="s">
        <v>72</v>
      </c>
      <c r="M194" s="9">
        <v>13242657532</v>
      </c>
      <c r="N194" s="16">
        <v>202301140192</v>
      </c>
      <c r="O194" s="10" t="s">
        <v>1093</v>
      </c>
      <c r="P194" s="15"/>
    </row>
    <row r="195" ht="24" spans="1:16">
      <c r="A195">
        <f t="shared" ref="A195:A258" si="3">N195</f>
        <v>202301140193</v>
      </c>
      <c r="B195" s="9" t="s">
        <v>1152</v>
      </c>
      <c r="C195" s="9" t="s">
        <v>1153</v>
      </c>
      <c r="D195" s="9" t="s">
        <v>221</v>
      </c>
      <c r="E195" s="9" t="s">
        <v>785</v>
      </c>
      <c r="F195" s="9" t="s">
        <v>1154</v>
      </c>
      <c r="G195" s="9" t="s">
        <v>323</v>
      </c>
      <c r="H195" s="9" t="s">
        <v>493</v>
      </c>
      <c r="I195" s="9" t="s">
        <v>195</v>
      </c>
      <c r="J195" s="60" t="s">
        <v>202</v>
      </c>
      <c r="K195" s="9" t="s">
        <v>71</v>
      </c>
      <c r="L195" s="9" t="s">
        <v>72</v>
      </c>
      <c r="M195" s="9">
        <v>13018405146</v>
      </c>
      <c r="N195" s="16">
        <v>202301140193</v>
      </c>
      <c r="O195" s="10" t="s">
        <v>1093</v>
      </c>
      <c r="P195" s="15"/>
    </row>
    <row r="196" ht="36" spans="1:16">
      <c r="A196">
        <f t="shared" si="3"/>
        <v>202301140194</v>
      </c>
      <c r="B196" s="9" t="s">
        <v>1155</v>
      </c>
      <c r="C196" s="9" t="s">
        <v>1156</v>
      </c>
      <c r="D196" s="9" t="s">
        <v>221</v>
      </c>
      <c r="E196" s="9" t="s">
        <v>692</v>
      </c>
      <c r="F196" s="9" t="s">
        <v>1157</v>
      </c>
      <c r="G196" s="9" t="s">
        <v>1158</v>
      </c>
      <c r="H196" s="9" t="s">
        <v>493</v>
      </c>
      <c r="I196" s="9" t="s">
        <v>195</v>
      </c>
      <c r="J196" s="60" t="s">
        <v>202</v>
      </c>
      <c r="K196" s="9" t="s">
        <v>71</v>
      </c>
      <c r="L196" s="9" t="s">
        <v>72</v>
      </c>
      <c r="M196" s="9">
        <v>15627386819</v>
      </c>
      <c r="N196" s="16">
        <v>202301140194</v>
      </c>
      <c r="O196" s="10" t="s">
        <v>1093</v>
      </c>
      <c r="P196" s="15"/>
    </row>
    <row r="197" ht="24" spans="1:16">
      <c r="A197">
        <f t="shared" si="3"/>
        <v>202301140195</v>
      </c>
      <c r="B197" s="9" t="s">
        <v>1159</v>
      </c>
      <c r="C197" s="9" t="s">
        <v>1160</v>
      </c>
      <c r="D197" s="9" t="s">
        <v>191</v>
      </c>
      <c r="E197" s="9" t="s">
        <v>1161</v>
      </c>
      <c r="F197" s="9" t="s">
        <v>1162</v>
      </c>
      <c r="G197" s="9" t="s">
        <v>342</v>
      </c>
      <c r="H197" s="9" t="s">
        <v>1163</v>
      </c>
      <c r="I197" s="9" t="s">
        <v>195</v>
      </c>
      <c r="J197" s="60" t="s">
        <v>202</v>
      </c>
      <c r="K197" s="9" t="s">
        <v>71</v>
      </c>
      <c r="L197" s="9" t="s">
        <v>77</v>
      </c>
      <c r="M197" s="9">
        <v>15766309991</v>
      </c>
      <c r="N197" s="16">
        <v>202301140195</v>
      </c>
      <c r="O197" s="10" t="s">
        <v>1093</v>
      </c>
      <c r="P197" s="15"/>
    </row>
    <row r="198" ht="24" spans="1:16">
      <c r="A198">
        <f t="shared" si="3"/>
        <v>202301140196</v>
      </c>
      <c r="B198" s="9" t="s">
        <v>1164</v>
      </c>
      <c r="C198" s="9" t="s">
        <v>1165</v>
      </c>
      <c r="D198" s="9" t="s">
        <v>191</v>
      </c>
      <c r="E198" s="9" t="s">
        <v>897</v>
      </c>
      <c r="F198" s="9" t="s">
        <v>1166</v>
      </c>
      <c r="G198" s="9" t="s">
        <v>360</v>
      </c>
      <c r="H198" s="9" t="s">
        <v>1163</v>
      </c>
      <c r="I198" s="9" t="s">
        <v>195</v>
      </c>
      <c r="J198" s="60" t="s">
        <v>202</v>
      </c>
      <c r="K198" s="9" t="s">
        <v>71</v>
      </c>
      <c r="L198" s="9" t="s">
        <v>77</v>
      </c>
      <c r="M198" s="9">
        <v>13531733930</v>
      </c>
      <c r="N198" s="16">
        <v>202301140196</v>
      </c>
      <c r="O198" s="10" t="s">
        <v>1093</v>
      </c>
      <c r="P198" s="15"/>
    </row>
    <row r="199" ht="24" spans="1:16">
      <c r="A199">
        <f t="shared" si="3"/>
        <v>202301140197</v>
      </c>
      <c r="B199" s="9" t="s">
        <v>1167</v>
      </c>
      <c r="C199" s="9" t="s">
        <v>1168</v>
      </c>
      <c r="D199" s="9" t="s">
        <v>191</v>
      </c>
      <c r="E199" s="9" t="s">
        <v>544</v>
      </c>
      <c r="F199" s="9" t="s">
        <v>1169</v>
      </c>
      <c r="G199" s="9" t="s">
        <v>271</v>
      </c>
      <c r="H199" s="9" t="s">
        <v>242</v>
      </c>
      <c r="I199" s="9" t="s">
        <v>195</v>
      </c>
      <c r="J199" s="60" t="s">
        <v>202</v>
      </c>
      <c r="K199" s="9" t="s">
        <v>71</v>
      </c>
      <c r="L199" s="9" t="s">
        <v>80</v>
      </c>
      <c r="M199" s="9">
        <v>15986537798</v>
      </c>
      <c r="N199" s="16">
        <v>202301140197</v>
      </c>
      <c r="O199" s="10" t="s">
        <v>1093</v>
      </c>
      <c r="P199" s="15"/>
    </row>
    <row r="200" ht="24" spans="1:16">
      <c r="A200">
        <f t="shared" si="3"/>
        <v>202301140198</v>
      </c>
      <c r="B200" s="9" t="s">
        <v>1170</v>
      </c>
      <c r="C200" s="9" t="s">
        <v>1171</v>
      </c>
      <c r="D200" s="9" t="s">
        <v>221</v>
      </c>
      <c r="E200" s="9" t="s">
        <v>293</v>
      </c>
      <c r="F200" s="9" t="s">
        <v>1172</v>
      </c>
      <c r="G200" s="9" t="s">
        <v>323</v>
      </c>
      <c r="H200" s="9" t="s">
        <v>242</v>
      </c>
      <c r="I200" s="9" t="s">
        <v>195</v>
      </c>
      <c r="J200" s="60" t="s">
        <v>202</v>
      </c>
      <c r="K200" s="9" t="s">
        <v>71</v>
      </c>
      <c r="L200" s="9" t="s">
        <v>80</v>
      </c>
      <c r="M200" s="9">
        <v>13266050889</v>
      </c>
      <c r="N200" s="16">
        <v>202301140198</v>
      </c>
      <c r="O200" s="10" t="s">
        <v>1093</v>
      </c>
      <c r="P200" s="15"/>
    </row>
    <row r="201" ht="24" spans="1:16">
      <c r="A201">
        <f t="shared" si="3"/>
        <v>202301140199</v>
      </c>
      <c r="B201" s="9" t="s">
        <v>1173</v>
      </c>
      <c r="C201" s="9" t="s">
        <v>1174</v>
      </c>
      <c r="D201" s="9" t="s">
        <v>191</v>
      </c>
      <c r="E201" s="9" t="s">
        <v>775</v>
      </c>
      <c r="F201" s="9" t="s">
        <v>1175</v>
      </c>
      <c r="G201" s="9" t="s">
        <v>208</v>
      </c>
      <c r="H201" s="9" t="s">
        <v>242</v>
      </c>
      <c r="I201" s="9" t="s">
        <v>195</v>
      </c>
      <c r="J201" s="60" t="s">
        <v>202</v>
      </c>
      <c r="K201" s="9" t="s">
        <v>71</v>
      </c>
      <c r="L201" s="9" t="s">
        <v>80</v>
      </c>
      <c r="M201" s="9">
        <v>18813702408</v>
      </c>
      <c r="N201" s="16">
        <v>202301140199</v>
      </c>
      <c r="O201" s="10" t="s">
        <v>1093</v>
      </c>
      <c r="P201" s="15"/>
    </row>
    <row r="202" ht="24" spans="1:16">
      <c r="A202">
        <f t="shared" si="3"/>
        <v>202301140200</v>
      </c>
      <c r="B202" s="9" t="s">
        <v>1176</v>
      </c>
      <c r="C202" s="9" t="s">
        <v>1177</v>
      </c>
      <c r="D202" s="9" t="s">
        <v>221</v>
      </c>
      <c r="E202" s="9" t="s">
        <v>1178</v>
      </c>
      <c r="F202" s="60" t="s">
        <v>1179</v>
      </c>
      <c r="G202" s="9" t="s">
        <v>208</v>
      </c>
      <c r="H202" s="9" t="s">
        <v>377</v>
      </c>
      <c r="I202" s="9" t="s">
        <v>195</v>
      </c>
      <c r="J202" s="9" t="s">
        <v>202</v>
      </c>
      <c r="K202" s="9" t="s">
        <v>84</v>
      </c>
      <c r="L202" s="9" t="s">
        <v>85</v>
      </c>
      <c r="M202" s="9" t="s">
        <v>1180</v>
      </c>
      <c r="N202" s="16">
        <v>202301140200</v>
      </c>
      <c r="O202" s="10" t="s">
        <v>1093</v>
      </c>
      <c r="P202" s="19"/>
    </row>
    <row r="203" ht="36" spans="1:16">
      <c r="A203">
        <f t="shared" si="3"/>
        <v>202301140201</v>
      </c>
      <c r="B203" s="9" t="s">
        <v>1181</v>
      </c>
      <c r="C203" s="9" t="s">
        <v>1182</v>
      </c>
      <c r="D203" s="9" t="s">
        <v>221</v>
      </c>
      <c r="E203" s="9" t="s">
        <v>1183</v>
      </c>
      <c r="F203" s="9" t="s">
        <v>1184</v>
      </c>
      <c r="G203" s="9" t="s">
        <v>369</v>
      </c>
      <c r="H203" s="9" t="s">
        <v>377</v>
      </c>
      <c r="I203" s="9" t="s">
        <v>195</v>
      </c>
      <c r="J203" s="9" t="s">
        <v>1185</v>
      </c>
      <c r="K203" s="9" t="s">
        <v>84</v>
      </c>
      <c r="L203" s="9" t="s">
        <v>85</v>
      </c>
      <c r="M203" s="9" t="s">
        <v>1186</v>
      </c>
      <c r="N203" s="16">
        <v>202301140201</v>
      </c>
      <c r="O203" s="10" t="s">
        <v>1093</v>
      </c>
      <c r="P203" s="19"/>
    </row>
    <row r="204" ht="48" spans="1:16">
      <c r="A204">
        <f t="shared" si="3"/>
        <v>202301140202</v>
      </c>
      <c r="B204" s="9" t="s">
        <v>1187</v>
      </c>
      <c r="C204" s="9" t="s">
        <v>1188</v>
      </c>
      <c r="D204" s="9" t="s">
        <v>221</v>
      </c>
      <c r="E204" s="9" t="s">
        <v>907</v>
      </c>
      <c r="F204" s="9" t="s">
        <v>1189</v>
      </c>
      <c r="G204" s="9" t="s">
        <v>1190</v>
      </c>
      <c r="H204" s="9" t="s">
        <v>1191</v>
      </c>
      <c r="I204" s="9" t="s">
        <v>195</v>
      </c>
      <c r="J204" s="9" t="s">
        <v>1192</v>
      </c>
      <c r="K204" s="9" t="s">
        <v>84</v>
      </c>
      <c r="L204" s="9" t="s">
        <v>85</v>
      </c>
      <c r="M204" s="9" t="s">
        <v>1193</v>
      </c>
      <c r="N204" s="16">
        <v>202301140202</v>
      </c>
      <c r="O204" s="10" t="s">
        <v>1093</v>
      </c>
      <c r="P204" s="10"/>
    </row>
    <row r="205" ht="24" spans="1:16">
      <c r="A205">
        <f t="shared" si="3"/>
        <v>202301140203</v>
      </c>
      <c r="B205" s="9" t="s">
        <v>1194</v>
      </c>
      <c r="C205" s="9" t="s">
        <v>1195</v>
      </c>
      <c r="D205" s="9" t="s">
        <v>221</v>
      </c>
      <c r="E205" s="9" t="s">
        <v>425</v>
      </c>
      <c r="F205" s="9" t="s">
        <v>1196</v>
      </c>
      <c r="G205" s="9" t="s">
        <v>369</v>
      </c>
      <c r="H205" s="9" t="s">
        <v>377</v>
      </c>
      <c r="I205" s="9" t="s">
        <v>195</v>
      </c>
      <c r="J205" s="9" t="s">
        <v>202</v>
      </c>
      <c r="K205" s="9" t="s">
        <v>84</v>
      </c>
      <c r="L205" s="9" t="s">
        <v>85</v>
      </c>
      <c r="M205" s="9" t="s">
        <v>1197</v>
      </c>
      <c r="N205" s="16">
        <v>202301140203</v>
      </c>
      <c r="O205" s="10" t="s">
        <v>1093</v>
      </c>
      <c r="P205" s="10"/>
    </row>
    <row r="206" ht="24" spans="1:16">
      <c r="A206">
        <f t="shared" si="3"/>
        <v>202301140204</v>
      </c>
      <c r="B206" s="9" t="s">
        <v>1198</v>
      </c>
      <c r="C206" s="10" t="s">
        <v>1199</v>
      </c>
      <c r="D206" s="9" t="s">
        <v>221</v>
      </c>
      <c r="E206" s="9" t="s">
        <v>1106</v>
      </c>
      <c r="F206" s="9" t="s">
        <v>1200</v>
      </c>
      <c r="G206" s="9" t="s">
        <v>1201</v>
      </c>
      <c r="H206" s="9" t="s">
        <v>869</v>
      </c>
      <c r="I206" s="9" t="s">
        <v>195</v>
      </c>
      <c r="J206" s="9" t="s">
        <v>202</v>
      </c>
      <c r="K206" s="9" t="s">
        <v>84</v>
      </c>
      <c r="L206" s="9" t="s">
        <v>85</v>
      </c>
      <c r="M206" s="9" t="s">
        <v>1202</v>
      </c>
      <c r="N206" s="16">
        <v>202301140204</v>
      </c>
      <c r="O206" s="10" t="s">
        <v>1093</v>
      </c>
      <c r="P206" s="10"/>
    </row>
    <row r="207" ht="24" spans="1:16">
      <c r="A207">
        <f t="shared" si="3"/>
        <v>202301140205</v>
      </c>
      <c r="B207" s="9" t="s">
        <v>1203</v>
      </c>
      <c r="C207" s="10" t="s">
        <v>1204</v>
      </c>
      <c r="D207" s="9" t="s">
        <v>191</v>
      </c>
      <c r="E207" s="9" t="s">
        <v>1205</v>
      </c>
      <c r="F207" s="9" t="s">
        <v>1206</v>
      </c>
      <c r="G207" s="10" t="s">
        <v>295</v>
      </c>
      <c r="H207" s="9" t="s">
        <v>377</v>
      </c>
      <c r="I207" s="9" t="s">
        <v>195</v>
      </c>
      <c r="J207" s="9" t="s">
        <v>202</v>
      </c>
      <c r="K207" s="9" t="s">
        <v>84</v>
      </c>
      <c r="L207" s="9" t="s">
        <v>85</v>
      </c>
      <c r="M207" s="9" t="s">
        <v>1207</v>
      </c>
      <c r="N207" s="16">
        <v>202301140205</v>
      </c>
      <c r="O207" s="10" t="s">
        <v>1093</v>
      </c>
      <c r="P207" s="10"/>
    </row>
    <row r="208" ht="36" spans="1:16">
      <c r="A208">
        <f t="shared" si="3"/>
        <v>202301140206</v>
      </c>
      <c r="B208" s="9" t="s">
        <v>1208</v>
      </c>
      <c r="C208" s="10" t="s">
        <v>1209</v>
      </c>
      <c r="D208" s="9" t="s">
        <v>191</v>
      </c>
      <c r="E208" s="9" t="s">
        <v>1210</v>
      </c>
      <c r="F208" s="9" t="s">
        <v>1211</v>
      </c>
      <c r="G208" s="10" t="s">
        <v>1212</v>
      </c>
      <c r="H208" s="9" t="s">
        <v>1213</v>
      </c>
      <c r="I208" s="9" t="s">
        <v>195</v>
      </c>
      <c r="J208" s="9" t="s">
        <v>202</v>
      </c>
      <c r="K208" s="9" t="s">
        <v>84</v>
      </c>
      <c r="L208" s="9" t="s">
        <v>85</v>
      </c>
      <c r="M208" s="9" t="s">
        <v>1214</v>
      </c>
      <c r="N208" s="16">
        <v>202301140206</v>
      </c>
      <c r="O208" s="10" t="s">
        <v>1093</v>
      </c>
      <c r="P208" s="10"/>
    </row>
    <row r="209" ht="24" spans="1:16">
      <c r="A209">
        <f t="shared" si="3"/>
        <v>202301140207</v>
      </c>
      <c r="B209" s="9" t="s">
        <v>1215</v>
      </c>
      <c r="C209" s="10" t="s">
        <v>1216</v>
      </c>
      <c r="D209" s="9" t="s">
        <v>221</v>
      </c>
      <c r="E209" s="9" t="s">
        <v>733</v>
      </c>
      <c r="F209" s="9" t="s">
        <v>1217</v>
      </c>
      <c r="G209" s="10" t="s">
        <v>295</v>
      </c>
      <c r="H209" s="9" t="s">
        <v>377</v>
      </c>
      <c r="I209" s="9" t="s">
        <v>195</v>
      </c>
      <c r="J209" s="9" t="s">
        <v>202</v>
      </c>
      <c r="K209" s="9" t="s">
        <v>84</v>
      </c>
      <c r="L209" s="9" t="s">
        <v>85</v>
      </c>
      <c r="M209" s="9" t="s">
        <v>1218</v>
      </c>
      <c r="N209" s="16">
        <v>202301140207</v>
      </c>
      <c r="O209" s="10" t="s">
        <v>1093</v>
      </c>
      <c r="P209" s="10"/>
    </row>
    <row r="210" ht="24" spans="1:16">
      <c r="A210">
        <f t="shared" si="3"/>
        <v>202301140208</v>
      </c>
      <c r="B210" s="9" t="s">
        <v>1219</v>
      </c>
      <c r="C210" s="10" t="s">
        <v>1220</v>
      </c>
      <c r="D210" s="9" t="s">
        <v>191</v>
      </c>
      <c r="E210" s="9" t="s">
        <v>1119</v>
      </c>
      <c r="F210" s="9" t="s">
        <v>1221</v>
      </c>
      <c r="G210" s="10" t="s">
        <v>208</v>
      </c>
      <c r="H210" s="9" t="s">
        <v>869</v>
      </c>
      <c r="I210" s="9" t="s">
        <v>195</v>
      </c>
      <c r="J210" s="9" t="s">
        <v>202</v>
      </c>
      <c r="K210" s="9" t="s">
        <v>84</v>
      </c>
      <c r="L210" s="9" t="s">
        <v>85</v>
      </c>
      <c r="M210" s="9" t="s">
        <v>1222</v>
      </c>
      <c r="N210" s="16">
        <v>202301140208</v>
      </c>
      <c r="O210" s="10" t="s">
        <v>1093</v>
      </c>
      <c r="P210" s="10"/>
    </row>
    <row r="211" ht="36" spans="1:16">
      <c r="A211">
        <f t="shared" si="3"/>
        <v>202301140209</v>
      </c>
      <c r="B211" s="9" t="s">
        <v>1223</v>
      </c>
      <c r="C211" s="9" t="s">
        <v>1224</v>
      </c>
      <c r="D211" s="9" t="s">
        <v>191</v>
      </c>
      <c r="E211" s="9" t="s">
        <v>1225</v>
      </c>
      <c r="F211" s="9" t="s">
        <v>1226</v>
      </c>
      <c r="G211" s="9" t="s">
        <v>1227</v>
      </c>
      <c r="H211" s="9" t="s">
        <v>869</v>
      </c>
      <c r="I211" s="9" t="s">
        <v>195</v>
      </c>
      <c r="J211" s="9" t="s">
        <v>1228</v>
      </c>
      <c r="K211" s="9" t="s">
        <v>84</v>
      </c>
      <c r="L211" s="9" t="s">
        <v>85</v>
      </c>
      <c r="M211" s="9" t="s">
        <v>1229</v>
      </c>
      <c r="N211" s="16">
        <v>202301140209</v>
      </c>
      <c r="O211" s="10" t="s">
        <v>1093</v>
      </c>
      <c r="P211" s="19"/>
    </row>
    <row r="212" ht="24" spans="1:16">
      <c r="A212">
        <f t="shared" si="3"/>
        <v>202301140210</v>
      </c>
      <c r="B212" s="9" t="s">
        <v>1230</v>
      </c>
      <c r="C212" s="10" t="s">
        <v>1231</v>
      </c>
      <c r="D212" s="9" t="s">
        <v>191</v>
      </c>
      <c r="E212" s="9" t="s">
        <v>299</v>
      </c>
      <c r="F212" s="9" t="s">
        <v>1232</v>
      </c>
      <c r="G212" s="10" t="s">
        <v>1233</v>
      </c>
      <c r="H212" s="10" t="s">
        <v>869</v>
      </c>
      <c r="I212" s="9" t="s">
        <v>195</v>
      </c>
      <c r="J212" s="9" t="s">
        <v>202</v>
      </c>
      <c r="K212" s="9" t="s">
        <v>84</v>
      </c>
      <c r="L212" s="9" t="s">
        <v>85</v>
      </c>
      <c r="M212" s="9" t="s">
        <v>1234</v>
      </c>
      <c r="N212" s="16">
        <v>202301140210</v>
      </c>
      <c r="O212" s="10" t="s">
        <v>1093</v>
      </c>
      <c r="P212" s="10"/>
    </row>
    <row r="213" ht="24" spans="1:16">
      <c r="A213">
        <f t="shared" si="3"/>
        <v>202301140211</v>
      </c>
      <c r="B213" s="9" t="s">
        <v>1235</v>
      </c>
      <c r="C213" s="10" t="s">
        <v>1236</v>
      </c>
      <c r="D213" s="9" t="s">
        <v>191</v>
      </c>
      <c r="E213" s="9" t="s">
        <v>1178</v>
      </c>
      <c r="F213" s="9" t="s">
        <v>1237</v>
      </c>
      <c r="G213" s="10" t="s">
        <v>1238</v>
      </c>
      <c r="H213" s="10" t="s">
        <v>1239</v>
      </c>
      <c r="I213" s="9" t="s">
        <v>195</v>
      </c>
      <c r="J213" s="9" t="s">
        <v>1240</v>
      </c>
      <c r="K213" s="9" t="s">
        <v>84</v>
      </c>
      <c r="L213" s="9" t="s">
        <v>85</v>
      </c>
      <c r="M213" s="9" t="s">
        <v>1241</v>
      </c>
      <c r="N213" s="16">
        <v>202301140211</v>
      </c>
      <c r="O213" s="10" t="s">
        <v>1242</v>
      </c>
      <c r="P213" s="10"/>
    </row>
    <row r="214" ht="24" spans="1:16">
      <c r="A214">
        <f t="shared" si="3"/>
        <v>202301140212</v>
      </c>
      <c r="B214" s="9" t="s">
        <v>1243</v>
      </c>
      <c r="C214" s="9" t="s">
        <v>1244</v>
      </c>
      <c r="D214" s="9" t="s">
        <v>221</v>
      </c>
      <c r="E214" s="9" t="s">
        <v>1245</v>
      </c>
      <c r="F214" s="9" t="s">
        <v>1246</v>
      </c>
      <c r="G214" s="10" t="s">
        <v>212</v>
      </c>
      <c r="H214" s="9" t="s">
        <v>1247</v>
      </c>
      <c r="I214" s="9" t="s">
        <v>195</v>
      </c>
      <c r="J214" s="9" t="s">
        <v>202</v>
      </c>
      <c r="K214" s="9" t="s">
        <v>84</v>
      </c>
      <c r="L214" s="9" t="s">
        <v>85</v>
      </c>
      <c r="M214" s="9" t="s">
        <v>1248</v>
      </c>
      <c r="N214" s="16">
        <v>202301140212</v>
      </c>
      <c r="O214" s="10" t="s">
        <v>1242</v>
      </c>
      <c r="P214" s="19"/>
    </row>
    <row r="215" ht="24" spans="1:16">
      <c r="A215">
        <f t="shared" si="3"/>
        <v>202301140213</v>
      </c>
      <c r="B215" s="9" t="s">
        <v>1249</v>
      </c>
      <c r="C215" s="10" t="s">
        <v>1250</v>
      </c>
      <c r="D215" s="9" t="s">
        <v>191</v>
      </c>
      <c r="E215" s="10">
        <v>1998.08</v>
      </c>
      <c r="F215" s="10" t="s">
        <v>1251</v>
      </c>
      <c r="G215" s="10" t="s">
        <v>1252</v>
      </c>
      <c r="H215" s="10" t="s">
        <v>1128</v>
      </c>
      <c r="I215" s="9" t="s">
        <v>195</v>
      </c>
      <c r="J215" s="9" t="s">
        <v>202</v>
      </c>
      <c r="K215" s="9" t="s">
        <v>89</v>
      </c>
      <c r="L215" s="9" t="s">
        <v>90</v>
      </c>
      <c r="M215" s="10">
        <v>17607343228</v>
      </c>
      <c r="N215" s="16">
        <v>202301140213</v>
      </c>
      <c r="O215" s="10" t="s">
        <v>1242</v>
      </c>
      <c r="P215" s="10"/>
    </row>
    <row r="216" ht="24" spans="1:16">
      <c r="A216">
        <f t="shared" si="3"/>
        <v>202301140214</v>
      </c>
      <c r="B216" s="9" t="s">
        <v>1253</v>
      </c>
      <c r="C216" s="10" t="s">
        <v>1254</v>
      </c>
      <c r="D216" s="9" t="s">
        <v>221</v>
      </c>
      <c r="E216" s="10">
        <v>1992.04</v>
      </c>
      <c r="F216" s="56" t="s">
        <v>1255</v>
      </c>
      <c r="G216" s="10" t="s">
        <v>193</v>
      </c>
      <c r="H216" s="10" t="s">
        <v>1128</v>
      </c>
      <c r="I216" s="9" t="s">
        <v>195</v>
      </c>
      <c r="J216" s="9" t="s">
        <v>1256</v>
      </c>
      <c r="K216" s="9" t="s">
        <v>89</v>
      </c>
      <c r="L216" s="9" t="s">
        <v>90</v>
      </c>
      <c r="M216" s="10">
        <v>13422416682</v>
      </c>
      <c r="N216" s="16">
        <v>202301140214</v>
      </c>
      <c r="O216" s="10" t="s">
        <v>1242</v>
      </c>
      <c r="P216" s="10"/>
    </row>
    <row r="217" ht="36" spans="1:16">
      <c r="A217">
        <f t="shared" si="3"/>
        <v>202301140215</v>
      </c>
      <c r="B217" s="9" t="s">
        <v>1257</v>
      </c>
      <c r="C217" s="10" t="s">
        <v>1258</v>
      </c>
      <c r="D217" s="9" t="s">
        <v>191</v>
      </c>
      <c r="E217" s="10">
        <v>1994.12</v>
      </c>
      <c r="F217" s="56" t="s">
        <v>1259</v>
      </c>
      <c r="G217" s="10" t="s">
        <v>1260</v>
      </c>
      <c r="H217" s="10" t="s">
        <v>1261</v>
      </c>
      <c r="I217" s="9" t="s">
        <v>195</v>
      </c>
      <c r="J217" s="9" t="s">
        <v>1262</v>
      </c>
      <c r="K217" s="9" t="s">
        <v>89</v>
      </c>
      <c r="L217" s="9" t="s">
        <v>90</v>
      </c>
      <c r="M217" s="10">
        <v>19865718562</v>
      </c>
      <c r="N217" s="16">
        <v>202301140215</v>
      </c>
      <c r="O217" s="10" t="s">
        <v>1242</v>
      </c>
      <c r="P217" s="10"/>
    </row>
    <row r="218" ht="24" spans="1:16">
      <c r="A218">
        <f t="shared" si="3"/>
        <v>202301140216</v>
      </c>
      <c r="B218" s="9" t="s">
        <v>1263</v>
      </c>
      <c r="C218" s="10" t="s">
        <v>1264</v>
      </c>
      <c r="D218" s="9" t="s">
        <v>191</v>
      </c>
      <c r="E218" s="10" t="s">
        <v>1265</v>
      </c>
      <c r="F218" s="10" t="s">
        <v>1266</v>
      </c>
      <c r="G218" s="10" t="s">
        <v>874</v>
      </c>
      <c r="H218" s="10" t="s">
        <v>312</v>
      </c>
      <c r="I218" s="9" t="s">
        <v>195</v>
      </c>
      <c r="J218" s="9" t="s">
        <v>1267</v>
      </c>
      <c r="K218" s="9" t="s">
        <v>89</v>
      </c>
      <c r="L218" s="9" t="s">
        <v>90</v>
      </c>
      <c r="M218" s="10">
        <v>13672749288</v>
      </c>
      <c r="N218" s="16">
        <v>202301140216</v>
      </c>
      <c r="O218" s="10" t="s">
        <v>1242</v>
      </c>
      <c r="P218" s="10"/>
    </row>
    <row r="219" ht="24" spans="1:16">
      <c r="A219">
        <f t="shared" si="3"/>
        <v>202301140217</v>
      </c>
      <c r="B219" s="9" t="s">
        <v>1268</v>
      </c>
      <c r="C219" s="10" t="s">
        <v>1269</v>
      </c>
      <c r="D219" s="9" t="s">
        <v>191</v>
      </c>
      <c r="E219" s="10" t="s">
        <v>620</v>
      </c>
      <c r="F219" s="56" t="s">
        <v>1270</v>
      </c>
      <c r="G219" s="10" t="s">
        <v>224</v>
      </c>
      <c r="H219" s="10" t="s">
        <v>1128</v>
      </c>
      <c r="I219" s="9" t="s">
        <v>195</v>
      </c>
      <c r="J219" s="9" t="s">
        <v>202</v>
      </c>
      <c r="K219" s="9" t="s">
        <v>89</v>
      </c>
      <c r="L219" s="9" t="s">
        <v>90</v>
      </c>
      <c r="M219" s="10">
        <v>15920271279</v>
      </c>
      <c r="N219" s="16">
        <v>202301140217</v>
      </c>
      <c r="O219" s="10" t="s">
        <v>1242</v>
      </c>
      <c r="P219" s="10"/>
    </row>
    <row r="220" ht="24" spans="1:16">
      <c r="A220">
        <f t="shared" si="3"/>
        <v>202301140218</v>
      </c>
      <c r="B220" s="9" t="s">
        <v>1271</v>
      </c>
      <c r="C220" s="10" t="s">
        <v>1272</v>
      </c>
      <c r="D220" s="9" t="s">
        <v>191</v>
      </c>
      <c r="E220" s="10" t="s">
        <v>1273</v>
      </c>
      <c r="F220" s="10" t="s">
        <v>1274</v>
      </c>
      <c r="G220" s="10" t="s">
        <v>258</v>
      </c>
      <c r="H220" s="10" t="s">
        <v>1275</v>
      </c>
      <c r="I220" s="9" t="s">
        <v>195</v>
      </c>
      <c r="J220" s="9" t="s">
        <v>202</v>
      </c>
      <c r="K220" s="9" t="s">
        <v>89</v>
      </c>
      <c r="L220" s="9" t="s">
        <v>90</v>
      </c>
      <c r="M220" s="10">
        <v>15768733777</v>
      </c>
      <c r="N220" s="16">
        <v>202301140218</v>
      </c>
      <c r="O220" s="10" t="s">
        <v>1242</v>
      </c>
      <c r="P220" s="10"/>
    </row>
    <row r="221" ht="24" spans="1:16">
      <c r="A221">
        <f t="shared" si="3"/>
        <v>202301140219</v>
      </c>
      <c r="B221" s="9" t="s">
        <v>1276</v>
      </c>
      <c r="C221" s="10" t="s">
        <v>1277</v>
      </c>
      <c r="D221" s="9" t="s">
        <v>191</v>
      </c>
      <c r="E221" s="10" t="s">
        <v>1077</v>
      </c>
      <c r="F221" s="10" t="s">
        <v>1278</v>
      </c>
      <c r="G221" s="10" t="s">
        <v>1279</v>
      </c>
      <c r="H221" s="10" t="s">
        <v>259</v>
      </c>
      <c r="I221" s="9" t="s">
        <v>195</v>
      </c>
      <c r="J221" s="9" t="s">
        <v>202</v>
      </c>
      <c r="K221" s="9" t="s">
        <v>89</v>
      </c>
      <c r="L221" s="9" t="s">
        <v>90</v>
      </c>
      <c r="M221" s="10">
        <v>18933580466</v>
      </c>
      <c r="N221" s="16">
        <v>202301140219</v>
      </c>
      <c r="O221" s="10" t="s">
        <v>1242</v>
      </c>
      <c r="P221" s="10"/>
    </row>
    <row r="222" ht="24" spans="1:16">
      <c r="A222">
        <f t="shared" si="3"/>
        <v>202301140220</v>
      </c>
      <c r="B222" s="9" t="s">
        <v>1280</v>
      </c>
      <c r="C222" s="10" t="s">
        <v>1281</v>
      </c>
      <c r="D222" s="9" t="s">
        <v>221</v>
      </c>
      <c r="E222" s="10" t="s">
        <v>1161</v>
      </c>
      <c r="F222" s="56" t="s">
        <v>1282</v>
      </c>
      <c r="G222" s="10" t="s">
        <v>208</v>
      </c>
      <c r="H222" s="10" t="s">
        <v>1283</v>
      </c>
      <c r="I222" s="9" t="s">
        <v>195</v>
      </c>
      <c r="J222" s="9" t="s">
        <v>1284</v>
      </c>
      <c r="K222" s="9" t="s">
        <v>89</v>
      </c>
      <c r="L222" s="9" t="s">
        <v>90</v>
      </c>
      <c r="M222" s="10">
        <v>13049049145</v>
      </c>
      <c r="N222" s="16">
        <v>202301140220</v>
      </c>
      <c r="O222" s="10" t="s">
        <v>1242</v>
      </c>
      <c r="P222" s="10"/>
    </row>
    <row r="223" ht="24" spans="1:16">
      <c r="A223">
        <f t="shared" si="3"/>
        <v>202301140221</v>
      </c>
      <c r="B223" s="9" t="s">
        <v>1285</v>
      </c>
      <c r="C223" s="10" t="s">
        <v>1286</v>
      </c>
      <c r="D223" s="9" t="s">
        <v>191</v>
      </c>
      <c r="E223" s="10" t="s">
        <v>1287</v>
      </c>
      <c r="F223" s="56" t="s">
        <v>1288</v>
      </c>
      <c r="G223" s="10" t="s">
        <v>1289</v>
      </c>
      <c r="H223" s="10" t="s">
        <v>1290</v>
      </c>
      <c r="I223" s="9" t="s">
        <v>195</v>
      </c>
      <c r="J223" s="9" t="s">
        <v>202</v>
      </c>
      <c r="K223" s="9" t="s">
        <v>89</v>
      </c>
      <c r="L223" s="9" t="s">
        <v>90</v>
      </c>
      <c r="M223" s="10">
        <v>18319599618</v>
      </c>
      <c r="N223" s="16">
        <v>202301140221</v>
      </c>
      <c r="O223" s="10" t="s">
        <v>1242</v>
      </c>
      <c r="P223" s="10"/>
    </row>
    <row r="224" ht="36" spans="1:16">
      <c r="A224">
        <f t="shared" si="3"/>
        <v>202301140222</v>
      </c>
      <c r="B224" s="9" t="s">
        <v>1291</v>
      </c>
      <c r="C224" s="10" t="s">
        <v>1292</v>
      </c>
      <c r="D224" s="9" t="s">
        <v>191</v>
      </c>
      <c r="E224" s="10" t="s">
        <v>1293</v>
      </c>
      <c r="F224" s="56" t="s">
        <v>1294</v>
      </c>
      <c r="G224" s="10" t="s">
        <v>684</v>
      </c>
      <c r="H224" s="10" t="s">
        <v>1295</v>
      </c>
      <c r="I224" s="9" t="s">
        <v>195</v>
      </c>
      <c r="J224" s="9" t="s">
        <v>1296</v>
      </c>
      <c r="K224" s="9" t="s">
        <v>89</v>
      </c>
      <c r="L224" s="9" t="s">
        <v>90</v>
      </c>
      <c r="M224" s="10">
        <v>15013123782</v>
      </c>
      <c r="N224" s="16">
        <v>202301140222</v>
      </c>
      <c r="O224" s="10" t="s">
        <v>1242</v>
      </c>
      <c r="P224" s="10"/>
    </row>
    <row r="225" ht="24" spans="1:16">
      <c r="A225">
        <f t="shared" si="3"/>
        <v>202301140223</v>
      </c>
      <c r="B225" s="9" t="s">
        <v>1297</v>
      </c>
      <c r="C225" s="10" t="s">
        <v>1298</v>
      </c>
      <c r="D225" s="9" t="s">
        <v>191</v>
      </c>
      <c r="E225" s="10" t="s">
        <v>626</v>
      </c>
      <c r="F225" s="56" t="s">
        <v>1299</v>
      </c>
      <c r="G225" s="10" t="s">
        <v>266</v>
      </c>
      <c r="H225" s="10" t="s">
        <v>259</v>
      </c>
      <c r="I225" s="9" t="s">
        <v>195</v>
      </c>
      <c r="J225" s="9"/>
      <c r="K225" s="9" t="s">
        <v>89</v>
      </c>
      <c r="L225" s="9" t="s">
        <v>90</v>
      </c>
      <c r="M225" s="10">
        <v>18928328893</v>
      </c>
      <c r="N225" s="16">
        <v>202301140223</v>
      </c>
      <c r="O225" s="10" t="s">
        <v>1242</v>
      </c>
      <c r="P225" s="10"/>
    </row>
    <row r="226" ht="24" spans="1:16">
      <c r="A226">
        <f t="shared" si="3"/>
        <v>202301140224</v>
      </c>
      <c r="B226" s="9" t="s">
        <v>1300</v>
      </c>
      <c r="C226" s="10" t="s">
        <v>1301</v>
      </c>
      <c r="D226" s="9" t="s">
        <v>191</v>
      </c>
      <c r="E226" s="10" t="s">
        <v>1302</v>
      </c>
      <c r="F226" s="56" t="s">
        <v>1303</v>
      </c>
      <c r="G226" s="10" t="s">
        <v>472</v>
      </c>
      <c r="H226" s="10" t="s">
        <v>473</v>
      </c>
      <c r="I226" s="9" t="s">
        <v>195</v>
      </c>
      <c r="J226" s="9" t="s">
        <v>1304</v>
      </c>
      <c r="K226" s="9" t="s">
        <v>89</v>
      </c>
      <c r="L226" s="9" t="s">
        <v>90</v>
      </c>
      <c r="M226" s="10">
        <v>15015674137</v>
      </c>
      <c r="N226" s="16">
        <v>202301140224</v>
      </c>
      <c r="O226" s="10" t="s">
        <v>1242</v>
      </c>
      <c r="P226" s="10"/>
    </row>
    <row r="227" ht="24" spans="1:16">
      <c r="A227">
        <f t="shared" si="3"/>
        <v>202301140225</v>
      </c>
      <c r="B227" s="9" t="s">
        <v>1305</v>
      </c>
      <c r="C227" s="10" t="s">
        <v>1306</v>
      </c>
      <c r="D227" s="9" t="s">
        <v>191</v>
      </c>
      <c r="E227" s="10" t="s">
        <v>1307</v>
      </c>
      <c r="F227" s="56" t="s">
        <v>1308</v>
      </c>
      <c r="G227" s="10" t="s">
        <v>218</v>
      </c>
      <c r="H227" s="10" t="s">
        <v>259</v>
      </c>
      <c r="I227" s="9" t="s">
        <v>195</v>
      </c>
      <c r="J227" s="9" t="s">
        <v>202</v>
      </c>
      <c r="K227" s="9" t="s">
        <v>89</v>
      </c>
      <c r="L227" s="9" t="s">
        <v>90</v>
      </c>
      <c r="M227" s="10">
        <v>15107521086</v>
      </c>
      <c r="N227" s="16">
        <v>202301140225</v>
      </c>
      <c r="O227" s="10" t="s">
        <v>1242</v>
      </c>
      <c r="P227" s="10"/>
    </row>
    <row r="228" ht="36" spans="1:16">
      <c r="A228">
        <f t="shared" si="3"/>
        <v>202301140226</v>
      </c>
      <c r="B228" s="9" t="s">
        <v>1309</v>
      </c>
      <c r="C228" s="10" t="s">
        <v>1310</v>
      </c>
      <c r="D228" s="9" t="s">
        <v>221</v>
      </c>
      <c r="E228" s="10" t="s">
        <v>697</v>
      </c>
      <c r="F228" s="56" t="s">
        <v>1311</v>
      </c>
      <c r="G228" s="10" t="s">
        <v>1312</v>
      </c>
      <c r="H228" s="10" t="s">
        <v>1313</v>
      </c>
      <c r="I228" s="9" t="s">
        <v>195</v>
      </c>
      <c r="J228" s="9" t="s">
        <v>202</v>
      </c>
      <c r="K228" s="9" t="s">
        <v>89</v>
      </c>
      <c r="L228" s="9" t="s">
        <v>90</v>
      </c>
      <c r="M228" s="10">
        <v>13268260110</v>
      </c>
      <c r="N228" s="16">
        <v>202301140226</v>
      </c>
      <c r="O228" s="10" t="s">
        <v>1242</v>
      </c>
      <c r="P228" s="10"/>
    </row>
    <row r="229" ht="48" spans="1:16">
      <c r="A229">
        <f t="shared" si="3"/>
        <v>202301140227</v>
      </c>
      <c r="B229" s="9" t="s">
        <v>1314</v>
      </c>
      <c r="C229" s="10" t="s">
        <v>1315</v>
      </c>
      <c r="D229" s="9" t="s">
        <v>191</v>
      </c>
      <c r="E229" s="10" t="s">
        <v>408</v>
      </c>
      <c r="F229" s="56" t="s">
        <v>1316</v>
      </c>
      <c r="G229" s="10" t="s">
        <v>295</v>
      </c>
      <c r="H229" s="10" t="s">
        <v>1283</v>
      </c>
      <c r="I229" s="9" t="s">
        <v>195</v>
      </c>
      <c r="J229" s="9" t="s">
        <v>1317</v>
      </c>
      <c r="K229" s="9" t="s">
        <v>89</v>
      </c>
      <c r="L229" s="9" t="s">
        <v>90</v>
      </c>
      <c r="M229" s="10">
        <v>13824213566</v>
      </c>
      <c r="N229" s="16">
        <v>202301140227</v>
      </c>
      <c r="O229" s="10" t="s">
        <v>1242</v>
      </c>
      <c r="P229" s="10"/>
    </row>
    <row r="230" ht="24" spans="1:16">
      <c r="A230">
        <f t="shared" si="3"/>
        <v>202301140228</v>
      </c>
      <c r="B230" s="9" t="s">
        <v>1318</v>
      </c>
      <c r="C230" s="10" t="s">
        <v>1319</v>
      </c>
      <c r="D230" s="9" t="s">
        <v>191</v>
      </c>
      <c r="E230" s="10" t="s">
        <v>1051</v>
      </c>
      <c r="F230" s="10" t="s">
        <v>1320</v>
      </c>
      <c r="G230" s="10" t="s">
        <v>201</v>
      </c>
      <c r="H230" s="10" t="s">
        <v>290</v>
      </c>
      <c r="I230" s="9" t="s">
        <v>195</v>
      </c>
      <c r="J230" s="9" t="s">
        <v>202</v>
      </c>
      <c r="K230" s="9" t="s">
        <v>89</v>
      </c>
      <c r="L230" s="9" t="s">
        <v>90</v>
      </c>
      <c r="M230" s="10">
        <v>15113265908</v>
      </c>
      <c r="N230" s="16">
        <v>202301140228</v>
      </c>
      <c r="O230" s="10" t="s">
        <v>1242</v>
      </c>
      <c r="P230" s="10"/>
    </row>
    <row r="231" ht="24" spans="1:16">
      <c r="A231">
        <f t="shared" si="3"/>
        <v>202301140229</v>
      </c>
      <c r="B231" s="9" t="s">
        <v>1321</v>
      </c>
      <c r="C231" s="10" t="s">
        <v>1322</v>
      </c>
      <c r="D231" s="9" t="s">
        <v>191</v>
      </c>
      <c r="E231" s="10" t="s">
        <v>1044</v>
      </c>
      <c r="F231" s="56" t="s">
        <v>1323</v>
      </c>
      <c r="G231" s="10" t="s">
        <v>1289</v>
      </c>
      <c r="H231" s="10" t="s">
        <v>502</v>
      </c>
      <c r="I231" s="9" t="s">
        <v>195</v>
      </c>
      <c r="J231" s="9" t="s">
        <v>1324</v>
      </c>
      <c r="K231" s="9" t="s">
        <v>89</v>
      </c>
      <c r="L231" s="9" t="s">
        <v>90</v>
      </c>
      <c r="M231" s="10">
        <v>15813614652</v>
      </c>
      <c r="N231" s="16">
        <v>202301140229</v>
      </c>
      <c r="O231" s="10" t="s">
        <v>1242</v>
      </c>
      <c r="P231" s="10"/>
    </row>
    <row r="232" ht="24" spans="1:16">
      <c r="A232">
        <f t="shared" si="3"/>
        <v>202301140230</v>
      </c>
      <c r="B232" s="9" t="s">
        <v>1325</v>
      </c>
      <c r="C232" s="10" t="s">
        <v>1326</v>
      </c>
      <c r="D232" s="9" t="s">
        <v>191</v>
      </c>
      <c r="E232" s="10" t="s">
        <v>824</v>
      </c>
      <c r="F232" s="56" t="s">
        <v>1327</v>
      </c>
      <c r="G232" s="10" t="s">
        <v>622</v>
      </c>
      <c r="H232" s="10" t="s">
        <v>1328</v>
      </c>
      <c r="I232" s="9" t="s">
        <v>195</v>
      </c>
      <c r="J232" s="9" t="s">
        <v>202</v>
      </c>
      <c r="K232" s="9" t="s">
        <v>89</v>
      </c>
      <c r="L232" s="9" t="s">
        <v>90</v>
      </c>
      <c r="M232" s="10">
        <v>13018468001</v>
      </c>
      <c r="N232" s="16">
        <v>202301140230</v>
      </c>
      <c r="O232" s="10" t="s">
        <v>1242</v>
      </c>
      <c r="P232" s="10"/>
    </row>
    <row r="233" ht="24" spans="1:16">
      <c r="A233">
        <f t="shared" si="3"/>
        <v>202301140231</v>
      </c>
      <c r="B233" s="9" t="s">
        <v>1329</v>
      </c>
      <c r="C233" s="10" t="s">
        <v>1330</v>
      </c>
      <c r="D233" s="9" t="s">
        <v>191</v>
      </c>
      <c r="E233" s="10" t="s">
        <v>239</v>
      </c>
      <c r="F233" s="56" t="s">
        <v>1331</v>
      </c>
      <c r="G233" s="10" t="s">
        <v>1332</v>
      </c>
      <c r="H233" s="10" t="s">
        <v>1333</v>
      </c>
      <c r="I233" s="9" t="s">
        <v>195</v>
      </c>
      <c r="J233" s="9" t="s">
        <v>202</v>
      </c>
      <c r="K233" s="9" t="s">
        <v>89</v>
      </c>
      <c r="L233" s="9" t="s">
        <v>90</v>
      </c>
      <c r="M233" s="10">
        <v>15603321679</v>
      </c>
      <c r="N233" s="16">
        <v>202301140231</v>
      </c>
      <c r="O233" s="10" t="s">
        <v>1242</v>
      </c>
      <c r="P233" s="10"/>
    </row>
    <row r="234" ht="24" spans="1:16">
      <c r="A234">
        <f t="shared" si="3"/>
        <v>202301140232</v>
      </c>
      <c r="B234" s="9" t="s">
        <v>1334</v>
      </c>
      <c r="C234" s="10" t="s">
        <v>1335</v>
      </c>
      <c r="D234" s="9" t="s">
        <v>191</v>
      </c>
      <c r="E234" s="10" t="s">
        <v>1032</v>
      </c>
      <c r="F234" s="56" t="s">
        <v>1336</v>
      </c>
      <c r="G234" s="10" t="s">
        <v>382</v>
      </c>
      <c r="H234" s="10" t="s">
        <v>242</v>
      </c>
      <c r="I234" s="9" t="s">
        <v>195</v>
      </c>
      <c r="J234" s="9" t="s">
        <v>202</v>
      </c>
      <c r="K234" s="9" t="s">
        <v>89</v>
      </c>
      <c r="L234" s="9" t="s">
        <v>90</v>
      </c>
      <c r="M234" s="10">
        <v>13715612143</v>
      </c>
      <c r="N234" s="16">
        <v>202301140232</v>
      </c>
      <c r="O234" s="10" t="s">
        <v>1242</v>
      </c>
      <c r="P234" s="10"/>
    </row>
    <row r="235" ht="24" spans="1:16">
      <c r="A235">
        <f t="shared" si="3"/>
        <v>202301140233</v>
      </c>
      <c r="B235" s="9" t="s">
        <v>1337</v>
      </c>
      <c r="C235" s="10" t="s">
        <v>1338</v>
      </c>
      <c r="D235" s="9" t="s">
        <v>191</v>
      </c>
      <c r="E235" s="10" t="s">
        <v>216</v>
      </c>
      <c r="F235" s="56" t="s">
        <v>1339</v>
      </c>
      <c r="G235" s="10" t="s">
        <v>201</v>
      </c>
      <c r="H235" s="10" t="s">
        <v>1328</v>
      </c>
      <c r="I235" s="9" t="s">
        <v>195</v>
      </c>
      <c r="J235" s="9" t="s">
        <v>1340</v>
      </c>
      <c r="K235" s="9" t="s">
        <v>89</v>
      </c>
      <c r="L235" s="9" t="s">
        <v>90</v>
      </c>
      <c r="M235" s="10">
        <v>15816447278</v>
      </c>
      <c r="N235" s="16">
        <v>202301140233</v>
      </c>
      <c r="O235" s="10" t="s">
        <v>1242</v>
      </c>
      <c r="P235" s="10"/>
    </row>
    <row r="236" ht="24" spans="1:16">
      <c r="A236">
        <f t="shared" si="3"/>
        <v>202301140234</v>
      </c>
      <c r="B236" s="9" t="s">
        <v>1341</v>
      </c>
      <c r="C236" s="10" t="s">
        <v>1342</v>
      </c>
      <c r="D236" s="9" t="s">
        <v>191</v>
      </c>
      <c r="E236" s="10" t="s">
        <v>615</v>
      </c>
      <c r="F236" s="56" t="s">
        <v>1343</v>
      </c>
      <c r="G236" s="10" t="s">
        <v>254</v>
      </c>
      <c r="H236" s="10" t="s">
        <v>1128</v>
      </c>
      <c r="I236" s="9" t="s">
        <v>195</v>
      </c>
      <c r="J236" s="9" t="s">
        <v>202</v>
      </c>
      <c r="K236" s="9" t="s">
        <v>89</v>
      </c>
      <c r="L236" s="9" t="s">
        <v>90</v>
      </c>
      <c r="M236" s="10">
        <v>13430154445</v>
      </c>
      <c r="N236" s="16">
        <v>202301140234</v>
      </c>
      <c r="O236" s="10" t="s">
        <v>1242</v>
      </c>
      <c r="P236" s="10"/>
    </row>
    <row r="237" ht="24" spans="1:16">
      <c r="A237">
        <f t="shared" si="3"/>
        <v>202301140235</v>
      </c>
      <c r="B237" s="9" t="s">
        <v>1344</v>
      </c>
      <c r="C237" s="10" t="s">
        <v>1345</v>
      </c>
      <c r="D237" s="9" t="s">
        <v>221</v>
      </c>
      <c r="E237" s="10" t="s">
        <v>1119</v>
      </c>
      <c r="F237" s="56" t="s">
        <v>1346</v>
      </c>
      <c r="G237" s="10" t="s">
        <v>218</v>
      </c>
      <c r="H237" s="10" t="s">
        <v>213</v>
      </c>
      <c r="I237" s="9" t="s">
        <v>195</v>
      </c>
      <c r="J237" s="9" t="s">
        <v>202</v>
      </c>
      <c r="K237" s="9" t="s">
        <v>89</v>
      </c>
      <c r="L237" s="9" t="s">
        <v>90</v>
      </c>
      <c r="M237" s="10">
        <v>18218995680</v>
      </c>
      <c r="N237" s="16">
        <v>202301140235</v>
      </c>
      <c r="O237" s="10" t="s">
        <v>1242</v>
      </c>
      <c r="P237" s="10"/>
    </row>
    <row r="238" ht="36" spans="1:16">
      <c r="A238">
        <f t="shared" si="3"/>
        <v>202301140236</v>
      </c>
      <c r="B238" s="9" t="s">
        <v>1347</v>
      </c>
      <c r="C238" s="10" t="s">
        <v>1348</v>
      </c>
      <c r="D238" s="9" t="s">
        <v>221</v>
      </c>
      <c r="E238" s="10">
        <v>1999.08</v>
      </c>
      <c r="F238" s="56" t="s">
        <v>1349</v>
      </c>
      <c r="G238" s="10" t="s">
        <v>1350</v>
      </c>
      <c r="H238" s="10" t="s">
        <v>1351</v>
      </c>
      <c r="I238" s="9" t="s">
        <v>195</v>
      </c>
      <c r="J238" s="9" t="s">
        <v>1352</v>
      </c>
      <c r="K238" s="9" t="s">
        <v>89</v>
      </c>
      <c r="L238" s="9" t="s">
        <v>90</v>
      </c>
      <c r="M238" s="10">
        <v>18043672187</v>
      </c>
      <c r="N238" s="16">
        <v>202301140236</v>
      </c>
      <c r="O238" s="10" t="s">
        <v>1242</v>
      </c>
      <c r="P238" s="10"/>
    </row>
    <row r="239" ht="24" spans="1:16">
      <c r="A239">
        <f t="shared" si="3"/>
        <v>202301140237</v>
      </c>
      <c r="B239" s="9" t="s">
        <v>1353</v>
      </c>
      <c r="C239" s="10" t="s">
        <v>1354</v>
      </c>
      <c r="D239" s="9" t="s">
        <v>191</v>
      </c>
      <c r="E239" s="10" t="s">
        <v>222</v>
      </c>
      <c r="F239" s="56" t="s">
        <v>1355</v>
      </c>
      <c r="G239" s="10" t="s">
        <v>224</v>
      </c>
      <c r="H239" s="10" t="s">
        <v>259</v>
      </c>
      <c r="I239" s="9" t="s">
        <v>195</v>
      </c>
      <c r="J239" s="9" t="s">
        <v>1356</v>
      </c>
      <c r="K239" s="9" t="s">
        <v>89</v>
      </c>
      <c r="L239" s="9" t="s">
        <v>90</v>
      </c>
      <c r="M239" s="10">
        <v>13531656095</v>
      </c>
      <c r="N239" s="16">
        <v>202301140237</v>
      </c>
      <c r="O239" s="10" t="s">
        <v>1242</v>
      </c>
      <c r="P239" s="10"/>
    </row>
    <row r="240" ht="24" spans="1:16">
      <c r="A240">
        <f t="shared" si="3"/>
        <v>202301140238</v>
      </c>
      <c r="B240" s="9" t="s">
        <v>1357</v>
      </c>
      <c r="C240" s="10" t="s">
        <v>1358</v>
      </c>
      <c r="D240" s="9" t="s">
        <v>191</v>
      </c>
      <c r="E240" s="10" t="s">
        <v>374</v>
      </c>
      <c r="F240" s="56" t="s">
        <v>1359</v>
      </c>
      <c r="G240" s="10" t="s">
        <v>1360</v>
      </c>
      <c r="H240" s="10" t="s">
        <v>320</v>
      </c>
      <c r="I240" s="9" t="s">
        <v>195</v>
      </c>
      <c r="J240" s="9" t="s">
        <v>202</v>
      </c>
      <c r="K240" s="9" t="s">
        <v>89</v>
      </c>
      <c r="L240" s="9" t="s">
        <v>90</v>
      </c>
      <c r="M240" s="10">
        <v>13725083108</v>
      </c>
      <c r="N240" s="16">
        <v>202301140238</v>
      </c>
      <c r="O240" s="10" t="s">
        <v>1242</v>
      </c>
      <c r="P240" s="10"/>
    </row>
    <row r="241" ht="36" spans="1:16">
      <c r="A241">
        <f t="shared" si="3"/>
        <v>202301140239</v>
      </c>
      <c r="B241" s="9" t="s">
        <v>1361</v>
      </c>
      <c r="C241" s="10" t="s">
        <v>1362</v>
      </c>
      <c r="D241" s="9" t="s">
        <v>191</v>
      </c>
      <c r="E241" s="10" t="s">
        <v>709</v>
      </c>
      <c r="F241" s="56" t="s">
        <v>1363</v>
      </c>
      <c r="G241" s="10" t="s">
        <v>1364</v>
      </c>
      <c r="H241" s="10" t="s">
        <v>1128</v>
      </c>
      <c r="I241" s="9" t="s">
        <v>195</v>
      </c>
      <c r="J241" s="9" t="s">
        <v>1365</v>
      </c>
      <c r="K241" s="9" t="s">
        <v>89</v>
      </c>
      <c r="L241" s="9" t="s">
        <v>90</v>
      </c>
      <c r="M241" s="10">
        <v>15013348565</v>
      </c>
      <c r="N241" s="16">
        <v>202301140239</v>
      </c>
      <c r="O241" s="10" t="s">
        <v>1242</v>
      </c>
      <c r="P241" s="10"/>
    </row>
    <row r="242" ht="24" spans="1:16">
      <c r="A242">
        <f t="shared" si="3"/>
        <v>202301140240</v>
      </c>
      <c r="B242" s="9" t="s">
        <v>1366</v>
      </c>
      <c r="C242" s="10" t="s">
        <v>1367</v>
      </c>
      <c r="D242" s="9" t="s">
        <v>191</v>
      </c>
      <c r="E242" s="10" t="s">
        <v>1368</v>
      </c>
      <c r="F242" s="56" t="s">
        <v>1369</v>
      </c>
      <c r="G242" s="10" t="s">
        <v>258</v>
      </c>
      <c r="H242" s="10" t="s">
        <v>1328</v>
      </c>
      <c r="I242" s="9" t="s">
        <v>195</v>
      </c>
      <c r="J242" s="9" t="s">
        <v>1370</v>
      </c>
      <c r="K242" s="9" t="s">
        <v>89</v>
      </c>
      <c r="L242" s="9" t="s">
        <v>90</v>
      </c>
      <c r="M242" s="10">
        <v>13129370790</v>
      </c>
      <c r="N242" s="16">
        <v>202301140240</v>
      </c>
      <c r="O242" s="10" t="s">
        <v>1242</v>
      </c>
      <c r="P242" s="10"/>
    </row>
    <row r="243" ht="24" spans="1:16">
      <c r="A243">
        <f t="shared" si="3"/>
        <v>202301140241</v>
      </c>
      <c r="B243" s="9" t="s">
        <v>1371</v>
      </c>
      <c r="C243" s="10" t="s">
        <v>1372</v>
      </c>
      <c r="D243" s="9" t="s">
        <v>191</v>
      </c>
      <c r="E243" s="10" t="s">
        <v>522</v>
      </c>
      <c r="F243" s="56" t="s">
        <v>1373</v>
      </c>
      <c r="G243" s="10" t="s">
        <v>1374</v>
      </c>
      <c r="H243" s="10" t="s">
        <v>242</v>
      </c>
      <c r="I243" s="9" t="s">
        <v>195</v>
      </c>
      <c r="J243" s="9" t="s">
        <v>1375</v>
      </c>
      <c r="K243" s="9" t="s">
        <v>89</v>
      </c>
      <c r="L243" s="9" t="s">
        <v>90</v>
      </c>
      <c r="M243" s="10">
        <v>18861094828</v>
      </c>
      <c r="N243" s="16">
        <v>202301140241</v>
      </c>
      <c r="O243" s="10" t="s">
        <v>1376</v>
      </c>
      <c r="P243" s="10"/>
    </row>
    <row r="244" ht="36" spans="1:16">
      <c r="A244">
        <f t="shared" si="3"/>
        <v>202301140242</v>
      </c>
      <c r="B244" s="9" t="s">
        <v>1377</v>
      </c>
      <c r="C244" s="10" t="s">
        <v>1378</v>
      </c>
      <c r="D244" s="9" t="s">
        <v>191</v>
      </c>
      <c r="E244" s="10" t="s">
        <v>1379</v>
      </c>
      <c r="F244" s="56" t="s">
        <v>1380</v>
      </c>
      <c r="G244" s="10" t="s">
        <v>1381</v>
      </c>
      <c r="H244" s="10" t="s">
        <v>1163</v>
      </c>
      <c r="I244" s="9" t="s">
        <v>195</v>
      </c>
      <c r="J244" s="9" t="s">
        <v>202</v>
      </c>
      <c r="K244" s="9" t="s">
        <v>89</v>
      </c>
      <c r="L244" s="9" t="s">
        <v>90</v>
      </c>
      <c r="M244" s="10">
        <v>18316394371</v>
      </c>
      <c r="N244" s="16">
        <v>202301140242</v>
      </c>
      <c r="O244" s="10" t="s">
        <v>1376</v>
      </c>
      <c r="P244" s="10"/>
    </row>
    <row r="245" ht="24" spans="1:16">
      <c r="A245">
        <f t="shared" si="3"/>
        <v>202301140243</v>
      </c>
      <c r="B245" s="9" t="s">
        <v>1382</v>
      </c>
      <c r="C245" s="10" t="s">
        <v>1383</v>
      </c>
      <c r="D245" s="9" t="s">
        <v>191</v>
      </c>
      <c r="E245" s="10" t="s">
        <v>1384</v>
      </c>
      <c r="F245" s="56" t="s">
        <v>1385</v>
      </c>
      <c r="G245" s="10" t="s">
        <v>369</v>
      </c>
      <c r="H245" s="10" t="s">
        <v>242</v>
      </c>
      <c r="I245" s="9" t="s">
        <v>195</v>
      </c>
      <c r="J245" s="9" t="s">
        <v>202</v>
      </c>
      <c r="K245" s="9" t="s">
        <v>89</v>
      </c>
      <c r="L245" s="9" t="s">
        <v>90</v>
      </c>
      <c r="M245" s="10">
        <v>15007520270</v>
      </c>
      <c r="N245" s="16">
        <v>202301140243</v>
      </c>
      <c r="O245" s="10" t="s">
        <v>1376</v>
      </c>
      <c r="P245" s="10"/>
    </row>
    <row r="246" ht="24" spans="1:16">
      <c r="A246">
        <f t="shared" si="3"/>
        <v>202301140244</v>
      </c>
      <c r="B246" s="9" t="s">
        <v>1386</v>
      </c>
      <c r="C246" s="10" t="s">
        <v>1387</v>
      </c>
      <c r="D246" s="9" t="s">
        <v>191</v>
      </c>
      <c r="E246" s="10" t="s">
        <v>216</v>
      </c>
      <c r="F246" s="56" t="s">
        <v>1388</v>
      </c>
      <c r="G246" s="10" t="s">
        <v>1364</v>
      </c>
      <c r="H246" s="18" t="s">
        <v>1128</v>
      </c>
      <c r="I246" s="9" t="s">
        <v>195</v>
      </c>
      <c r="J246" s="9" t="s">
        <v>1389</v>
      </c>
      <c r="K246" s="9" t="s">
        <v>89</v>
      </c>
      <c r="L246" s="9" t="s">
        <v>90</v>
      </c>
      <c r="M246" s="10">
        <v>13068219029</v>
      </c>
      <c r="N246" s="16">
        <v>202301140244</v>
      </c>
      <c r="O246" s="10" t="s">
        <v>1376</v>
      </c>
      <c r="P246" s="10"/>
    </row>
    <row r="247" ht="48" spans="1:16">
      <c r="A247">
        <f t="shared" si="3"/>
        <v>202301140245</v>
      </c>
      <c r="B247" s="9" t="s">
        <v>1390</v>
      </c>
      <c r="C247" s="10" t="s">
        <v>1391</v>
      </c>
      <c r="D247" s="9" t="s">
        <v>191</v>
      </c>
      <c r="E247" s="10" t="s">
        <v>1225</v>
      </c>
      <c r="F247" s="56" t="s">
        <v>1392</v>
      </c>
      <c r="G247" s="10" t="s">
        <v>1393</v>
      </c>
      <c r="H247" s="10" t="s">
        <v>213</v>
      </c>
      <c r="I247" s="9" t="s">
        <v>195</v>
      </c>
      <c r="J247" s="9" t="s">
        <v>1394</v>
      </c>
      <c r="K247" s="9" t="s">
        <v>89</v>
      </c>
      <c r="L247" s="9" t="s">
        <v>90</v>
      </c>
      <c r="M247" s="10">
        <v>18007524026</v>
      </c>
      <c r="N247" s="16">
        <v>202301140245</v>
      </c>
      <c r="O247" s="10" t="s">
        <v>1376</v>
      </c>
      <c r="P247" s="10"/>
    </row>
    <row r="248" ht="36" spans="1:16">
      <c r="A248">
        <f t="shared" si="3"/>
        <v>202301140246</v>
      </c>
      <c r="B248" s="9" t="s">
        <v>1395</v>
      </c>
      <c r="C248" s="10" t="s">
        <v>1396</v>
      </c>
      <c r="D248" s="9" t="s">
        <v>191</v>
      </c>
      <c r="E248" s="10" t="s">
        <v>548</v>
      </c>
      <c r="F248" s="56" t="s">
        <v>1397</v>
      </c>
      <c r="G248" s="10" t="s">
        <v>1398</v>
      </c>
      <c r="H248" s="10" t="s">
        <v>1399</v>
      </c>
      <c r="I248" s="9" t="s">
        <v>195</v>
      </c>
      <c r="J248" s="9" t="s">
        <v>202</v>
      </c>
      <c r="K248" s="9" t="s">
        <v>89</v>
      </c>
      <c r="L248" s="9" t="s">
        <v>90</v>
      </c>
      <c r="M248" s="10">
        <v>18825060972</v>
      </c>
      <c r="N248" s="16">
        <v>202301140246</v>
      </c>
      <c r="O248" s="10" t="s">
        <v>1376</v>
      </c>
      <c r="P248" s="10"/>
    </row>
    <row r="249" ht="24" spans="1:16">
      <c r="A249">
        <f t="shared" si="3"/>
        <v>202301140247</v>
      </c>
      <c r="B249" s="9" t="s">
        <v>1400</v>
      </c>
      <c r="C249" s="10" t="s">
        <v>1401</v>
      </c>
      <c r="D249" s="9" t="s">
        <v>191</v>
      </c>
      <c r="E249" s="10" t="s">
        <v>902</v>
      </c>
      <c r="F249" s="56" t="s">
        <v>1402</v>
      </c>
      <c r="G249" s="10" t="s">
        <v>1403</v>
      </c>
      <c r="H249" s="10" t="s">
        <v>1128</v>
      </c>
      <c r="I249" s="9" t="s">
        <v>195</v>
      </c>
      <c r="J249" s="9" t="s">
        <v>202</v>
      </c>
      <c r="K249" s="9" t="s">
        <v>89</v>
      </c>
      <c r="L249" s="9" t="s">
        <v>90</v>
      </c>
      <c r="M249" s="10">
        <v>15692401612</v>
      </c>
      <c r="N249" s="16">
        <v>202301140247</v>
      </c>
      <c r="O249" s="10" t="s">
        <v>1376</v>
      </c>
      <c r="P249" s="10"/>
    </row>
    <row r="250" ht="24" spans="1:16">
      <c r="A250">
        <f t="shared" si="3"/>
        <v>202301140248</v>
      </c>
      <c r="B250" s="9" t="s">
        <v>1404</v>
      </c>
      <c r="C250" s="10" t="s">
        <v>1405</v>
      </c>
      <c r="D250" s="9" t="s">
        <v>191</v>
      </c>
      <c r="E250" s="10" t="s">
        <v>1406</v>
      </c>
      <c r="F250" s="56" t="s">
        <v>1407</v>
      </c>
      <c r="G250" s="10" t="s">
        <v>224</v>
      </c>
      <c r="H250" s="10" t="s">
        <v>290</v>
      </c>
      <c r="I250" s="9" t="s">
        <v>195</v>
      </c>
      <c r="J250" s="9" t="s">
        <v>202</v>
      </c>
      <c r="K250" s="9" t="s">
        <v>89</v>
      </c>
      <c r="L250" s="9" t="s">
        <v>90</v>
      </c>
      <c r="M250" s="10">
        <v>18718177499</v>
      </c>
      <c r="N250" s="16">
        <v>202301140248</v>
      </c>
      <c r="O250" s="10" t="s">
        <v>1376</v>
      </c>
      <c r="P250" s="10"/>
    </row>
    <row r="251" ht="48" spans="1:16">
      <c r="A251">
        <f t="shared" si="3"/>
        <v>202301140249</v>
      </c>
      <c r="B251" s="9" t="s">
        <v>1408</v>
      </c>
      <c r="C251" s="10" t="s">
        <v>1409</v>
      </c>
      <c r="D251" s="9" t="s">
        <v>221</v>
      </c>
      <c r="E251" s="10" t="s">
        <v>615</v>
      </c>
      <c r="F251" s="56" t="s">
        <v>1410</v>
      </c>
      <c r="G251" s="10" t="s">
        <v>284</v>
      </c>
      <c r="H251" s="10" t="s">
        <v>1411</v>
      </c>
      <c r="I251" s="9" t="s">
        <v>195</v>
      </c>
      <c r="J251" s="9" t="s">
        <v>1412</v>
      </c>
      <c r="K251" s="9" t="s">
        <v>89</v>
      </c>
      <c r="L251" s="9" t="s">
        <v>90</v>
      </c>
      <c r="M251" s="10">
        <v>18148795705</v>
      </c>
      <c r="N251" s="16">
        <v>202301140249</v>
      </c>
      <c r="O251" s="10" t="s">
        <v>1376</v>
      </c>
      <c r="P251" s="10"/>
    </row>
    <row r="252" ht="24" spans="1:16">
      <c r="A252">
        <f t="shared" si="3"/>
        <v>202301140250</v>
      </c>
      <c r="B252" s="9" t="s">
        <v>1413</v>
      </c>
      <c r="C252" s="10" t="s">
        <v>1414</v>
      </c>
      <c r="D252" s="9" t="s">
        <v>191</v>
      </c>
      <c r="E252" s="10" t="s">
        <v>1415</v>
      </c>
      <c r="F252" s="56" t="s">
        <v>1416</v>
      </c>
      <c r="G252" s="10" t="s">
        <v>427</v>
      </c>
      <c r="H252" s="10" t="s">
        <v>242</v>
      </c>
      <c r="I252" s="9" t="s">
        <v>195</v>
      </c>
      <c r="J252" s="9" t="s">
        <v>202</v>
      </c>
      <c r="K252" s="9" t="s">
        <v>89</v>
      </c>
      <c r="L252" s="9" t="s">
        <v>90</v>
      </c>
      <c r="M252" s="10">
        <v>15976213310</v>
      </c>
      <c r="N252" s="16">
        <v>202301140250</v>
      </c>
      <c r="O252" s="10" t="s">
        <v>1376</v>
      </c>
      <c r="P252" s="10"/>
    </row>
    <row r="253" ht="36" spans="1:16">
      <c r="A253">
        <f t="shared" si="3"/>
        <v>202301140251</v>
      </c>
      <c r="B253" s="9" t="s">
        <v>1417</v>
      </c>
      <c r="C253" s="10" t="s">
        <v>1418</v>
      </c>
      <c r="D253" s="9" t="s">
        <v>191</v>
      </c>
      <c r="E253" s="10" t="s">
        <v>598</v>
      </c>
      <c r="F253" s="56" t="s">
        <v>1419</v>
      </c>
      <c r="G253" s="10" t="s">
        <v>427</v>
      </c>
      <c r="H253" s="10" t="s">
        <v>1163</v>
      </c>
      <c r="I253" s="9" t="s">
        <v>195</v>
      </c>
      <c r="J253" s="9" t="s">
        <v>1420</v>
      </c>
      <c r="K253" s="9" t="s">
        <v>89</v>
      </c>
      <c r="L253" s="9" t="s">
        <v>90</v>
      </c>
      <c r="M253" s="10">
        <v>18319928278</v>
      </c>
      <c r="N253" s="16">
        <v>202301140251</v>
      </c>
      <c r="O253" s="10" t="s">
        <v>1376</v>
      </c>
      <c r="P253" s="10"/>
    </row>
    <row r="254" ht="24" spans="1:16">
      <c r="A254">
        <f t="shared" si="3"/>
        <v>202301140252</v>
      </c>
      <c r="B254" s="9" t="s">
        <v>1421</v>
      </c>
      <c r="C254" s="10" t="s">
        <v>1422</v>
      </c>
      <c r="D254" s="9" t="s">
        <v>191</v>
      </c>
      <c r="E254" s="10" t="s">
        <v>1205</v>
      </c>
      <c r="F254" s="56" t="s">
        <v>1423</v>
      </c>
      <c r="G254" s="10" t="s">
        <v>1424</v>
      </c>
      <c r="H254" s="10" t="s">
        <v>1425</v>
      </c>
      <c r="I254" s="9" t="s">
        <v>195</v>
      </c>
      <c r="J254" s="9" t="s">
        <v>1426</v>
      </c>
      <c r="K254" s="9" t="s">
        <v>89</v>
      </c>
      <c r="L254" s="9" t="s">
        <v>90</v>
      </c>
      <c r="M254" s="10">
        <v>13018426805</v>
      </c>
      <c r="N254" s="16">
        <v>202301140252</v>
      </c>
      <c r="O254" s="10" t="s">
        <v>1376</v>
      </c>
      <c r="P254" s="10"/>
    </row>
    <row r="255" ht="24" spans="1:16">
      <c r="A255">
        <f t="shared" si="3"/>
        <v>202301140253</v>
      </c>
      <c r="B255" s="9" t="s">
        <v>1427</v>
      </c>
      <c r="C255" s="10" t="s">
        <v>1428</v>
      </c>
      <c r="D255" s="9" t="s">
        <v>221</v>
      </c>
      <c r="E255" s="10" t="s">
        <v>1161</v>
      </c>
      <c r="F255" s="56" t="s">
        <v>1429</v>
      </c>
      <c r="G255" s="10" t="s">
        <v>360</v>
      </c>
      <c r="H255" s="10" t="s">
        <v>320</v>
      </c>
      <c r="I255" s="9" t="s">
        <v>195</v>
      </c>
      <c r="J255" s="9" t="s">
        <v>202</v>
      </c>
      <c r="K255" s="9" t="s">
        <v>89</v>
      </c>
      <c r="L255" s="9" t="s">
        <v>90</v>
      </c>
      <c r="M255" s="10">
        <v>18129670352</v>
      </c>
      <c r="N255" s="16">
        <v>202301140253</v>
      </c>
      <c r="O255" s="10" t="s">
        <v>1376</v>
      </c>
      <c r="P255" s="10"/>
    </row>
    <row r="256" ht="36" spans="1:16">
      <c r="A256">
        <f t="shared" si="3"/>
        <v>202301140254</v>
      </c>
      <c r="B256" s="9" t="s">
        <v>1430</v>
      </c>
      <c r="C256" s="10" t="s">
        <v>1431</v>
      </c>
      <c r="D256" s="9" t="s">
        <v>191</v>
      </c>
      <c r="E256" s="10" t="s">
        <v>1119</v>
      </c>
      <c r="F256" s="56" t="s">
        <v>1432</v>
      </c>
      <c r="G256" s="10" t="s">
        <v>258</v>
      </c>
      <c r="H256" s="10" t="s">
        <v>259</v>
      </c>
      <c r="I256" s="9" t="s">
        <v>195</v>
      </c>
      <c r="J256" s="9" t="s">
        <v>1433</v>
      </c>
      <c r="K256" s="9" t="s">
        <v>89</v>
      </c>
      <c r="L256" s="9" t="s">
        <v>90</v>
      </c>
      <c r="M256" s="10">
        <v>15768004323</v>
      </c>
      <c r="N256" s="16">
        <v>202301140254</v>
      </c>
      <c r="O256" s="10" t="s">
        <v>1376</v>
      </c>
      <c r="P256" s="10"/>
    </row>
    <row r="257" ht="24" spans="1:16">
      <c r="A257">
        <f t="shared" si="3"/>
        <v>202301140255</v>
      </c>
      <c r="B257" s="9" t="s">
        <v>1434</v>
      </c>
      <c r="C257" s="10" t="s">
        <v>1435</v>
      </c>
      <c r="D257" s="9" t="s">
        <v>221</v>
      </c>
      <c r="E257" s="10">
        <v>1998.06</v>
      </c>
      <c r="F257" s="56" t="s">
        <v>1436</v>
      </c>
      <c r="G257" s="10" t="s">
        <v>874</v>
      </c>
      <c r="H257" s="10" t="s">
        <v>502</v>
      </c>
      <c r="I257" s="9" t="s">
        <v>195</v>
      </c>
      <c r="J257" s="9" t="s">
        <v>202</v>
      </c>
      <c r="K257" s="9" t="s">
        <v>89</v>
      </c>
      <c r="L257" s="9" t="s">
        <v>90</v>
      </c>
      <c r="M257" s="10">
        <v>15013987288</v>
      </c>
      <c r="N257" s="16">
        <v>202301140255</v>
      </c>
      <c r="O257" s="10" t="s">
        <v>1376</v>
      </c>
      <c r="P257" s="10"/>
    </row>
    <row r="258" ht="24" spans="1:16">
      <c r="A258">
        <f t="shared" si="3"/>
        <v>202301140256</v>
      </c>
      <c r="B258" s="9" t="s">
        <v>1437</v>
      </c>
      <c r="C258" s="10" t="s">
        <v>1438</v>
      </c>
      <c r="D258" s="9" t="s">
        <v>191</v>
      </c>
      <c r="E258" s="10" t="s">
        <v>692</v>
      </c>
      <c r="F258" s="56" t="s">
        <v>1439</v>
      </c>
      <c r="G258" s="10" t="s">
        <v>874</v>
      </c>
      <c r="H258" s="10" t="s">
        <v>502</v>
      </c>
      <c r="I258" s="9" t="s">
        <v>195</v>
      </c>
      <c r="J258" s="9" t="s">
        <v>1440</v>
      </c>
      <c r="K258" s="9" t="s">
        <v>89</v>
      </c>
      <c r="L258" s="9" t="s">
        <v>90</v>
      </c>
      <c r="M258" s="10">
        <v>13543098395</v>
      </c>
      <c r="N258" s="16">
        <v>202301140256</v>
      </c>
      <c r="O258" s="10" t="s">
        <v>1376</v>
      </c>
      <c r="P258" s="10"/>
    </row>
    <row r="259" ht="36" spans="1:16">
      <c r="A259">
        <f t="shared" ref="A259:A322" si="4">N259</f>
        <v>202301140257</v>
      </c>
      <c r="B259" s="9" t="s">
        <v>1441</v>
      </c>
      <c r="C259" s="10" t="s">
        <v>1442</v>
      </c>
      <c r="D259" s="9" t="s">
        <v>191</v>
      </c>
      <c r="E259" s="10" t="s">
        <v>475</v>
      </c>
      <c r="F259" s="56" t="s">
        <v>1443</v>
      </c>
      <c r="G259" s="10" t="s">
        <v>284</v>
      </c>
      <c r="H259" s="10" t="s">
        <v>290</v>
      </c>
      <c r="I259" s="9" t="s">
        <v>195</v>
      </c>
      <c r="J259" s="9" t="s">
        <v>1444</v>
      </c>
      <c r="K259" s="9" t="s">
        <v>89</v>
      </c>
      <c r="L259" s="9" t="s">
        <v>90</v>
      </c>
      <c r="M259" s="10">
        <v>15766933269</v>
      </c>
      <c r="N259" s="16">
        <v>202301140257</v>
      </c>
      <c r="O259" s="10" t="s">
        <v>1376</v>
      </c>
      <c r="P259" s="10"/>
    </row>
    <row r="260" ht="36" spans="1:16">
      <c r="A260">
        <f t="shared" si="4"/>
        <v>202301140258</v>
      </c>
      <c r="B260" s="9" t="s">
        <v>1445</v>
      </c>
      <c r="C260" s="10" t="s">
        <v>1446</v>
      </c>
      <c r="D260" s="9" t="s">
        <v>191</v>
      </c>
      <c r="E260" s="10" t="s">
        <v>216</v>
      </c>
      <c r="F260" s="56" t="s">
        <v>1447</v>
      </c>
      <c r="G260" s="10" t="s">
        <v>684</v>
      </c>
      <c r="H260" s="10" t="s">
        <v>259</v>
      </c>
      <c r="I260" s="9" t="s">
        <v>195</v>
      </c>
      <c r="J260" s="9" t="s">
        <v>1448</v>
      </c>
      <c r="K260" s="9" t="s">
        <v>89</v>
      </c>
      <c r="L260" s="9" t="s">
        <v>90</v>
      </c>
      <c r="M260" s="10">
        <v>15625135033</v>
      </c>
      <c r="N260" s="16">
        <v>202301140258</v>
      </c>
      <c r="O260" s="10" t="s">
        <v>1376</v>
      </c>
      <c r="P260" s="10"/>
    </row>
    <row r="261" ht="24" spans="1:16">
      <c r="A261">
        <f t="shared" si="4"/>
        <v>202301140259</v>
      </c>
      <c r="B261" s="9" t="s">
        <v>1449</v>
      </c>
      <c r="C261" s="10" t="s">
        <v>1450</v>
      </c>
      <c r="D261" s="9" t="s">
        <v>191</v>
      </c>
      <c r="E261" s="10" t="s">
        <v>1451</v>
      </c>
      <c r="F261" s="56" t="s">
        <v>1452</v>
      </c>
      <c r="G261" s="10" t="s">
        <v>1453</v>
      </c>
      <c r="H261" s="10" t="s">
        <v>320</v>
      </c>
      <c r="I261" s="9" t="s">
        <v>195</v>
      </c>
      <c r="J261" s="9" t="s">
        <v>202</v>
      </c>
      <c r="K261" s="9" t="s">
        <v>89</v>
      </c>
      <c r="L261" s="9" t="s">
        <v>90</v>
      </c>
      <c r="M261" s="10">
        <v>13652788534</v>
      </c>
      <c r="N261" s="16">
        <v>202301140259</v>
      </c>
      <c r="O261" s="10" t="s">
        <v>1376</v>
      </c>
      <c r="P261" s="10"/>
    </row>
    <row r="262" ht="24" spans="1:16">
      <c r="A262">
        <f t="shared" si="4"/>
        <v>202301140260</v>
      </c>
      <c r="B262" s="9" t="s">
        <v>1454</v>
      </c>
      <c r="C262" s="10" t="s">
        <v>1455</v>
      </c>
      <c r="D262" s="9" t="s">
        <v>191</v>
      </c>
      <c r="E262" s="10" t="s">
        <v>1456</v>
      </c>
      <c r="F262" s="56" t="s">
        <v>1457</v>
      </c>
      <c r="G262" s="10" t="s">
        <v>472</v>
      </c>
      <c r="H262" s="10" t="s">
        <v>1163</v>
      </c>
      <c r="I262" s="9" t="s">
        <v>195</v>
      </c>
      <c r="J262" s="9" t="s">
        <v>1458</v>
      </c>
      <c r="K262" s="9" t="s">
        <v>89</v>
      </c>
      <c r="L262" s="9" t="s">
        <v>90</v>
      </c>
      <c r="M262" s="10">
        <v>13688850436</v>
      </c>
      <c r="N262" s="16">
        <v>202301140260</v>
      </c>
      <c r="O262" s="10" t="s">
        <v>1376</v>
      </c>
      <c r="P262" s="10"/>
    </row>
    <row r="263" ht="24" spans="1:16">
      <c r="A263">
        <f t="shared" si="4"/>
        <v>202301140261</v>
      </c>
      <c r="B263" s="9" t="s">
        <v>1459</v>
      </c>
      <c r="C263" s="10" t="s">
        <v>1460</v>
      </c>
      <c r="D263" s="9" t="s">
        <v>221</v>
      </c>
      <c r="E263" s="10" t="s">
        <v>1461</v>
      </c>
      <c r="F263" s="56" t="s">
        <v>1462</v>
      </c>
      <c r="G263" s="10" t="s">
        <v>360</v>
      </c>
      <c r="H263" s="10" t="s">
        <v>290</v>
      </c>
      <c r="I263" s="9" t="s">
        <v>195</v>
      </c>
      <c r="J263" s="9" t="s">
        <v>202</v>
      </c>
      <c r="K263" s="9" t="s">
        <v>89</v>
      </c>
      <c r="L263" s="9" t="s">
        <v>90</v>
      </c>
      <c r="M263" s="10">
        <v>13794590240</v>
      </c>
      <c r="N263" s="16">
        <v>202301140261</v>
      </c>
      <c r="O263" s="10" t="s">
        <v>1376</v>
      </c>
      <c r="P263" s="10"/>
    </row>
    <row r="264" ht="36" spans="1:16">
      <c r="A264">
        <f t="shared" si="4"/>
        <v>202301140262</v>
      </c>
      <c r="B264" s="9" t="s">
        <v>1463</v>
      </c>
      <c r="C264" s="10" t="s">
        <v>1464</v>
      </c>
      <c r="D264" s="9" t="s">
        <v>191</v>
      </c>
      <c r="E264" s="10" t="s">
        <v>425</v>
      </c>
      <c r="F264" s="56" t="s">
        <v>1465</v>
      </c>
      <c r="G264" s="10" t="s">
        <v>622</v>
      </c>
      <c r="H264" s="10" t="s">
        <v>1128</v>
      </c>
      <c r="I264" s="9" t="s">
        <v>195</v>
      </c>
      <c r="J264" s="9" t="s">
        <v>1466</v>
      </c>
      <c r="K264" s="9" t="s">
        <v>89</v>
      </c>
      <c r="L264" s="9" t="s">
        <v>90</v>
      </c>
      <c r="M264" s="10">
        <v>13570227074</v>
      </c>
      <c r="N264" s="16">
        <v>202301140262</v>
      </c>
      <c r="O264" s="10" t="s">
        <v>1376</v>
      </c>
      <c r="P264" s="10"/>
    </row>
    <row r="265" ht="24" spans="1:16">
      <c r="A265">
        <f t="shared" si="4"/>
        <v>202301140263</v>
      </c>
      <c r="B265" s="9" t="s">
        <v>1467</v>
      </c>
      <c r="C265" s="10" t="s">
        <v>1468</v>
      </c>
      <c r="D265" s="9" t="s">
        <v>191</v>
      </c>
      <c r="E265" s="10" t="s">
        <v>692</v>
      </c>
      <c r="F265" s="56" t="s">
        <v>1469</v>
      </c>
      <c r="G265" s="10" t="s">
        <v>1364</v>
      </c>
      <c r="H265" s="10" t="s">
        <v>1128</v>
      </c>
      <c r="I265" s="9" t="s">
        <v>195</v>
      </c>
      <c r="J265" s="9" t="s">
        <v>202</v>
      </c>
      <c r="K265" s="9" t="s">
        <v>89</v>
      </c>
      <c r="L265" s="9" t="s">
        <v>90</v>
      </c>
      <c r="M265" s="10">
        <v>13059531858</v>
      </c>
      <c r="N265" s="16">
        <v>202301140263</v>
      </c>
      <c r="O265" s="10" t="s">
        <v>1376</v>
      </c>
      <c r="P265" s="10"/>
    </row>
    <row r="266" ht="36" spans="1:16">
      <c r="A266">
        <f t="shared" si="4"/>
        <v>202301140264</v>
      </c>
      <c r="B266" s="9" t="s">
        <v>1470</v>
      </c>
      <c r="C266" s="10" t="s">
        <v>1471</v>
      </c>
      <c r="D266" s="9" t="s">
        <v>191</v>
      </c>
      <c r="E266" s="10" t="s">
        <v>1472</v>
      </c>
      <c r="F266" s="56" t="s">
        <v>1473</v>
      </c>
      <c r="G266" s="10" t="s">
        <v>1312</v>
      </c>
      <c r="H266" s="10" t="s">
        <v>242</v>
      </c>
      <c r="I266" s="9" t="s">
        <v>195</v>
      </c>
      <c r="J266" s="9" t="s">
        <v>1474</v>
      </c>
      <c r="K266" s="9" t="s">
        <v>89</v>
      </c>
      <c r="L266" s="9" t="s">
        <v>90</v>
      </c>
      <c r="M266" s="10">
        <v>13692796750</v>
      </c>
      <c r="N266" s="16">
        <v>202301140264</v>
      </c>
      <c r="O266" s="10" t="s">
        <v>1376</v>
      </c>
      <c r="P266" s="10"/>
    </row>
    <row r="267" ht="48" spans="1:16">
      <c r="A267">
        <f t="shared" si="4"/>
        <v>202301140265</v>
      </c>
      <c r="B267" s="9" t="s">
        <v>1475</v>
      </c>
      <c r="C267" s="9" t="s">
        <v>1476</v>
      </c>
      <c r="D267" s="9" t="s">
        <v>191</v>
      </c>
      <c r="E267" s="14" t="s">
        <v>1477</v>
      </c>
      <c r="F267" s="9" t="s">
        <v>1478</v>
      </c>
      <c r="G267" s="9" t="s">
        <v>266</v>
      </c>
      <c r="H267" s="9" t="s">
        <v>1479</v>
      </c>
      <c r="I267" s="9" t="s">
        <v>195</v>
      </c>
      <c r="J267" s="9" t="s">
        <v>202</v>
      </c>
      <c r="K267" s="9" t="s">
        <v>94</v>
      </c>
      <c r="L267" s="9" t="s">
        <v>95</v>
      </c>
      <c r="M267" s="9" t="s">
        <v>1480</v>
      </c>
      <c r="N267" s="16">
        <v>202301140265</v>
      </c>
      <c r="O267" s="10" t="s">
        <v>1376</v>
      </c>
      <c r="P267" s="15"/>
    </row>
    <row r="268" ht="48" spans="1:16">
      <c r="A268">
        <f t="shared" si="4"/>
        <v>202301140266</v>
      </c>
      <c r="B268" s="9" t="s">
        <v>1481</v>
      </c>
      <c r="C268" s="9" t="s">
        <v>1482</v>
      </c>
      <c r="D268" s="9" t="s">
        <v>191</v>
      </c>
      <c r="E268" s="14" t="s">
        <v>210</v>
      </c>
      <c r="F268" s="9" t="s">
        <v>1483</v>
      </c>
      <c r="G268" s="9" t="s">
        <v>427</v>
      </c>
      <c r="H268" s="9" t="s">
        <v>1484</v>
      </c>
      <c r="I268" s="9" t="s">
        <v>195</v>
      </c>
      <c r="J268" s="9" t="s">
        <v>1485</v>
      </c>
      <c r="K268" s="9" t="s">
        <v>94</v>
      </c>
      <c r="L268" s="9" t="s">
        <v>95</v>
      </c>
      <c r="M268" s="9" t="s">
        <v>1486</v>
      </c>
      <c r="N268" s="16">
        <v>202301140266</v>
      </c>
      <c r="O268" s="10" t="s">
        <v>1376</v>
      </c>
      <c r="P268" s="15"/>
    </row>
    <row r="269" ht="48" spans="1:16">
      <c r="A269">
        <f t="shared" si="4"/>
        <v>202301140267</v>
      </c>
      <c r="B269" s="9" t="s">
        <v>1487</v>
      </c>
      <c r="C269" s="9" t="s">
        <v>1488</v>
      </c>
      <c r="D269" s="9" t="s">
        <v>191</v>
      </c>
      <c r="E269" s="14" t="s">
        <v>1273</v>
      </c>
      <c r="F269" s="9" t="s">
        <v>1489</v>
      </c>
      <c r="G269" s="9" t="s">
        <v>224</v>
      </c>
      <c r="H269" s="9" t="s">
        <v>1490</v>
      </c>
      <c r="I269" s="9" t="s">
        <v>195</v>
      </c>
      <c r="J269" s="9" t="s">
        <v>1491</v>
      </c>
      <c r="K269" s="9" t="s">
        <v>94</v>
      </c>
      <c r="L269" s="9" t="s">
        <v>95</v>
      </c>
      <c r="M269" s="9" t="s">
        <v>1492</v>
      </c>
      <c r="N269" s="16">
        <v>202301140267</v>
      </c>
      <c r="O269" s="10" t="s">
        <v>1376</v>
      </c>
      <c r="P269" s="11"/>
    </row>
    <row r="270" ht="48" spans="1:16">
      <c r="A270">
        <f t="shared" si="4"/>
        <v>202301140268</v>
      </c>
      <c r="B270" s="9" t="s">
        <v>1493</v>
      </c>
      <c r="C270" s="9" t="s">
        <v>1494</v>
      </c>
      <c r="D270" s="9" t="s">
        <v>191</v>
      </c>
      <c r="E270" s="14" t="s">
        <v>1205</v>
      </c>
      <c r="F270" s="9" t="s">
        <v>1495</v>
      </c>
      <c r="G270" s="9" t="s">
        <v>1496</v>
      </c>
      <c r="H270" s="9" t="s">
        <v>194</v>
      </c>
      <c r="I270" s="9" t="s">
        <v>195</v>
      </c>
      <c r="J270" s="9" t="s">
        <v>202</v>
      </c>
      <c r="K270" s="9" t="s">
        <v>94</v>
      </c>
      <c r="L270" s="9" t="s">
        <v>95</v>
      </c>
      <c r="M270" s="9" t="s">
        <v>1497</v>
      </c>
      <c r="N270" s="16">
        <v>202301140268</v>
      </c>
      <c r="O270" s="10" t="s">
        <v>1376</v>
      </c>
      <c r="P270" s="11"/>
    </row>
    <row r="271" ht="48" spans="1:16">
      <c r="A271">
        <f t="shared" si="4"/>
        <v>202301140269</v>
      </c>
      <c r="B271" s="9" t="s">
        <v>1498</v>
      </c>
      <c r="C271" s="11" t="s">
        <v>1499</v>
      </c>
      <c r="D271" s="9" t="s">
        <v>191</v>
      </c>
      <c r="E271" s="14">
        <v>1989.05</v>
      </c>
      <c r="F271" s="9" t="s">
        <v>1500</v>
      </c>
      <c r="G271" s="9" t="s">
        <v>1501</v>
      </c>
      <c r="H271" s="9" t="s">
        <v>1502</v>
      </c>
      <c r="I271" s="9" t="s">
        <v>195</v>
      </c>
      <c r="J271" s="9" t="s">
        <v>1503</v>
      </c>
      <c r="K271" s="9" t="s">
        <v>94</v>
      </c>
      <c r="L271" s="9" t="s">
        <v>95</v>
      </c>
      <c r="M271" s="11">
        <v>15815472795</v>
      </c>
      <c r="N271" s="16">
        <v>202301140269</v>
      </c>
      <c r="O271" s="10" t="s">
        <v>1376</v>
      </c>
      <c r="P271" s="11"/>
    </row>
    <row r="272" ht="48" spans="1:16">
      <c r="A272">
        <f t="shared" si="4"/>
        <v>202301140270</v>
      </c>
      <c r="B272" s="9" t="s">
        <v>1504</v>
      </c>
      <c r="C272" s="11" t="s">
        <v>1505</v>
      </c>
      <c r="D272" s="9" t="s">
        <v>191</v>
      </c>
      <c r="E272" s="14">
        <v>1999.05</v>
      </c>
      <c r="F272" s="9" t="s">
        <v>1506</v>
      </c>
      <c r="G272" s="10" t="s">
        <v>464</v>
      </c>
      <c r="H272" s="9" t="s">
        <v>194</v>
      </c>
      <c r="I272" s="9" t="s">
        <v>195</v>
      </c>
      <c r="J272" s="9" t="s">
        <v>94</v>
      </c>
      <c r="K272" s="9" t="s">
        <v>94</v>
      </c>
      <c r="L272" s="9" t="s">
        <v>95</v>
      </c>
      <c r="M272" s="11">
        <v>18948201826</v>
      </c>
      <c r="N272" s="16">
        <v>202301140270</v>
      </c>
      <c r="O272" s="10" t="s">
        <v>1376</v>
      </c>
      <c r="P272" s="11"/>
    </row>
    <row r="273" ht="48" spans="1:16">
      <c r="A273">
        <f t="shared" si="4"/>
        <v>202301140271</v>
      </c>
      <c r="B273" s="9" t="s">
        <v>1507</v>
      </c>
      <c r="C273" s="11" t="s">
        <v>1508</v>
      </c>
      <c r="D273" s="9" t="s">
        <v>191</v>
      </c>
      <c r="E273" s="14">
        <v>1996.04</v>
      </c>
      <c r="F273" s="9" t="s">
        <v>1509</v>
      </c>
      <c r="G273" s="10" t="s">
        <v>218</v>
      </c>
      <c r="H273" s="9" t="s">
        <v>1490</v>
      </c>
      <c r="I273" s="9" t="s">
        <v>195</v>
      </c>
      <c r="J273" s="9" t="s">
        <v>1510</v>
      </c>
      <c r="K273" s="9" t="s">
        <v>94</v>
      </c>
      <c r="L273" s="9" t="s">
        <v>95</v>
      </c>
      <c r="M273" s="11">
        <v>13422422539</v>
      </c>
      <c r="N273" s="16">
        <v>202301140271</v>
      </c>
      <c r="O273" s="10" t="s">
        <v>1511</v>
      </c>
      <c r="P273" s="11"/>
    </row>
    <row r="274" ht="48" spans="1:16">
      <c r="A274">
        <f t="shared" si="4"/>
        <v>202301140272</v>
      </c>
      <c r="B274" s="9" t="s">
        <v>1512</v>
      </c>
      <c r="C274" s="10" t="s">
        <v>1513</v>
      </c>
      <c r="D274" s="9" t="s">
        <v>221</v>
      </c>
      <c r="E274" s="14">
        <v>1999.07</v>
      </c>
      <c r="F274" s="56" t="s">
        <v>1514</v>
      </c>
      <c r="G274" s="10" t="s">
        <v>193</v>
      </c>
      <c r="H274" s="9" t="s">
        <v>1515</v>
      </c>
      <c r="I274" s="9" t="s">
        <v>195</v>
      </c>
      <c r="J274" s="9" t="s">
        <v>202</v>
      </c>
      <c r="K274" s="9" t="s">
        <v>94</v>
      </c>
      <c r="L274" s="9" t="s">
        <v>95</v>
      </c>
      <c r="M274" s="10">
        <v>13610302292</v>
      </c>
      <c r="N274" s="16">
        <v>202301140272</v>
      </c>
      <c r="O274" s="10" t="s">
        <v>1511</v>
      </c>
      <c r="P274" s="11"/>
    </row>
    <row r="275" ht="48" spans="1:16">
      <c r="A275">
        <f t="shared" si="4"/>
        <v>202301140273</v>
      </c>
      <c r="B275" s="9" t="s">
        <v>1516</v>
      </c>
      <c r="C275" s="11" t="s">
        <v>1517</v>
      </c>
      <c r="D275" s="9" t="s">
        <v>191</v>
      </c>
      <c r="E275" s="14">
        <v>1997.12</v>
      </c>
      <c r="F275" s="60" t="s">
        <v>1518</v>
      </c>
      <c r="G275" s="10" t="s">
        <v>193</v>
      </c>
      <c r="H275" s="9" t="s">
        <v>194</v>
      </c>
      <c r="I275" s="9" t="s">
        <v>195</v>
      </c>
      <c r="J275" s="9" t="s">
        <v>202</v>
      </c>
      <c r="K275" s="9" t="s">
        <v>94</v>
      </c>
      <c r="L275" s="9" t="s">
        <v>95</v>
      </c>
      <c r="M275" s="11">
        <v>13530011675</v>
      </c>
      <c r="N275" s="16">
        <v>202301140273</v>
      </c>
      <c r="O275" s="10" t="s">
        <v>1511</v>
      </c>
      <c r="P275" s="11"/>
    </row>
    <row r="276" ht="48" spans="1:16">
      <c r="A276">
        <f t="shared" si="4"/>
        <v>202301140274</v>
      </c>
      <c r="B276" s="9" t="s">
        <v>1519</v>
      </c>
      <c r="C276" s="9" t="s">
        <v>1520</v>
      </c>
      <c r="D276" s="9" t="s">
        <v>191</v>
      </c>
      <c r="E276" s="9" t="s">
        <v>1521</v>
      </c>
      <c r="F276" s="60" t="s">
        <v>1522</v>
      </c>
      <c r="G276" s="9" t="s">
        <v>1523</v>
      </c>
      <c r="H276" s="9" t="s">
        <v>1028</v>
      </c>
      <c r="I276" s="9" t="s">
        <v>195</v>
      </c>
      <c r="J276" s="9" t="s">
        <v>202</v>
      </c>
      <c r="K276" s="9" t="s">
        <v>94</v>
      </c>
      <c r="L276" s="9" t="s">
        <v>95</v>
      </c>
      <c r="M276" s="9" t="s">
        <v>1524</v>
      </c>
      <c r="N276" s="16">
        <v>202301140274</v>
      </c>
      <c r="O276" s="10" t="s">
        <v>1511</v>
      </c>
      <c r="P276" s="15"/>
    </row>
    <row r="277" ht="48" spans="1:16">
      <c r="A277">
        <f t="shared" si="4"/>
        <v>202301140275</v>
      </c>
      <c r="B277" s="9" t="s">
        <v>1525</v>
      </c>
      <c r="C277" s="10" t="s">
        <v>1526</v>
      </c>
      <c r="D277" s="9" t="s">
        <v>191</v>
      </c>
      <c r="E277" s="10">
        <v>1994.11</v>
      </c>
      <c r="F277" s="56" t="s">
        <v>1527</v>
      </c>
      <c r="G277" s="10" t="s">
        <v>382</v>
      </c>
      <c r="H277" s="10" t="s">
        <v>1479</v>
      </c>
      <c r="I277" s="9" t="s">
        <v>195</v>
      </c>
      <c r="J277" s="9" t="s">
        <v>1528</v>
      </c>
      <c r="K277" s="9" t="s">
        <v>94</v>
      </c>
      <c r="L277" s="9" t="s">
        <v>95</v>
      </c>
      <c r="M277" s="10" t="s">
        <v>1529</v>
      </c>
      <c r="N277" s="16">
        <v>202301140275</v>
      </c>
      <c r="O277" s="10" t="s">
        <v>1511</v>
      </c>
      <c r="P277" s="10"/>
    </row>
    <row r="278" ht="24" spans="1:16">
      <c r="A278">
        <f t="shared" si="4"/>
        <v>202301140276</v>
      </c>
      <c r="B278" s="9" t="s">
        <v>1530</v>
      </c>
      <c r="C278" s="9" t="s">
        <v>1531</v>
      </c>
      <c r="D278" s="9" t="s">
        <v>191</v>
      </c>
      <c r="E278" s="9" t="s">
        <v>548</v>
      </c>
      <c r="F278" s="9" t="s">
        <v>1532</v>
      </c>
      <c r="G278" s="9" t="s">
        <v>271</v>
      </c>
      <c r="H278" s="9" t="s">
        <v>272</v>
      </c>
      <c r="I278" s="9" t="s">
        <v>195</v>
      </c>
      <c r="J278" s="9" t="s">
        <v>202</v>
      </c>
      <c r="K278" s="9" t="s">
        <v>121</v>
      </c>
      <c r="L278" s="9" t="s">
        <v>122</v>
      </c>
      <c r="M278" s="9" t="s">
        <v>1533</v>
      </c>
      <c r="N278" s="16">
        <v>202301140276</v>
      </c>
      <c r="O278" s="10" t="s">
        <v>1511</v>
      </c>
      <c r="P278" s="15"/>
    </row>
    <row r="279" ht="36" spans="1:16">
      <c r="A279">
        <f t="shared" si="4"/>
        <v>202301140277</v>
      </c>
      <c r="B279" s="9" t="s">
        <v>1534</v>
      </c>
      <c r="C279" s="10" t="s">
        <v>1535</v>
      </c>
      <c r="D279" s="9" t="s">
        <v>221</v>
      </c>
      <c r="E279" s="14">
        <v>1993.1</v>
      </c>
      <c r="F279" s="56" t="s">
        <v>1536</v>
      </c>
      <c r="G279" s="10" t="s">
        <v>208</v>
      </c>
      <c r="H279" s="10" t="s">
        <v>377</v>
      </c>
      <c r="I279" s="9" t="s">
        <v>195</v>
      </c>
      <c r="J279" s="10" t="s">
        <v>1537</v>
      </c>
      <c r="K279" s="11" t="s">
        <v>121</v>
      </c>
      <c r="L279" s="10" t="s">
        <v>122</v>
      </c>
      <c r="M279" s="10">
        <v>13192825892</v>
      </c>
      <c r="N279" s="16">
        <v>202301140277</v>
      </c>
      <c r="O279" s="10" t="s">
        <v>1511</v>
      </c>
      <c r="P279" s="15"/>
    </row>
    <row r="280" ht="24" spans="1:16">
      <c r="A280">
        <f t="shared" si="4"/>
        <v>202301140278</v>
      </c>
      <c r="B280" s="9" t="s">
        <v>1538</v>
      </c>
      <c r="C280" s="10" t="s">
        <v>1539</v>
      </c>
      <c r="D280" s="9" t="s">
        <v>191</v>
      </c>
      <c r="E280" s="10">
        <v>1999.05</v>
      </c>
      <c r="F280" s="56" t="s">
        <v>1540</v>
      </c>
      <c r="G280" s="10" t="s">
        <v>1541</v>
      </c>
      <c r="H280" s="10" t="s">
        <v>1542</v>
      </c>
      <c r="I280" s="10" t="s">
        <v>195</v>
      </c>
      <c r="J280" s="10" t="s">
        <v>202</v>
      </c>
      <c r="K280" s="10" t="s">
        <v>121</v>
      </c>
      <c r="L280" s="10" t="s">
        <v>122</v>
      </c>
      <c r="M280" s="10">
        <v>15889432584</v>
      </c>
      <c r="N280" s="16">
        <v>202301140278</v>
      </c>
      <c r="O280" s="10" t="s">
        <v>1511</v>
      </c>
      <c r="P280" s="11"/>
    </row>
    <row r="281" spans="1:16">
      <c r="A281">
        <f t="shared" si="4"/>
        <v>202301140279</v>
      </c>
      <c r="B281" s="9" t="s">
        <v>1543</v>
      </c>
      <c r="C281" s="11" t="s">
        <v>1544</v>
      </c>
      <c r="D281" s="9" t="s">
        <v>221</v>
      </c>
      <c r="E281" s="11">
        <v>1998.11</v>
      </c>
      <c r="F281" s="57" t="s">
        <v>1545</v>
      </c>
      <c r="G281" s="10" t="s">
        <v>295</v>
      </c>
      <c r="H281" s="10" t="s">
        <v>377</v>
      </c>
      <c r="I281" s="10" t="s">
        <v>195</v>
      </c>
      <c r="J281" s="10" t="s">
        <v>202</v>
      </c>
      <c r="K281" s="11" t="s">
        <v>121</v>
      </c>
      <c r="L281" s="11" t="s">
        <v>122</v>
      </c>
      <c r="M281" s="11">
        <v>15219137850</v>
      </c>
      <c r="N281" s="16">
        <v>202301140279</v>
      </c>
      <c r="O281" s="10" t="s">
        <v>1511</v>
      </c>
      <c r="P281" s="11"/>
    </row>
    <row r="282" ht="24" spans="1:16">
      <c r="A282">
        <f t="shared" si="4"/>
        <v>202301140280</v>
      </c>
      <c r="B282" s="9" t="s">
        <v>1546</v>
      </c>
      <c r="C282" s="10" t="s">
        <v>1547</v>
      </c>
      <c r="D282" s="9" t="s">
        <v>221</v>
      </c>
      <c r="E282" s="10">
        <v>1994.07</v>
      </c>
      <c r="F282" s="56" t="s">
        <v>1548</v>
      </c>
      <c r="G282" s="10" t="s">
        <v>427</v>
      </c>
      <c r="H282" s="10" t="s">
        <v>377</v>
      </c>
      <c r="I282" s="10" t="s">
        <v>195</v>
      </c>
      <c r="J282" s="10" t="s">
        <v>202</v>
      </c>
      <c r="K282" s="10" t="s">
        <v>121</v>
      </c>
      <c r="L282" s="10" t="s">
        <v>122</v>
      </c>
      <c r="M282" s="10">
        <v>13005446495</v>
      </c>
      <c r="N282" s="16">
        <v>202301140280</v>
      </c>
      <c r="O282" s="10" t="s">
        <v>1511</v>
      </c>
      <c r="P282" s="11"/>
    </row>
    <row r="283" ht="24" spans="1:16">
      <c r="A283">
        <f t="shared" si="4"/>
        <v>202301140281</v>
      </c>
      <c r="B283" s="9" t="s">
        <v>1549</v>
      </c>
      <c r="C283" s="9" t="s">
        <v>1550</v>
      </c>
      <c r="D283" s="9" t="s">
        <v>221</v>
      </c>
      <c r="E283" s="9" t="s">
        <v>1051</v>
      </c>
      <c r="F283" s="9" t="s">
        <v>1551</v>
      </c>
      <c r="G283" s="9" t="s">
        <v>342</v>
      </c>
      <c r="H283" s="9" t="s">
        <v>377</v>
      </c>
      <c r="I283" s="10" t="s">
        <v>195</v>
      </c>
      <c r="J283" s="9" t="s">
        <v>202</v>
      </c>
      <c r="K283" s="9" t="s">
        <v>121</v>
      </c>
      <c r="L283" s="9" t="s">
        <v>122</v>
      </c>
      <c r="M283" s="9" t="s">
        <v>1552</v>
      </c>
      <c r="N283" s="16">
        <v>202301140281</v>
      </c>
      <c r="O283" s="10" t="s">
        <v>1511</v>
      </c>
      <c r="P283" s="11"/>
    </row>
    <row r="284" ht="36" spans="1:16">
      <c r="A284">
        <f t="shared" si="4"/>
        <v>202301140282</v>
      </c>
      <c r="B284" s="9" t="s">
        <v>1553</v>
      </c>
      <c r="C284" s="11" t="s">
        <v>1554</v>
      </c>
      <c r="D284" s="9" t="s">
        <v>191</v>
      </c>
      <c r="E284" s="11">
        <v>1994.11</v>
      </c>
      <c r="F284" s="57" t="s">
        <v>1555</v>
      </c>
      <c r="G284" s="10" t="s">
        <v>360</v>
      </c>
      <c r="H284" s="10" t="s">
        <v>272</v>
      </c>
      <c r="I284" s="10" t="s">
        <v>195</v>
      </c>
      <c r="J284" s="10" t="s">
        <v>1556</v>
      </c>
      <c r="K284" s="9" t="s">
        <v>121</v>
      </c>
      <c r="L284" s="11" t="s">
        <v>122</v>
      </c>
      <c r="M284" s="11">
        <v>18813754687</v>
      </c>
      <c r="N284" s="16">
        <v>202301140282</v>
      </c>
      <c r="O284" s="10" t="s">
        <v>1511</v>
      </c>
      <c r="P284" s="11"/>
    </row>
    <row r="285" ht="24" spans="1:16">
      <c r="A285">
        <f t="shared" si="4"/>
        <v>202301140283</v>
      </c>
      <c r="B285" s="9" t="s">
        <v>1557</v>
      </c>
      <c r="C285" s="9" t="s">
        <v>1558</v>
      </c>
      <c r="D285" s="9" t="s">
        <v>221</v>
      </c>
      <c r="E285" s="9" t="s">
        <v>785</v>
      </c>
      <c r="F285" s="9" t="s">
        <v>1559</v>
      </c>
      <c r="G285" s="9" t="s">
        <v>1289</v>
      </c>
      <c r="H285" s="9" t="s">
        <v>473</v>
      </c>
      <c r="I285" s="9" t="s">
        <v>195</v>
      </c>
      <c r="J285" s="9" t="s">
        <v>142</v>
      </c>
      <c r="K285" s="9" t="s">
        <v>121</v>
      </c>
      <c r="L285" s="9" t="s">
        <v>126</v>
      </c>
      <c r="M285" s="9" t="s">
        <v>1560</v>
      </c>
      <c r="N285" s="16">
        <v>202301140283</v>
      </c>
      <c r="O285" s="10" t="s">
        <v>1511</v>
      </c>
      <c r="P285" s="11"/>
    </row>
    <row r="286" ht="24" spans="1:16">
      <c r="A286">
        <f t="shared" si="4"/>
        <v>202301140284</v>
      </c>
      <c r="B286" s="9" t="s">
        <v>1561</v>
      </c>
      <c r="C286" s="9" t="s">
        <v>1562</v>
      </c>
      <c r="D286" s="9" t="s">
        <v>221</v>
      </c>
      <c r="E286" s="9" t="s">
        <v>1563</v>
      </c>
      <c r="F286" s="9" t="s">
        <v>1564</v>
      </c>
      <c r="G286" s="9" t="s">
        <v>1453</v>
      </c>
      <c r="H286" s="9" t="s">
        <v>473</v>
      </c>
      <c r="I286" s="9" t="s">
        <v>195</v>
      </c>
      <c r="J286" s="9" t="s">
        <v>202</v>
      </c>
      <c r="K286" s="9" t="s">
        <v>121</v>
      </c>
      <c r="L286" s="9" t="s">
        <v>126</v>
      </c>
      <c r="M286" s="9" t="s">
        <v>1565</v>
      </c>
      <c r="N286" s="16">
        <v>202301140284</v>
      </c>
      <c r="O286" s="10" t="s">
        <v>1511</v>
      </c>
      <c r="P286" s="11"/>
    </row>
    <row r="287" ht="48" spans="1:16">
      <c r="A287">
        <f t="shared" si="4"/>
        <v>202301140285</v>
      </c>
      <c r="B287" s="9" t="s">
        <v>1566</v>
      </c>
      <c r="C287" s="10" t="s">
        <v>1567</v>
      </c>
      <c r="D287" s="9" t="s">
        <v>191</v>
      </c>
      <c r="E287" s="14">
        <v>1995.09</v>
      </c>
      <c r="F287" s="56" t="s">
        <v>1568</v>
      </c>
      <c r="G287" s="10" t="s">
        <v>513</v>
      </c>
      <c r="H287" s="9" t="s">
        <v>1128</v>
      </c>
      <c r="I287" s="9" t="s">
        <v>195</v>
      </c>
      <c r="J287" s="9" t="s">
        <v>1569</v>
      </c>
      <c r="K287" s="9" t="s">
        <v>121</v>
      </c>
      <c r="L287" s="9" t="s">
        <v>126</v>
      </c>
      <c r="M287" s="10" t="s">
        <v>1570</v>
      </c>
      <c r="N287" s="16">
        <v>202301140285</v>
      </c>
      <c r="O287" s="10" t="s">
        <v>1511</v>
      </c>
      <c r="P287" s="10"/>
    </row>
    <row r="288" ht="36" spans="1:16">
      <c r="A288">
        <f t="shared" si="4"/>
        <v>202301140286</v>
      </c>
      <c r="B288" s="9" t="s">
        <v>1571</v>
      </c>
      <c r="C288" s="10" t="s">
        <v>1572</v>
      </c>
      <c r="D288" s="9" t="s">
        <v>221</v>
      </c>
      <c r="E288" s="10">
        <v>1997.05</v>
      </c>
      <c r="F288" s="10" t="s">
        <v>1573</v>
      </c>
      <c r="G288" s="10" t="s">
        <v>1541</v>
      </c>
      <c r="H288" s="10" t="s">
        <v>473</v>
      </c>
      <c r="I288" s="9" t="s">
        <v>195</v>
      </c>
      <c r="J288" s="9" t="s">
        <v>1574</v>
      </c>
      <c r="K288" s="9" t="s">
        <v>121</v>
      </c>
      <c r="L288" s="9" t="s">
        <v>126</v>
      </c>
      <c r="M288" s="10">
        <v>13059565250</v>
      </c>
      <c r="N288" s="16">
        <v>202301140286</v>
      </c>
      <c r="O288" s="10" t="s">
        <v>1511</v>
      </c>
      <c r="P288" s="11"/>
    </row>
    <row r="289" ht="24" spans="1:16">
      <c r="A289">
        <f t="shared" si="4"/>
        <v>202301140287</v>
      </c>
      <c r="B289" s="9" t="s">
        <v>1575</v>
      </c>
      <c r="C289" s="9" t="s">
        <v>1576</v>
      </c>
      <c r="D289" s="9" t="s">
        <v>191</v>
      </c>
      <c r="E289" s="9" t="s">
        <v>1577</v>
      </c>
      <c r="F289" s="9" t="s">
        <v>1578</v>
      </c>
      <c r="G289" s="10" t="s">
        <v>208</v>
      </c>
      <c r="H289" s="9" t="s">
        <v>1128</v>
      </c>
      <c r="I289" s="9" t="s">
        <v>195</v>
      </c>
      <c r="J289" s="9" t="s">
        <v>202</v>
      </c>
      <c r="K289" s="9" t="s">
        <v>121</v>
      </c>
      <c r="L289" s="9" t="s">
        <v>126</v>
      </c>
      <c r="M289" s="9" t="s">
        <v>1579</v>
      </c>
      <c r="N289" s="16">
        <v>202301140287</v>
      </c>
      <c r="O289" s="10" t="s">
        <v>1511</v>
      </c>
      <c r="P289" s="15"/>
    </row>
    <row r="290" ht="24" spans="1:16">
      <c r="A290">
        <f t="shared" si="4"/>
        <v>202301140288</v>
      </c>
      <c r="B290" s="9" t="s">
        <v>1580</v>
      </c>
      <c r="C290" s="9" t="s">
        <v>1581</v>
      </c>
      <c r="D290" s="9" t="s">
        <v>191</v>
      </c>
      <c r="E290" s="9" t="s">
        <v>568</v>
      </c>
      <c r="F290" s="9" t="s">
        <v>1582</v>
      </c>
      <c r="G290" s="9" t="s">
        <v>376</v>
      </c>
      <c r="H290" s="9" t="s">
        <v>1128</v>
      </c>
      <c r="I290" s="9" t="s">
        <v>195</v>
      </c>
      <c r="J290" s="9" t="s">
        <v>202</v>
      </c>
      <c r="K290" s="9" t="s">
        <v>121</v>
      </c>
      <c r="L290" s="9" t="s">
        <v>126</v>
      </c>
      <c r="M290" s="9" t="s">
        <v>1583</v>
      </c>
      <c r="N290" s="16">
        <v>202301140288</v>
      </c>
      <c r="O290" s="10" t="s">
        <v>1511</v>
      </c>
      <c r="P290" s="15"/>
    </row>
    <row r="291" ht="36" spans="1:16">
      <c r="A291">
        <f t="shared" si="4"/>
        <v>202301140289</v>
      </c>
      <c r="B291" s="9" t="s">
        <v>1584</v>
      </c>
      <c r="C291" s="9" t="s">
        <v>1585</v>
      </c>
      <c r="D291" s="9" t="s">
        <v>191</v>
      </c>
      <c r="E291" s="9" t="s">
        <v>604</v>
      </c>
      <c r="F291" s="9" t="s">
        <v>1586</v>
      </c>
      <c r="G291" s="9" t="s">
        <v>1364</v>
      </c>
      <c r="H291" s="9" t="s">
        <v>1128</v>
      </c>
      <c r="I291" s="9" t="s">
        <v>195</v>
      </c>
      <c r="J291" s="9" t="s">
        <v>1587</v>
      </c>
      <c r="K291" s="11" t="s">
        <v>121</v>
      </c>
      <c r="L291" s="9" t="s">
        <v>126</v>
      </c>
      <c r="M291" s="9" t="s">
        <v>1588</v>
      </c>
      <c r="N291" s="16">
        <v>202301140289</v>
      </c>
      <c r="O291" s="10" t="s">
        <v>1511</v>
      </c>
      <c r="P291" s="11"/>
    </row>
    <row r="292" ht="24" spans="1:16">
      <c r="A292">
        <f t="shared" si="4"/>
        <v>202301140290</v>
      </c>
      <c r="B292" s="9" t="s">
        <v>1589</v>
      </c>
      <c r="C292" s="11" t="s">
        <v>1590</v>
      </c>
      <c r="D292" s="9" t="s">
        <v>191</v>
      </c>
      <c r="E292" s="11">
        <v>2000.11</v>
      </c>
      <c r="F292" s="57" t="s">
        <v>1591</v>
      </c>
      <c r="G292" s="10" t="s">
        <v>254</v>
      </c>
      <c r="H292" s="10" t="s">
        <v>1592</v>
      </c>
      <c r="I292" s="9" t="s">
        <v>195</v>
      </c>
      <c r="J292" s="9" t="s">
        <v>202</v>
      </c>
      <c r="K292" s="11" t="s">
        <v>121</v>
      </c>
      <c r="L292" s="11" t="s">
        <v>126</v>
      </c>
      <c r="M292" s="11">
        <v>18902655898</v>
      </c>
      <c r="N292" s="16">
        <v>202301140290</v>
      </c>
      <c r="O292" s="10" t="s">
        <v>1511</v>
      </c>
      <c r="P292" s="11"/>
    </row>
    <row r="293" ht="24" spans="1:16">
      <c r="A293">
        <f t="shared" si="4"/>
        <v>202301140291</v>
      </c>
      <c r="B293" s="9" t="s">
        <v>1593</v>
      </c>
      <c r="C293" s="11" t="s">
        <v>1594</v>
      </c>
      <c r="D293" s="9" t="s">
        <v>191</v>
      </c>
      <c r="E293" s="11">
        <v>1999.08</v>
      </c>
      <c r="F293" s="57" t="s">
        <v>1595</v>
      </c>
      <c r="G293" s="10" t="s">
        <v>1364</v>
      </c>
      <c r="H293" s="10" t="s">
        <v>1128</v>
      </c>
      <c r="I293" s="9" t="s">
        <v>195</v>
      </c>
      <c r="J293" s="10" t="s">
        <v>1426</v>
      </c>
      <c r="K293" s="11" t="s">
        <v>121</v>
      </c>
      <c r="L293" s="11" t="s">
        <v>126</v>
      </c>
      <c r="M293" s="11">
        <v>13437601540</v>
      </c>
      <c r="N293" s="16">
        <v>202301140291</v>
      </c>
      <c r="O293" s="10" t="s">
        <v>1511</v>
      </c>
      <c r="P293" s="9"/>
    </row>
    <row r="294" ht="24" spans="1:16">
      <c r="A294">
        <f t="shared" si="4"/>
        <v>202301140292</v>
      </c>
      <c r="B294" s="9" t="s">
        <v>1596</v>
      </c>
      <c r="C294" s="10" t="s">
        <v>1597</v>
      </c>
      <c r="D294" s="9" t="s">
        <v>191</v>
      </c>
      <c r="E294" s="10">
        <v>1996.12</v>
      </c>
      <c r="F294" s="56" t="s">
        <v>1598</v>
      </c>
      <c r="G294" s="10" t="s">
        <v>193</v>
      </c>
      <c r="H294" s="10" t="s">
        <v>1592</v>
      </c>
      <c r="I294" s="10" t="s">
        <v>195</v>
      </c>
      <c r="J294" s="10" t="s">
        <v>202</v>
      </c>
      <c r="K294" s="10" t="s">
        <v>121</v>
      </c>
      <c r="L294" s="10" t="s">
        <v>126</v>
      </c>
      <c r="M294" s="10">
        <v>13536310172</v>
      </c>
      <c r="N294" s="16">
        <v>202301140292</v>
      </c>
      <c r="O294" s="10" t="s">
        <v>1511</v>
      </c>
      <c r="P294" s="15"/>
    </row>
    <row r="295" ht="24" spans="1:16">
      <c r="A295">
        <f t="shared" si="4"/>
        <v>202301140293</v>
      </c>
      <c r="B295" s="9" t="s">
        <v>1599</v>
      </c>
      <c r="C295" s="9" t="s">
        <v>1600</v>
      </c>
      <c r="D295" s="9" t="s">
        <v>191</v>
      </c>
      <c r="E295" s="9" t="s">
        <v>604</v>
      </c>
      <c r="F295" s="9" t="s">
        <v>1601</v>
      </c>
      <c r="G295" s="9" t="s">
        <v>254</v>
      </c>
      <c r="H295" s="9" t="s">
        <v>1128</v>
      </c>
      <c r="I295" s="10" t="s">
        <v>195</v>
      </c>
      <c r="J295" s="9" t="s">
        <v>202</v>
      </c>
      <c r="K295" s="9" t="s">
        <v>121</v>
      </c>
      <c r="L295" s="9" t="s">
        <v>126</v>
      </c>
      <c r="M295" s="9" t="s">
        <v>1602</v>
      </c>
      <c r="N295" s="16">
        <v>202301140293</v>
      </c>
      <c r="O295" s="10" t="s">
        <v>1511</v>
      </c>
      <c r="P295" s="15"/>
    </row>
    <row r="296" ht="24" spans="1:16">
      <c r="A296">
        <f t="shared" si="4"/>
        <v>202301140294</v>
      </c>
      <c r="B296" s="9" t="s">
        <v>1603</v>
      </c>
      <c r="C296" s="10" t="s">
        <v>1604</v>
      </c>
      <c r="D296" s="9" t="s">
        <v>191</v>
      </c>
      <c r="E296" s="10">
        <v>2000.01</v>
      </c>
      <c r="F296" s="10" t="s">
        <v>1605</v>
      </c>
      <c r="G296" s="10" t="s">
        <v>284</v>
      </c>
      <c r="H296" s="10" t="s">
        <v>473</v>
      </c>
      <c r="I296" s="10" t="s">
        <v>195</v>
      </c>
      <c r="J296" s="10" t="s">
        <v>202</v>
      </c>
      <c r="K296" s="10" t="s">
        <v>121</v>
      </c>
      <c r="L296" s="10" t="s">
        <v>126</v>
      </c>
      <c r="M296" s="10">
        <v>18948265448</v>
      </c>
      <c r="N296" s="16">
        <v>202301140294</v>
      </c>
      <c r="O296" s="10" t="s">
        <v>1511</v>
      </c>
      <c r="P296" s="10"/>
    </row>
    <row r="297" ht="24" spans="1:16">
      <c r="A297">
        <f t="shared" si="4"/>
        <v>202301140295</v>
      </c>
      <c r="B297" s="9" t="s">
        <v>1606</v>
      </c>
      <c r="C297" s="11" t="s">
        <v>1607</v>
      </c>
      <c r="D297" s="9" t="s">
        <v>191</v>
      </c>
      <c r="E297" s="11">
        <v>1998.06</v>
      </c>
      <c r="F297" s="57" t="s">
        <v>1608</v>
      </c>
      <c r="G297" s="10" t="s">
        <v>254</v>
      </c>
      <c r="H297" s="10" t="s">
        <v>1128</v>
      </c>
      <c r="I297" s="9" t="s">
        <v>195</v>
      </c>
      <c r="J297" s="10" t="s">
        <v>202</v>
      </c>
      <c r="K297" s="9" t="s">
        <v>121</v>
      </c>
      <c r="L297" s="11" t="s">
        <v>126</v>
      </c>
      <c r="M297" s="11">
        <v>13928385944</v>
      </c>
      <c r="N297" s="16">
        <v>202301140295</v>
      </c>
      <c r="O297" s="10" t="s">
        <v>1511</v>
      </c>
      <c r="P297" s="15"/>
    </row>
    <row r="298" ht="24" spans="1:16">
      <c r="A298">
        <f t="shared" si="4"/>
        <v>202301140296</v>
      </c>
      <c r="B298" s="9" t="s">
        <v>1609</v>
      </c>
      <c r="C298" s="10" t="s">
        <v>1610</v>
      </c>
      <c r="D298" s="9" t="s">
        <v>191</v>
      </c>
      <c r="E298" s="10">
        <v>1996.08</v>
      </c>
      <c r="F298" s="56" t="s">
        <v>1611</v>
      </c>
      <c r="G298" s="10" t="s">
        <v>874</v>
      </c>
      <c r="H298" s="10" t="s">
        <v>473</v>
      </c>
      <c r="I298" s="10" t="s">
        <v>195</v>
      </c>
      <c r="J298" s="10" t="s">
        <v>202</v>
      </c>
      <c r="K298" s="9" t="s">
        <v>121</v>
      </c>
      <c r="L298" s="10" t="s">
        <v>126</v>
      </c>
      <c r="M298" s="10">
        <v>15989737238</v>
      </c>
      <c r="N298" s="16">
        <v>202301140296</v>
      </c>
      <c r="O298" s="10" t="s">
        <v>1511</v>
      </c>
      <c r="P298" s="9"/>
    </row>
    <row r="299" ht="24" spans="1:16">
      <c r="A299">
        <f t="shared" si="4"/>
        <v>202301140297</v>
      </c>
      <c r="B299" s="9" t="s">
        <v>1612</v>
      </c>
      <c r="C299" s="9" t="s">
        <v>1613</v>
      </c>
      <c r="D299" s="9" t="s">
        <v>221</v>
      </c>
      <c r="E299" s="9" t="s">
        <v>1051</v>
      </c>
      <c r="F299" s="9" t="s">
        <v>1614</v>
      </c>
      <c r="G299" s="9" t="s">
        <v>284</v>
      </c>
      <c r="H299" s="9" t="s">
        <v>473</v>
      </c>
      <c r="I299" s="10" t="s">
        <v>195</v>
      </c>
      <c r="J299" s="10" t="s">
        <v>202</v>
      </c>
      <c r="K299" s="9" t="s">
        <v>121</v>
      </c>
      <c r="L299" s="9" t="s">
        <v>126</v>
      </c>
      <c r="M299" s="9" t="s">
        <v>1615</v>
      </c>
      <c r="N299" s="16">
        <v>202301140297</v>
      </c>
      <c r="O299" s="10" t="s">
        <v>1511</v>
      </c>
      <c r="P299" s="11"/>
    </row>
    <row r="300" ht="24" spans="1:16">
      <c r="A300">
        <f t="shared" si="4"/>
        <v>202301140298</v>
      </c>
      <c r="B300" s="9" t="s">
        <v>1616</v>
      </c>
      <c r="C300" s="9" t="s">
        <v>1617</v>
      </c>
      <c r="D300" s="9" t="s">
        <v>191</v>
      </c>
      <c r="E300" s="9" t="s">
        <v>380</v>
      </c>
      <c r="F300" s="9" t="s">
        <v>1618</v>
      </c>
      <c r="G300" s="9" t="s">
        <v>622</v>
      </c>
      <c r="H300" s="9" t="s">
        <v>1592</v>
      </c>
      <c r="I300" s="10" t="s">
        <v>195</v>
      </c>
      <c r="J300" s="10" t="s">
        <v>202</v>
      </c>
      <c r="K300" s="9" t="s">
        <v>121</v>
      </c>
      <c r="L300" s="9" t="s">
        <v>126</v>
      </c>
      <c r="M300" s="9" t="s">
        <v>1619</v>
      </c>
      <c r="N300" s="16">
        <v>202301140298</v>
      </c>
      <c r="O300" s="10" t="s">
        <v>1511</v>
      </c>
      <c r="P300" s="11"/>
    </row>
    <row r="301" ht="24" spans="1:16">
      <c r="A301">
        <f t="shared" si="4"/>
        <v>202301140299</v>
      </c>
      <c r="B301" s="9" t="s">
        <v>1620</v>
      </c>
      <c r="C301" s="9" t="s">
        <v>1621</v>
      </c>
      <c r="D301" s="9" t="s">
        <v>191</v>
      </c>
      <c r="E301" s="9" t="s">
        <v>577</v>
      </c>
      <c r="F301" s="9" t="s">
        <v>1622</v>
      </c>
      <c r="G301" s="9" t="s">
        <v>874</v>
      </c>
      <c r="H301" s="9" t="s">
        <v>1128</v>
      </c>
      <c r="I301" s="10" t="s">
        <v>195</v>
      </c>
      <c r="J301" s="9" t="s">
        <v>1623</v>
      </c>
      <c r="K301" s="9" t="s">
        <v>121</v>
      </c>
      <c r="L301" s="9" t="s">
        <v>126</v>
      </c>
      <c r="M301" s="9" t="s">
        <v>1624</v>
      </c>
      <c r="N301" s="16">
        <v>202301140299</v>
      </c>
      <c r="O301" s="10" t="s">
        <v>1511</v>
      </c>
      <c r="P301" s="11"/>
    </row>
    <row r="302" ht="24" spans="1:16">
      <c r="A302">
        <f t="shared" si="4"/>
        <v>202301140300</v>
      </c>
      <c r="B302" s="9" t="s">
        <v>1625</v>
      </c>
      <c r="C302" s="9" t="s">
        <v>1626</v>
      </c>
      <c r="D302" s="9" t="s">
        <v>191</v>
      </c>
      <c r="E302" s="9" t="s">
        <v>216</v>
      </c>
      <c r="F302" s="9" t="s">
        <v>1627</v>
      </c>
      <c r="G302" s="9" t="s">
        <v>1628</v>
      </c>
      <c r="H302" s="9" t="s">
        <v>402</v>
      </c>
      <c r="I302" s="9" t="s">
        <v>195</v>
      </c>
      <c r="J302" s="9" t="s">
        <v>202</v>
      </c>
      <c r="K302" s="9" t="s">
        <v>121</v>
      </c>
      <c r="L302" s="9" t="s">
        <v>130</v>
      </c>
      <c r="M302" s="9" t="s">
        <v>1629</v>
      </c>
      <c r="N302" s="16">
        <v>202301140300</v>
      </c>
      <c r="O302" s="10" t="s">
        <v>1511</v>
      </c>
      <c r="P302" s="11"/>
    </row>
    <row r="303" ht="36" spans="1:16">
      <c r="A303">
        <f t="shared" si="4"/>
        <v>202301140301</v>
      </c>
      <c r="B303" s="9" t="s">
        <v>1630</v>
      </c>
      <c r="C303" s="9" t="s">
        <v>1631</v>
      </c>
      <c r="D303" s="9" t="s">
        <v>191</v>
      </c>
      <c r="E303" s="9" t="s">
        <v>1106</v>
      </c>
      <c r="F303" s="9" t="s">
        <v>1632</v>
      </c>
      <c r="G303" s="9" t="s">
        <v>1398</v>
      </c>
      <c r="H303" s="9" t="s">
        <v>541</v>
      </c>
      <c r="I303" s="9" t="s">
        <v>195</v>
      </c>
      <c r="J303" s="9" t="s">
        <v>1633</v>
      </c>
      <c r="K303" s="9" t="s">
        <v>121</v>
      </c>
      <c r="L303" s="9" t="s">
        <v>130</v>
      </c>
      <c r="M303" s="9" t="s">
        <v>1634</v>
      </c>
      <c r="N303" s="16">
        <v>202301140301</v>
      </c>
      <c r="O303" s="10" t="s">
        <v>1635</v>
      </c>
      <c r="P303" s="10"/>
    </row>
    <row r="304" ht="48" spans="1:16">
      <c r="A304">
        <f t="shared" si="4"/>
        <v>202301140302</v>
      </c>
      <c r="B304" s="9" t="s">
        <v>1636</v>
      </c>
      <c r="C304" s="11" t="s">
        <v>1637</v>
      </c>
      <c r="D304" s="9" t="s">
        <v>191</v>
      </c>
      <c r="E304" s="11">
        <v>1996.09</v>
      </c>
      <c r="F304" s="57" t="s">
        <v>1638</v>
      </c>
      <c r="G304" s="9" t="s">
        <v>258</v>
      </c>
      <c r="H304" s="9" t="s">
        <v>541</v>
      </c>
      <c r="I304" s="9" t="s">
        <v>195</v>
      </c>
      <c r="J304" s="9" t="s">
        <v>1639</v>
      </c>
      <c r="K304" s="9" t="s">
        <v>121</v>
      </c>
      <c r="L304" s="9" t="s">
        <v>130</v>
      </c>
      <c r="M304" s="10" t="s">
        <v>1640</v>
      </c>
      <c r="N304" s="16">
        <v>202301140302</v>
      </c>
      <c r="O304" s="10" t="s">
        <v>1635</v>
      </c>
      <c r="P304" s="11"/>
    </row>
    <row r="305" ht="24" spans="1:16">
      <c r="A305">
        <f t="shared" si="4"/>
        <v>202301140303</v>
      </c>
      <c r="B305" s="9" t="s">
        <v>1641</v>
      </c>
      <c r="C305" s="11" t="s">
        <v>1642</v>
      </c>
      <c r="D305" s="9" t="s">
        <v>191</v>
      </c>
      <c r="E305" s="11">
        <v>1998.01</v>
      </c>
      <c r="F305" s="57" t="s">
        <v>1643</v>
      </c>
      <c r="G305" s="10" t="s">
        <v>295</v>
      </c>
      <c r="H305" s="9" t="s">
        <v>259</v>
      </c>
      <c r="I305" s="9" t="s">
        <v>195</v>
      </c>
      <c r="J305" s="9" t="s">
        <v>202</v>
      </c>
      <c r="K305" s="9" t="s">
        <v>121</v>
      </c>
      <c r="L305" s="9" t="s">
        <v>130</v>
      </c>
      <c r="M305" s="11">
        <v>16620476242</v>
      </c>
      <c r="N305" s="16">
        <v>202301140303</v>
      </c>
      <c r="O305" s="10" t="s">
        <v>1635</v>
      </c>
      <c r="P305" s="11"/>
    </row>
    <row r="306" ht="24" spans="1:16">
      <c r="A306">
        <f t="shared" si="4"/>
        <v>202301140304</v>
      </c>
      <c r="B306" s="9" t="s">
        <v>1644</v>
      </c>
      <c r="C306" s="11" t="s">
        <v>1645</v>
      </c>
      <c r="D306" s="9" t="s">
        <v>191</v>
      </c>
      <c r="E306" s="12">
        <v>1998.1</v>
      </c>
      <c r="F306" s="57" t="s">
        <v>1646</v>
      </c>
      <c r="G306" s="10" t="s">
        <v>201</v>
      </c>
      <c r="H306" s="9" t="s">
        <v>290</v>
      </c>
      <c r="I306" s="9" t="s">
        <v>195</v>
      </c>
      <c r="J306" s="9" t="s">
        <v>202</v>
      </c>
      <c r="K306" s="9" t="s">
        <v>121</v>
      </c>
      <c r="L306" s="9" t="s">
        <v>130</v>
      </c>
      <c r="M306" s="11">
        <v>18138156593</v>
      </c>
      <c r="N306" s="16">
        <v>202301140304</v>
      </c>
      <c r="O306" s="10" t="s">
        <v>1635</v>
      </c>
      <c r="P306" s="15"/>
    </row>
    <row r="307" ht="24" spans="1:16">
      <c r="A307">
        <f t="shared" si="4"/>
        <v>202301140305</v>
      </c>
      <c r="B307" s="9" t="s">
        <v>1647</v>
      </c>
      <c r="C307" s="9" t="s">
        <v>1648</v>
      </c>
      <c r="D307" s="9" t="s">
        <v>191</v>
      </c>
      <c r="E307" s="9" t="s">
        <v>419</v>
      </c>
      <c r="F307" s="9" t="s">
        <v>1649</v>
      </c>
      <c r="G307" s="9" t="s">
        <v>208</v>
      </c>
      <c r="H307" s="9" t="s">
        <v>1650</v>
      </c>
      <c r="I307" s="9" t="s">
        <v>195</v>
      </c>
      <c r="J307" s="9" t="s">
        <v>639</v>
      </c>
      <c r="K307" s="9" t="s">
        <v>121</v>
      </c>
      <c r="L307" s="9" t="s">
        <v>130</v>
      </c>
      <c r="M307" s="9" t="s">
        <v>1651</v>
      </c>
      <c r="N307" s="16">
        <v>202301140305</v>
      </c>
      <c r="O307" s="10" t="s">
        <v>1635</v>
      </c>
      <c r="P307" s="15"/>
    </row>
    <row r="308" ht="24" spans="1:16">
      <c r="A308">
        <f t="shared" si="4"/>
        <v>202301140306</v>
      </c>
      <c r="B308" s="9" t="s">
        <v>1652</v>
      </c>
      <c r="C308" s="11" t="s">
        <v>1653</v>
      </c>
      <c r="D308" s="9" t="s">
        <v>221</v>
      </c>
      <c r="E308" s="11">
        <v>2000.01</v>
      </c>
      <c r="F308" s="57" t="s">
        <v>1654</v>
      </c>
      <c r="G308" s="10" t="s">
        <v>382</v>
      </c>
      <c r="H308" s="10" t="s">
        <v>236</v>
      </c>
      <c r="I308" s="9" t="s">
        <v>195</v>
      </c>
      <c r="J308" s="9" t="s">
        <v>202</v>
      </c>
      <c r="K308" s="9" t="s">
        <v>121</v>
      </c>
      <c r="L308" s="9" t="s">
        <v>130</v>
      </c>
      <c r="M308" s="11">
        <v>13669557631</v>
      </c>
      <c r="N308" s="16">
        <v>202301140306</v>
      </c>
      <c r="O308" s="10" t="s">
        <v>1635</v>
      </c>
      <c r="P308" s="15"/>
    </row>
    <row r="309" ht="24" spans="1:16">
      <c r="A309">
        <f t="shared" si="4"/>
        <v>202301140307</v>
      </c>
      <c r="B309" s="9" t="s">
        <v>1655</v>
      </c>
      <c r="C309" s="11" t="s">
        <v>1656</v>
      </c>
      <c r="D309" s="9" t="s">
        <v>221</v>
      </c>
      <c r="E309" s="11">
        <v>1998.02</v>
      </c>
      <c r="F309" s="57" t="s">
        <v>1657</v>
      </c>
      <c r="G309" s="10" t="s">
        <v>1658</v>
      </c>
      <c r="H309" s="10" t="s">
        <v>320</v>
      </c>
      <c r="I309" s="9" t="s">
        <v>195</v>
      </c>
      <c r="J309" s="9" t="s">
        <v>202</v>
      </c>
      <c r="K309" s="9" t="s">
        <v>121</v>
      </c>
      <c r="L309" s="9" t="s">
        <v>130</v>
      </c>
      <c r="M309" s="11">
        <v>18318286772</v>
      </c>
      <c r="N309" s="16">
        <v>202301140307</v>
      </c>
      <c r="O309" s="10" t="s">
        <v>1635</v>
      </c>
      <c r="P309" s="15"/>
    </row>
    <row r="310" ht="24" spans="1:16">
      <c r="A310">
        <f t="shared" si="4"/>
        <v>202301140308</v>
      </c>
      <c r="B310" s="9" t="s">
        <v>1659</v>
      </c>
      <c r="C310" s="9" t="s">
        <v>1660</v>
      </c>
      <c r="D310" s="9" t="s">
        <v>191</v>
      </c>
      <c r="E310" s="9" t="s">
        <v>293</v>
      </c>
      <c r="F310" s="9" t="s">
        <v>1661</v>
      </c>
      <c r="G310" s="9" t="s">
        <v>193</v>
      </c>
      <c r="H310" s="9" t="s">
        <v>312</v>
      </c>
      <c r="I310" s="9" t="s">
        <v>195</v>
      </c>
      <c r="J310" s="9" t="s">
        <v>202</v>
      </c>
      <c r="K310" s="9" t="s">
        <v>121</v>
      </c>
      <c r="L310" s="9" t="s">
        <v>130</v>
      </c>
      <c r="M310" s="9" t="s">
        <v>1662</v>
      </c>
      <c r="N310" s="16">
        <v>202301140308</v>
      </c>
      <c r="O310" s="10" t="s">
        <v>1635</v>
      </c>
      <c r="P310" s="11"/>
    </row>
    <row r="311" ht="24" spans="1:16">
      <c r="A311">
        <f t="shared" si="4"/>
        <v>202301140309</v>
      </c>
      <c r="B311" s="9" t="s">
        <v>1663</v>
      </c>
      <c r="C311" s="9" t="s">
        <v>1664</v>
      </c>
      <c r="D311" s="9" t="s">
        <v>191</v>
      </c>
      <c r="E311" s="9" t="s">
        <v>462</v>
      </c>
      <c r="F311" s="9" t="s">
        <v>1665</v>
      </c>
      <c r="G311" s="9" t="s">
        <v>1201</v>
      </c>
      <c r="H311" s="9" t="s">
        <v>312</v>
      </c>
      <c r="I311" s="9" t="s">
        <v>195</v>
      </c>
      <c r="J311" s="9" t="s">
        <v>202</v>
      </c>
      <c r="K311" s="9" t="s">
        <v>121</v>
      </c>
      <c r="L311" s="9" t="s">
        <v>130</v>
      </c>
      <c r="M311" s="9" t="s">
        <v>1666</v>
      </c>
      <c r="N311" s="16">
        <v>202301140309</v>
      </c>
      <c r="O311" s="10" t="s">
        <v>1635</v>
      </c>
      <c r="P311" s="11"/>
    </row>
    <row r="312" ht="24" spans="1:16">
      <c r="A312">
        <f t="shared" si="4"/>
        <v>202301140310</v>
      </c>
      <c r="B312" s="9" t="s">
        <v>1667</v>
      </c>
      <c r="C312" s="9" t="s">
        <v>1668</v>
      </c>
      <c r="D312" s="9" t="s">
        <v>191</v>
      </c>
      <c r="E312" s="9" t="s">
        <v>682</v>
      </c>
      <c r="F312" s="9" t="s">
        <v>1669</v>
      </c>
      <c r="G312" s="9" t="s">
        <v>241</v>
      </c>
      <c r="H312" s="10" t="s">
        <v>700</v>
      </c>
      <c r="I312" s="9" t="s">
        <v>195</v>
      </c>
      <c r="J312" s="9" t="s">
        <v>202</v>
      </c>
      <c r="K312" s="9" t="s">
        <v>121</v>
      </c>
      <c r="L312" s="9" t="s">
        <v>130</v>
      </c>
      <c r="M312" s="9" t="s">
        <v>1670</v>
      </c>
      <c r="N312" s="16">
        <v>202301140310</v>
      </c>
      <c r="O312" s="10" t="s">
        <v>1635</v>
      </c>
      <c r="P312" s="11"/>
    </row>
    <row r="313" ht="36" spans="1:16">
      <c r="A313">
        <f t="shared" si="4"/>
        <v>202301140311</v>
      </c>
      <c r="B313" s="9" t="s">
        <v>1671</v>
      </c>
      <c r="C313" s="9" t="s">
        <v>1672</v>
      </c>
      <c r="D313" s="9" t="s">
        <v>191</v>
      </c>
      <c r="E313" s="9" t="s">
        <v>692</v>
      </c>
      <c r="F313" s="9" t="s">
        <v>1673</v>
      </c>
      <c r="G313" s="9" t="s">
        <v>323</v>
      </c>
      <c r="H313" s="9" t="s">
        <v>541</v>
      </c>
      <c r="I313" s="9" t="s">
        <v>195</v>
      </c>
      <c r="J313" s="9" t="s">
        <v>1674</v>
      </c>
      <c r="K313" s="9" t="s">
        <v>121</v>
      </c>
      <c r="L313" s="9" t="s">
        <v>130</v>
      </c>
      <c r="M313" s="9" t="s">
        <v>1675</v>
      </c>
      <c r="N313" s="16">
        <v>202301140311</v>
      </c>
      <c r="O313" s="10" t="s">
        <v>1635</v>
      </c>
      <c r="P313" s="11"/>
    </row>
    <row r="314" ht="24" spans="1:16">
      <c r="A314">
        <f t="shared" si="4"/>
        <v>202301140312</v>
      </c>
      <c r="B314" s="9" t="s">
        <v>1676</v>
      </c>
      <c r="C314" s="10" t="s">
        <v>1677</v>
      </c>
      <c r="D314" s="9" t="s">
        <v>221</v>
      </c>
      <c r="E314" s="10">
        <v>1996.02</v>
      </c>
      <c r="F314" s="56" t="s">
        <v>1678</v>
      </c>
      <c r="G314" s="10" t="s">
        <v>382</v>
      </c>
      <c r="H314" s="9" t="s">
        <v>236</v>
      </c>
      <c r="I314" s="9" t="s">
        <v>195</v>
      </c>
      <c r="J314" s="9" t="s">
        <v>202</v>
      </c>
      <c r="K314" s="9" t="s">
        <v>121</v>
      </c>
      <c r="L314" s="9" t="s">
        <v>130</v>
      </c>
      <c r="M314" s="10">
        <v>15361329770</v>
      </c>
      <c r="N314" s="16">
        <v>202301140312</v>
      </c>
      <c r="O314" s="10" t="s">
        <v>1635</v>
      </c>
      <c r="P314" s="11"/>
    </row>
    <row r="315" ht="24" spans="1:16">
      <c r="A315">
        <f t="shared" si="4"/>
        <v>202301140313</v>
      </c>
      <c r="B315" s="9" t="s">
        <v>1679</v>
      </c>
      <c r="C315" s="9" t="s">
        <v>1680</v>
      </c>
      <c r="D315" s="9" t="s">
        <v>191</v>
      </c>
      <c r="E315" s="9" t="s">
        <v>604</v>
      </c>
      <c r="F315" s="9" t="s">
        <v>1681</v>
      </c>
      <c r="G315" s="9" t="s">
        <v>1682</v>
      </c>
      <c r="H315" s="9" t="s">
        <v>312</v>
      </c>
      <c r="I315" s="9" t="s">
        <v>195</v>
      </c>
      <c r="J315" s="9" t="s">
        <v>202</v>
      </c>
      <c r="K315" s="11" t="s">
        <v>121</v>
      </c>
      <c r="L315" s="9" t="s">
        <v>130</v>
      </c>
      <c r="M315" s="9" t="s">
        <v>1683</v>
      </c>
      <c r="N315" s="16">
        <v>202301140313</v>
      </c>
      <c r="O315" s="10" t="s">
        <v>1635</v>
      </c>
      <c r="P315" s="11"/>
    </row>
    <row r="316" ht="24" spans="1:16">
      <c r="A316">
        <f t="shared" si="4"/>
        <v>202301140314</v>
      </c>
      <c r="B316" s="9" t="s">
        <v>1684</v>
      </c>
      <c r="C316" s="9" t="s">
        <v>1685</v>
      </c>
      <c r="D316" s="9" t="s">
        <v>221</v>
      </c>
      <c r="E316" s="9" t="s">
        <v>1686</v>
      </c>
      <c r="F316" s="9" t="s">
        <v>1687</v>
      </c>
      <c r="G316" s="9" t="s">
        <v>376</v>
      </c>
      <c r="H316" s="9" t="s">
        <v>700</v>
      </c>
      <c r="I316" s="9" t="s">
        <v>195</v>
      </c>
      <c r="J316" s="9" t="s">
        <v>202</v>
      </c>
      <c r="K316" s="11" t="s">
        <v>121</v>
      </c>
      <c r="L316" s="9" t="s">
        <v>130</v>
      </c>
      <c r="M316" s="9" t="s">
        <v>1688</v>
      </c>
      <c r="N316" s="16">
        <v>202301140314</v>
      </c>
      <c r="O316" s="10" t="s">
        <v>1635</v>
      </c>
      <c r="P316" s="10"/>
    </row>
    <row r="317" ht="24" spans="1:16">
      <c r="A317">
        <f t="shared" si="4"/>
        <v>202301140315</v>
      </c>
      <c r="B317" s="9" t="s">
        <v>1689</v>
      </c>
      <c r="C317" s="11" t="s">
        <v>1690</v>
      </c>
      <c r="D317" s="9" t="s">
        <v>191</v>
      </c>
      <c r="E317" s="11">
        <v>1996.01</v>
      </c>
      <c r="F317" s="11" t="s">
        <v>1691</v>
      </c>
      <c r="G317" s="10" t="s">
        <v>1692</v>
      </c>
      <c r="H317" s="10" t="s">
        <v>735</v>
      </c>
      <c r="I317" s="9" t="s">
        <v>195</v>
      </c>
      <c r="J317" s="9" t="s">
        <v>1693</v>
      </c>
      <c r="K317" s="11" t="s">
        <v>121</v>
      </c>
      <c r="L317" s="11" t="s">
        <v>130</v>
      </c>
      <c r="M317" s="11">
        <v>19875250962</v>
      </c>
      <c r="N317" s="16">
        <v>202301140315</v>
      </c>
      <c r="O317" s="10" t="s">
        <v>1635</v>
      </c>
      <c r="P317" s="10"/>
    </row>
    <row r="318" ht="24" spans="1:16">
      <c r="A318">
        <f t="shared" si="4"/>
        <v>202301140316</v>
      </c>
      <c r="B318" s="9" t="s">
        <v>1694</v>
      </c>
      <c r="C318" s="11" t="s">
        <v>1695</v>
      </c>
      <c r="D318" s="9" t="s">
        <v>191</v>
      </c>
      <c r="E318" s="11">
        <v>1999.06</v>
      </c>
      <c r="F318" s="57" t="s">
        <v>1696</v>
      </c>
      <c r="G318" s="10" t="s">
        <v>1697</v>
      </c>
      <c r="H318" s="10" t="s">
        <v>259</v>
      </c>
      <c r="I318" s="9" t="s">
        <v>195</v>
      </c>
      <c r="J318" s="9" t="s">
        <v>202</v>
      </c>
      <c r="K318" s="11" t="s">
        <v>121</v>
      </c>
      <c r="L318" s="11" t="s">
        <v>130</v>
      </c>
      <c r="M318" s="11">
        <v>17323929099</v>
      </c>
      <c r="N318" s="16">
        <v>202301140316</v>
      </c>
      <c r="O318" s="10" t="s">
        <v>1635</v>
      </c>
      <c r="P318" s="10"/>
    </row>
    <row r="319" ht="36" spans="1:16">
      <c r="A319">
        <f t="shared" si="4"/>
        <v>202301140317</v>
      </c>
      <c r="B319" s="9" t="s">
        <v>1698</v>
      </c>
      <c r="C319" s="10" t="s">
        <v>1699</v>
      </c>
      <c r="D319" s="9" t="s">
        <v>191</v>
      </c>
      <c r="E319" s="10">
        <v>2000.01</v>
      </c>
      <c r="F319" s="56" t="s">
        <v>1700</v>
      </c>
      <c r="G319" s="10" t="s">
        <v>1628</v>
      </c>
      <c r="H319" s="10" t="s">
        <v>402</v>
      </c>
      <c r="I319" s="9" t="s">
        <v>195</v>
      </c>
      <c r="J319" s="9" t="s">
        <v>1701</v>
      </c>
      <c r="K319" s="11" t="s">
        <v>121</v>
      </c>
      <c r="L319" s="10" t="s">
        <v>130</v>
      </c>
      <c r="M319" s="10">
        <v>13126322488</v>
      </c>
      <c r="N319" s="16">
        <v>202301140317</v>
      </c>
      <c r="O319" s="10" t="s">
        <v>1635</v>
      </c>
      <c r="P319" s="10"/>
    </row>
    <row r="320" ht="24" spans="1:16">
      <c r="A320">
        <f t="shared" si="4"/>
        <v>202301140318</v>
      </c>
      <c r="B320" s="9" t="s">
        <v>1702</v>
      </c>
      <c r="C320" s="11" t="s">
        <v>1703</v>
      </c>
      <c r="D320" s="9" t="s">
        <v>221</v>
      </c>
      <c r="E320" s="12">
        <v>1992.1</v>
      </c>
      <c r="F320" s="57" t="s">
        <v>1704</v>
      </c>
      <c r="G320" s="10" t="s">
        <v>874</v>
      </c>
      <c r="H320" s="10" t="s">
        <v>541</v>
      </c>
      <c r="I320" s="9" t="s">
        <v>195</v>
      </c>
      <c r="J320" s="9" t="s">
        <v>202</v>
      </c>
      <c r="K320" s="11" t="s">
        <v>121</v>
      </c>
      <c r="L320" s="11" t="s">
        <v>130</v>
      </c>
      <c r="M320" s="11">
        <v>13726258048</v>
      </c>
      <c r="N320" s="16">
        <v>202301140318</v>
      </c>
      <c r="O320" s="10" t="s">
        <v>1635</v>
      </c>
      <c r="P320" s="10"/>
    </row>
    <row r="321" ht="24" spans="1:16">
      <c r="A321">
        <f t="shared" si="4"/>
        <v>202301140319</v>
      </c>
      <c r="B321" s="9" t="s">
        <v>1705</v>
      </c>
      <c r="C321" s="11" t="s">
        <v>1706</v>
      </c>
      <c r="D321" s="9" t="s">
        <v>191</v>
      </c>
      <c r="E321" s="11">
        <v>2000.12</v>
      </c>
      <c r="F321" s="57" t="s">
        <v>1707</v>
      </c>
      <c r="G321" s="10" t="s">
        <v>279</v>
      </c>
      <c r="H321" s="10" t="s">
        <v>259</v>
      </c>
      <c r="I321" s="9" t="s">
        <v>195</v>
      </c>
      <c r="J321" s="9" t="s">
        <v>1708</v>
      </c>
      <c r="K321" s="11" t="s">
        <v>121</v>
      </c>
      <c r="L321" s="11" t="s">
        <v>130</v>
      </c>
      <c r="M321" s="11">
        <v>13697732126</v>
      </c>
      <c r="N321" s="16">
        <v>202301140319</v>
      </c>
      <c r="O321" s="10" t="s">
        <v>1635</v>
      </c>
      <c r="P321" s="10"/>
    </row>
    <row r="322" ht="24" spans="1:16">
      <c r="A322">
        <f t="shared" si="4"/>
        <v>202301140320</v>
      </c>
      <c r="B322" s="9" t="s">
        <v>1709</v>
      </c>
      <c r="C322" s="9" t="s">
        <v>1710</v>
      </c>
      <c r="D322" s="9" t="s">
        <v>191</v>
      </c>
      <c r="E322" s="9" t="s">
        <v>239</v>
      </c>
      <c r="F322" s="9" t="s">
        <v>1711</v>
      </c>
      <c r="G322" s="9" t="s">
        <v>279</v>
      </c>
      <c r="H322" s="9" t="s">
        <v>236</v>
      </c>
      <c r="I322" s="9" t="s">
        <v>195</v>
      </c>
      <c r="J322" s="9" t="s">
        <v>202</v>
      </c>
      <c r="K322" s="9" t="s">
        <v>121</v>
      </c>
      <c r="L322" s="9" t="s">
        <v>130</v>
      </c>
      <c r="M322" s="9" t="s">
        <v>1712</v>
      </c>
      <c r="N322" s="16">
        <v>202301140320</v>
      </c>
      <c r="O322" s="10" t="s">
        <v>1635</v>
      </c>
      <c r="P322" s="10"/>
    </row>
    <row r="323" ht="24" spans="1:16">
      <c r="A323">
        <f t="shared" ref="A323:A386" si="5">N323</f>
        <v>202301140321</v>
      </c>
      <c r="B323" s="9" t="s">
        <v>1713</v>
      </c>
      <c r="C323" s="9" t="s">
        <v>1714</v>
      </c>
      <c r="D323" s="9" t="s">
        <v>191</v>
      </c>
      <c r="E323" s="9" t="s">
        <v>692</v>
      </c>
      <c r="F323" s="9" t="s">
        <v>1715</v>
      </c>
      <c r="G323" s="9" t="s">
        <v>1716</v>
      </c>
      <c r="H323" s="9" t="s">
        <v>1717</v>
      </c>
      <c r="I323" s="9" t="s">
        <v>195</v>
      </c>
      <c r="J323" s="9" t="s">
        <v>202</v>
      </c>
      <c r="K323" s="9" t="s">
        <v>121</v>
      </c>
      <c r="L323" s="9" t="s">
        <v>130</v>
      </c>
      <c r="M323" s="9" t="s">
        <v>1718</v>
      </c>
      <c r="N323" s="16">
        <v>202301140321</v>
      </c>
      <c r="O323" s="10" t="s">
        <v>1635</v>
      </c>
      <c r="P323" s="10"/>
    </row>
    <row r="324" ht="48" spans="1:16">
      <c r="A324">
        <f t="shared" si="5"/>
        <v>202301140322</v>
      </c>
      <c r="B324" s="9" t="s">
        <v>1719</v>
      </c>
      <c r="C324" s="9" t="s">
        <v>1720</v>
      </c>
      <c r="D324" s="9" t="s">
        <v>191</v>
      </c>
      <c r="E324" s="9" t="s">
        <v>1406</v>
      </c>
      <c r="F324" s="9" t="s">
        <v>1721</v>
      </c>
      <c r="G324" s="9" t="s">
        <v>224</v>
      </c>
      <c r="H324" s="9" t="s">
        <v>290</v>
      </c>
      <c r="I324" s="9" t="s">
        <v>195</v>
      </c>
      <c r="J324" s="9" t="s">
        <v>1722</v>
      </c>
      <c r="K324" s="9" t="s">
        <v>121</v>
      </c>
      <c r="L324" s="9" t="s">
        <v>130</v>
      </c>
      <c r="M324" s="9" t="s">
        <v>1723</v>
      </c>
      <c r="N324" s="16">
        <v>202301140322</v>
      </c>
      <c r="O324" s="10" t="s">
        <v>1635</v>
      </c>
      <c r="P324" s="9"/>
    </row>
    <row r="325" ht="24" spans="1:16">
      <c r="A325">
        <f t="shared" si="5"/>
        <v>202301140323</v>
      </c>
      <c r="B325" s="9" t="s">
        <v>1724</v>
      </c>
      <c r="C325" s="9" t="s">
        <v>1725</v>
      </c>
      <c r="D325" s="9" t="s">
        <v>191</v>
      </c>
      <c r="E325" s="9" t="s">
        <v>355</v>
      </c>
      <c r="F325" s="9" t="s">
        <v>1726</v>
      </c>
      <c r="G325" s="9" t="s">
        <v>1289</v>
      </c>
      <c r="H325" s="9" t="s">
        <v>1275</v>
      </c>
      <c r="I325" s="9" t="s">
        <v>195</v>
      </c>
      <c r="J325" s="9" t="s">
        <v>1727</v>
      </c>
      <c r="K325" s="9" t="s">
        <v>121</v>
      </c>
      <c r="L325" s="9" t="s">
        <v>130</v>
      </c>
      <c r="M325" s="9" t="s">
        <v>1728</v>
      </c>
      <c r="N325" s="16">
        <v>202301140323</v>
      </c>
      <c r="O325" s="10" t="s">
        <v>1635</v>
      </c>
      <c r="P325" s="15"/>
    </row>
    <row r="326" ht="48" spans="1:16">
      <c r="A326">
        <f t="shared" si="5"/>
        <v>202301140324</v>
      </c>
      <c r="B326" s="9" t="s">
        <v>1729</v>
      </c>
      <c r="C326" s="9" t="s">
        <v>1730</v>
      </c>
      <c r="D326" s="9" t="s">
        <v>191</v>
      </c>
      <c r="E326" s="9" t="s">
        <v>1406</v>
      </c>
      <c r="F326" s="9" t="s">
        <v>1731</v>
      </c>
      <c r="G326" s="9" t="s">
        <v>401</v>
      </c>
      <c r="H326" s="9" t="s">
        <v>402</v>
      </c>
      <c r="I326" s="9" t="s">
        <v>195</v>
      </c>
      <c r="J326" s="9" t="s">
        <v>202</v>
      </c>
      <c r="K326" s="9" t="s">
        <v>121</v>
      </c>
      <c r="L326" s="9" t="s">
        <v>130</v>
      </c>
      <c r="M326" s="9" t="s">
        <v>1732</v>
      </c>
      <c r="N326" s="16">
        <v>202301140324</v>
      </c>
      <c r="O326" s="10" t="s">
        <v>1635</v>
      </c>
      <c r="P326" s="11"/>
    </row>
    <row r="327" ht="24" spans="1:16">
      <c r="A327">
        <f t="shared" si="5"/>
        <v>202301140325</v>
      </c>
      <c r="B327" s="9" t="s">
        <v>1733</v>
      </c>
      <c r="C327" s="11" t="s">
        <v>1734</v>
      </c>
      <c r="D327" s="9" t="s">
        <v>191</v>
      </c>
      <c r="E327" s="12">
        <v>1997.1</v>
      </c>
      <c r="F327" s="57" t="s">
        <v>1735</v>
      </c>
      <c r="G327" s="10" t="s">
        <v>250</v>
      </c>
      <c r="H327" s="10" t="s">
        <v>700</v>
      </c>
      <c r="I327" s="9" t="s">
        <v>195</v>
      </c>
      <c r="J327" s="10" t="s">
        <v>202</v>
      </c>
      <c r="K327" s="11" t="s">
        <v>121</v>
      </c>
      <c r="L327" s="11" t="s">
        <v>130</v>
      </c>
      <c r="M327" s="11">
        <v>17806708525</v>
      </c>
      <c r="N327" s="16">
        <v>202301140325</v>
      </c>
      <c r="O327" s="10" t="s">
        <v>1635</v>
      </c>
      <c r="P327" s="11"/>
    </row>
    <row r="328" ht="24" spans="1:16">
      <c r="A328">
        <f t="shared" si="5"/>
        <v>202301140326</v>
      </c>
      <c r="B328" s="9" t="s">
        <v>1736</v>
      </c>
      <c r="C328" s="10" t="s">
        <v>1737</v>
      </c>
      <c r="D328" s="9" t="s">
        <v>221</v>
      </c>
      <c r="E328" s="10">
        <v>1998.08</v>
      </c>
      <c r="F328" s="56" t="s">
        <v>1738</v>
      </c>
      <c r="G328" s="10" t="s">
        <v>266</v>
      </c>
      <c r="H328" s="10" t="s">
        <v>259</v>
      </c>
      <c r="I328" s="9" t="s">
        <v>195</v>
      </c>
      <c r="J328" s="10" t="s">
        <v>202</v>
      </c>
      <c r="K328" s="10" t="s">
        <v>121</v>
      </c>
      <c r="L328" s="10" t="s">
        <v>130</v>
      </c>
      <c r="M328" s="10">
        <v>18148891663</v>
      </c>
      <c r="N328" s="16">
        <v>202301140326</v>
      </c>
      <c r="O328" s="10" t="s">
        <v>1635</v>
      </c>
      <c r="P328" s="10"/>
    </row>
    <row r="329" ht="24" spans="1:16">
      <c r="A329">
        <f t="shared" si="5"/>
        <v>202301140327</v>
      </c>
      <c r="B329" s="9" t="s">
        <v>1739</v>
      </c>
      <c r="C329" s="10" t="s">
        <v>1740</v>
      </c>
      <c r="D329" s="9" t="s">
        <v>191</v>
      </c>
      <c r="E329" s="10">
        <v>1993.04</v>
      </c>
      <c r="F329" s="56" t="s">
        <v>1741</v>
      </c>
      <c r="G329" s="10" t="s">
        <v>1742</v>
      </c>
      <c r="H329" s="10" t="s">
        <v>312</v>
      </c>
      <c r="I329" s="9" t="s">
        <v>195</v>
      </c>
      <c r="J329" s="10" t="s">
        <v>1743</v>
      </c>
      <c r="K329" s="10" t="s">
        <v>121</v>
      </c>
      <c r="L329" s="10" t="s">
        <v>130</v>
      </c>
      <c r="M329" s="10">
        <v>15920050197</v>
      </c>
      <c r="N329" s="16">
        <v>202301140327</v>
      </c>
      <c r="O329" s="10" t="s">
        <v>1635</v>
      </c>
      <c r="P329" s="10"/>
    </row>
    <row r="330" ht="24" spans="1:16">
      <c r="A330">
        <f t="shared" si="5"/>
        <v>202301140328</v>
      </c>
      <c r="B330" s="9" t="s">
        <v>1744</v>
      </c>
      <c r="C330" s="10" t="s">
        <v>1745</v>
      </c>
      <c r="D330" s="9" t="s">
        <v>191</v>
      </c>
      <c r="E330" s="10">
        <v>1996.03</v>
      </c>
      <c r="F330" s="56" t="s">
        <v>1746</v>
      </c>
      <c r="G330" s="10" t="s">
        <v>874</v>
      </c>
      <c r="H330" s="10" t="s">
        <v>700</v>
      </c>
      <c r="I330" s="9" t="s">
        <v>195</v>
      </c>
      <c r="J330" s="10" t="s">
        <v>1747</v>
      </c>
      <c r="K330" s="10" t="s">
        <v>121</v>
      </c>
      <c r="L330" s="10" t="s">
        <v>130</v>
      </c>
      <c r="M330" s="10">
        <v>13430259718</v>
      </c>
      <c r="N330" s="16">
        <v>202301140328</v>
      </c>
      <c r="O330" s="10" t="s">
        <v>1635</v>
      </c>
      <c r="P330" s="10"/>
    </row>
    <row r="331" ht="48" spans="1:16">
      <c r="A331">
        <f t="shared" si="5"/>
        <v>202301140329</v>
      </c>
      <c r="B331" s="9" t="s">
        <v>1748</v>
      </c>
      <c r="C331" s="10" t="s">
        <v>1749</v>
      </c>
      <c r="D331" s="9" t="s">
        <v>191</v>
      </c>
      <c r="E331" s="10">
        <v>1997.07</v>
      </c>
      <c r="F331" s="56" t="s">
        <v>1750</v>
      </c>
      <c r="G331" s="10" t="s">
        <v>1751</v>
      </c>
      <c r="H331" s="10" t="s">
        <v>541</v>
      </c>
      <c r="I331" s="9" t="s">
        <v>195</v>
      </c>
      <c r="J331" s="10" t="s">
        <v>1752</v>
      </c>
      <c r="K331" s="10" t="s">
        <v>121</v>
      </c>
      <c r="L331" s="10" t="s">
        <v>130</v>
      </c>
      <c r="M331" s="10">
        <v>18344159975</v>
      </c>
      <c r="N331" s="16">
        <v>202301140329</v>
      </c>
      <c r="O331" s="10" t="s">
        <v>1635</v>
      </c>
      <c r="P331" s="10"/>
    </row>
    <row r="332" ht="36" spans="1:16">
      <c r="A332">
        <f t="shared" si="5"/>
        <v>202301140330</v>
      </c>
      <c r="B332" s="9" t="s">
        <v>1753</v>
      </c>
      <c r="C332" s="10" t="s">
        <v>1754</v>
      </c>
      <c r="D332" s="9" t="s">
        <v>191</v>
      </c>
      <c r="E332" s="10">
        <v>1996.11</v>
      </c>
      <c r="F332" s="56" t="s">
        <v>1755</v>
      </c>
      <c r="G332" s="10" t="s">
        <v>201</v>
      </c>
      <c r="H332" s="10" t="s">
        <v>312</v>
      </c>
      <c r="I332" s="9" t="s">
        <v>195</v>
      </c>
      <c r="J332" s="10" t="s">
        <v>1756</v>
      </c>
      <c r="K332" s="10" t="s">
        <v>121</v>
      </c>
      <c r="L332" s="10" t="s">
        <v>130</v>
      </c>
      <c r="M332" s="10">
        <v>13620481868</v>
      </c>
      <c r="N332" s="16">
        <v>202301140330</v>
      </c>
      <c r="O332" s="10" t="s">
        <v>1635</v>
      </c>
      <c r="P332" s="10"/>
    </row>
    <row r="333" ht="48" spans="1:16">
      <c r="A333">
        <f t="shared" si="5"/>
        <v>202301140331</v>
      </c>
      <c r="B333" s="9" t="s">
        <v>1757</v>
      </c>
      <c r="C333" s="10" t="s">
        <v>1758</v>
      </c>
      <c r="D333" s="9" t="s">
        <v>191</v>
      </c>
      <c r="E333" s="10">
        <v>1998.11</v>
      </c>
      <c r="F333" s="56" t="s">
        <v>1759</v>
      </c>
      <c r="G333" s="10" t="s">
        <v>874</v>
      </c>
      <c r="H333" s="10" t="s">
        <v>1760</v>
      </c>
      <c r="I333" s="9" t="s">
        <v>195</v>
      </c>
      <c r="J333" s="10" t="s">
        <v>1761</v>
      </c>
      <c r="K333" s="10" t="s">
        <v>121</v>
      </c>
      <c r="L333" s="10" t="s">
        <v>130</v>
      </c>
      <c r="M333" s="10" t="s">
        <v>1762</v>
      </c>
      <c r="N333" s="16">
        <v>202301140331</v>
      </c>
      <c r="O333" s="10" t="s">
        <v>1763</v>
      </c>
      <c r="P333" s="15"/>
    </row>
    <row r="334" ht="24" spans="1:16">
      <c r="A334">
        <f t="shared" si="5"/>
        <v>202301140332</v>
      </c>
      <c r="B334" s="9" t="s">
        <v>1764</v>
      </c>
      <c r="C334" s="10" t="s">
        <v>1765</v>
      </c>
      <c r="D334" s="9" t="s">
        <v>221</v>
      </c>
      <c r="E334" s="10">
        <v>1999.06</v>
      </c>
      <c r="F334" s="56" t="s">
        <v>1766</v>
      </c>
      <c r="G334" s="10" t="s">
        <v>193</v>
      </c>
      <c r="H334" s="10" t="s">
        <v>312</v>
      </c>
      <c r="I334" s="9" t="s">
        <v>195</v>
      </c>
      <c r="J334" s="10" t="s">
        <v>202</v>
      </c>
      <c r="K334" s="10" t="s">
        <v>121</v>
      </c>
      <c r="L334" s="10" t="s">
        <v>130</v>
      </c>
      <c r="M334" s="10">
        <v>13556278286</v>
      </c>
      <c r="N334" s="16">
        <v>202301140332</v>
      </c>
      <c r="O334" s="10" t="s">
        <v>1763</v>
      </c>
      <c r="P334" s="15"/>
    </row>
    <row r="335" ht="24" spans="1:16">
      <c r="A335">
        <f t="shared" si="5"/>
        <v>202301140333</v>
      </c>
      <c r="B335" s="9" t="s">
        <v>1767</v>
      </c>
      <c r="C335" s="9" t="s">
        <v>1768</v>
      </c>
      <c r="D335" s="9" t="s">
        <v>191</v>
      </c>
      <c r="E335" s="9" t="s">
        <v>1183</v>
      </c>
      <c r="F335" s="9" t="s">
        <v>1769</v>
      </c>
      <c r="G335" s="9" t="s">
        <v>472</v>
      </c>
      <c r="H335" s="9" t="s">
        <v>1770</v>
      </c>
      <c r="I335" s="9" t="s">
        <v>195</v>
      </c>
      <c r="J335" s="9" t="s">
        <v>202</v>
      </c>
      <c r="K335" s="9" t="s">
        <v>121</v>
      </c>
      <c r="L335" s="9" t="s">
        <v>130</v>
      </c>
      <c r="M335" s="9" t="s">
        <v>1771</v>
      </c>
      <c r="N335" s="16">
        <v>202301140333</v>
      </c>
      <c r="O335" s="10" t="s">
        <v>1763</v>
      </c>
      <c r="P335" s="15"/>
    </row>
    <row r="336" ht="24" spans="1:16">
      <c r="A336">
        <f t="shared" si="5"/>
        <v>202301140334</v>
      </c>
      <c r="B336" s="9" t="s">
        <v>1772</v>
      </c>
      <c r="C336" s="9" t="s">
        <v>1773</v>
      </c>
      <c r="D336" s="9" t="s">
        <v>191</v>
      </c>
      <c r="E336" s="9" t="s">
        <v>577</v>
      </c>
      <c r="F336" s="9" t="s">
        <v>1774</v>
      </c>
      <c r="G336" s="9" t="s">
        <v>295</v>
      </c>
      <c r="H336" s="9" t="s">
        <v>320</v>
      </c>
      <c r="I336" s="9" t="s">
        <v>195</v>
      </c>
      <c r="J336" s="9" t="s">
        <v>1775</v>
      </c>
      <c r="K336" s="9" t="s">
        <v>121</v>
      </c>
      <c r="L336" s="9" t="s">
        <v>130</v>
      </c>
      <c r="M336" s="9" t="s">
        <v>1776</v>
      </c>
      <c r="N336" s="16">
        <v>202301140334</v>
      </c>
      <c r="O336" s="10" t="s">
        <v>1763</v>
      </c>
      <c r="P336" s="11"/>
    </row>
    <row r="337" ht="24" spans="1:16">
      <c r="A337">
        <f t="shared" si="5"/>
        <v>202301140335</v>
      </c>
      <c r="B337" s="9" t="s">
        <v>1777</v>
      </c>
      <c r="C337" s="11" t="s">
        <v>1778</v>
      </c>
      <c r="D337" s="9" t="s">
        <v>191</v>
      </c>
      <c r="E337" s="11">
        <v>1998.08</v>
      </c>
      <c r="F337" s="57" t="s">
        <v>1779</v>
      </c>
      <c r="G337" s="10" t="s">
        <v>323</v>
      </c>
      <c r="H337" s="10" t="s">
        <v>320</v>
      </c>
      <c r="I337" s="10" t="s">
        <v>195</v>
      </c>
      <c r="J337" s="10" t="s">
        <v>202</v>
      </c>
      <c r="K337" s="11" t="s">
        <v>121</v>
      </c>
      <c r="L337" s="11" t="s">
        <v>130</v>
      </c>
      <c r="M337" s="11">
        <v>13692889442</v>
      </c>
      <c r="N337" s="16">
        <v>202301140335</v>
      </c>
      <c r="O337" s="10" t="s">
        <v>1763</v>
      </c>
      <c r="P337" s="11"/>
    </row>
    <row r="338" ht="24" spans="1:16">
      <c r="A338">
        <f t="shared" si="5"/>
        <v>202301140336</v>
      </c>
      <c r="B338" s="9" t="s">
        <v>1780</v>
      </c>
      <c r="C338" s="10" t="s">
        <v>1781</v>
      </c>
      <c r="D338" s="9" t="s">
        <v>191</v>
      </c>
      <c r="E338" s="10">
        <v>1997.03</v>
      </c>
      <c r="F338" s="56" t="s">
        <v>1782</v>
      </c>
      <c r="G338" s="10" t="s">
        <v>1783</v>
      </c>
      <c r="H338" s="10" t="s">
        <v>236</v>
      </c>
      <c r="I338" s="10" t="s">
        <v>195</v>
      </c>
      <c r="J338" s="10" t="s">
        <v>202</v>
      </c>
      <c r="K338" s="10" t="s">
        <v>121</v>
      </c>
      <c r="L338" s="10" t="s">
        <v>130</v>
      </c>
      <c r="M338" s="10">
        <v>15913870896</v>
      </c>
      <c r="N338" s="16">
        <v>202301140336</v>
      </c>
      <c r="O338" s="10" t="s">
        <v>1763</v>
      </c>
      <c r="P338" s="11"/>
    </row>
    <row r="339" ht="24" spans="1:16">
      <c r="A339">
        <f t="shared" si="5"/>
        <v>202301140337</v>
      </c>
      <c r="B339" s="9" t="s">
        <v>1784</v>
      </c>
      <c r="C339" s="10" t="s">
        <v>1785</v>
      </c>
      <c r="D339" s="9" t="s">
        <v>221</v>
      </c>
      <c r="E339" s="10">
        <v>1999.05</v>
      </c>
      <c r="F339" s="56" t="s">
        <v>1786</v>
      </c>
      <c r="G339" s="10" t="s">
        <v>323</v>
      </c>
      <c r="H339" s="10" t="s">
        <v>320</v>
      </c>
      <c r="I339" s="10" t="s">
        <v>195</v>
      </c>
      <c r="J339" s="10" t="s">
        <v>202</v>
      </c>
      <c r="K339" s="10" t="s">
        <v>121</v>
      </c>
      <c r="L339" s="10" t="s">
        <v>130</v>
      </c>
      <c r="M339" s="10">
        <v>15089208395</v>
      </c>
      <c r="N339" s="16">
        <v>202301140337</v>
      </c>
      <c r="O339" s="10" t="s">
        <v>1763</v>
      </c>
      <c r="P339" s="11"/>
    </row>
    <row r="340" ht="24" spans="1:16">
      <c r="A340">
        <f t="shared" si="5"/>
        <v>202301140338</v>
      </c>
      <c r="B340" s="9" t="s">
        <v>1787</v>
      </c>
      <c r="C340" s="10" t="s">
        <v>1788</v>
      </c>
      <c r="D340" s="9" t="s">
        <v>191</v>
      </c>
      <c r="E340" s="10">
        <v>1997.11</v>
      </c>
      <c r="F340" s="56" t="s">
        <v>1789</v>
      </c>
      <c r="G340" s="10" t="s">
        <v>250</v>
      </c>
      <c r="H340" s="10" t="s">
        <v>290</v>
      </c>
      <c r="I340" s="10" t="s">
        <v>195</v>
      </c>
      <c r="J340" s="10" t="s">
        <v>202</v>
      </c>
      <c r="K340" s="10" t="s">
        <v>121</v>
      </c>
      <c r="L340" s="10" t="s">
        <v>130</v>
      </c>
      <c r="M340" s="10">
        <v>13660376390</v>
      </c>
      <c r="N340" s="16">
        <v>202301140338</v>
      </c>
      <c r="O340" s="10" t="s">
        <v>1763</v>
      </c>
      <c r="P340" s="10"/>
    </row>
    <row r="341" ht="24" spans="1:16">
      <c r="A341">
        <f t="shared" si="5"/>
        <v>202301140339</v>
      </c>
      <c r="B341" s="9" t="s">
        <v>1790</v>
      </c>
      <c r="C341" s="9" t="s">
        <v>1791</v>
      </c>
      <c r="D341" s="9" t="s">
        <v>191</v>
      </c>
      <c r="E341" s="9" t="s">
        <v>604</v>
      </c>
      <c r="F341" s="9" t="s">
        <v>1792</v>
      </c>
      <c r="G341" s="9" t="s">
        <v>382</v>
      </c>
      <c r="H341" s="9" t="s">
        <v>700</v>
      </c>
      <c r="I341" s="10" t="s">
        <v>195</v>
      </c>
      <c r="J341" s="9" t="s">
        <v>202</v>
      </c>
      <c r="K341" s="9" t="s">
        <v>121</v>
      </c>
      <c r="L341" s="9" t="s">
        <v>130</v>
      </c>
      <c r="M341" s="9" t="s">
        <v>1793</v>
      </c>
      <c r="N341" s="16">
        <v>202301140339</v>
      </c>
      <c r="O341" s="10" t="s">
        <v>1763</v>
      </c>
      <c r="P341" s="9"/>
    </row>
    <row r="342" ht="24" spans="1:16">
      <c r="A342">
        <f t="shared" si="5"/>
        <v>202301140340</v>
      </c>
      <c r="B342" s="9" t="s">
        <v>1794</v>
      </c>
      <c r="C342" s="9" t="s">
        <v>1795</v>
      </c>
      <c r="D342" s="9" t="s">
        <v>191</v>
      </c>
      <c r="E342" s="9" t="s">
        <v>659</v>
      </c>
      <c r="F342" s="9" t="s">
        <v>1796</v>
      </c>
      <c r="G342" s="9" t="s">
        <v>382</v>
      </c>
      <c r="H342" s="9" t="s">
        <v>236</v>
      </c>
      <c r="I342" s="10" t="s">
        <v>195</v>
      </c>
      <c r="J342" s="9" t="s">
        <v>202</v>
      </c>
      <c r="K342" s="9" t="s">
        <v>121</v>
      </c>
      <c r="L342" s="9" t="s">
        <v>130</v>
      </c>
      <c r="M342" s="9" t="s">
        <v>1797</v>
      </c>
      <c r="N342" s="16">
        <v>202301140340</v>
      </c>
      <c r="O342" s="10" t="s">
        <v>1763</v>
      </c>
      <c r="P342" s="11"/>
    </row>
    <row r="343" ht="24" spans="1:16">
      <c r="A343">
        <f t="shared" si="5"/>
        <v>202301140341</v>
      </c>
      <c r="B343" s="9" t="s">
        <v>1798</v>
      </c>
      <c r="C343" s="10" t="s">
        <v>1799</v>
      </c>
      <c r="D343" s="9" t="s">
        <v>191</v>
      </c>
      <c r="E343" s="10">
        <v>2000.08</v>
      </c>
      <c r="F343" s="56" t="s">
        <v>1800</v>
      </c>
      <c r="G343" s="10" t="s">
        <v>284</v>
      </c>
      <c r="H343" s="10" t="s">
        <v>259</v>
      </c>
      <c r="I343" s="10" t="s">
        <v>195</v>
      </c>
      <c r="J343" s="10" t="s">
        <v>202</v>
      </c>
      <c r="K343" s="10" t="s">
        <v>121</v>
      </c>
      <c r="L343" s="10" t="s">
        <v>130</v>
      </c>
      <c r="M343" s="10">
        <v>13631901855</v>
      </c>
      <c r="N343" s="16">
        <v>202301140341</v>
      </c>
      <c r="O343" s="10" t="s">
        <v>1763</v>
      </c>
      <c r="P343" s="15"/>
    </row>
    <row r="344" ht="24" spans="1:16">
      <c r="A344">
        <f t="shared" si="5"/>
        <v>202301140342</v>
      </c>
      <c r="B344" s="9" t="s">
        <v>1801</v>
      </c>
      <c r="C344" s="10" t="s">
        <v>1802</v>
      </c>
      <c r="D344" s="9" t="s">
        <v>191</v>
      </c>
      <c r="E344" s="10">
        <v>1999.09</v>
      </c>
      <c r="F344" s="10" t="s">
        <v>1803</v>
      </c>
      <c r="G344" s="10" t="s">
        <v>266</v>
      </c>
      <c r="H344" s="10" t="s">
        <v>700</v>
      </c>
      <c r="I344" s="10" t="s">
        <v>195</v>
      </c>
      <c r="J344" s="10" t="s">
        <v>202</v>
      </c>
      <c r="K344" s="10" t="s">
        <v>121</v>
      </c>
      <c r="L344" s="10" t="s">
        <v>130</v>
      </c>
      <c r="M344" s="10">
        <v>13802867542</v>
      </c>
      <c r="N344" s="16">
        <v>202301140342</v>
      </c>
      <c r="O344" s="10" t="s">
        <v>1763</v>
      </c>
      <c r="P344" s="15"/>
    </row>
    <row r="345" ht="24" spans="1:16">
      <c r="A345">
        <f t="shared" si="5"/>
        <v>202301140343</v>
      </c>
      <c r="B345" s="9" t="s">
        <v>1804</v>
      </c>
      <c r="C345" s="9" t="s">
        <v>1805</v>
      </c>
      <c r="D345" s="9" t="s">
        <v>191</v>
      </c>
      <c r="E345" s="9" t="s">
        <v>682</v>
      </c>
      <c r="F345" s="9" t="s">
        <v>1806</v>
      </c>
      <c r="G345" s="9" t="s">
        <v>258</v>
      </c>
      <c r="H345" s="9" t="s">
        <v>1275</v>
      </c>
      <c r="I345" s="9" t="s">
        <v>195</v>
      </c>
      <c r="J345" s="9" t="s">
        <v>202</v>
      </c>
      <c r="K345" s="9" t="s">
        <v>121</v>
      </c>
      <c r="L345" s="9" t="s">
        <v>130</v>
      </c>
      <c r="M345" s="9" t="s">
        <v>1807</v>
      </c>
      <c r="N345" s="16">
        <v>202301140343</v>
      </c>
      <c r="O345" s="10" t="s">
        <v>1763</v>
      </c>
      <c r="P345" s="15"/>
    </row>
    <row r="346" ht="24" spans="1:16">
      <c r="A346">
        <f t="shared" si="5"/>
        <v>202301140344</v>
      </c>
      <c r="B346" s="9" t="s">
        <v>1808</v>
      </c>
      <c r="C346" s="11" t="s">
        <v>1809</v>
      </c>
      <c r="D346" s="9" t="s">
        <v>221</v>
      </c>
      <c r="E346" s="11">
        <v>1992.01</v>
      </c>
      <c r="F346" s="57" t="s">
        <v>1810</v>
      </c>
      <c r="G346" s="10" t="s">
        <v>684</v>
      </c>
      <c r="H346" s="10" t="s">
        <v>312</v>
      </c>
      <c r="I346" s="10" t="s">
        <v>195</v>
      </c>
      <c r="J346" s="10" t="s">
        <v>202</v>
      </c>
      <c r="K346" s="9" t="s">
        <v>121</v>
      </c>
      <c r="L346" s="11" t="s">
        <v>130</v>
      </c>
      <c r="M346" s="11">
        <v>13728853933</v>
      </c>
      <c r="N346" s="16">
        <v>202301140344</v>
      </c>
      <c r="O346" s="10" t="s">
        <v>1763</v>
      </c>
      <c r="P346" s="11"/>
    </row>
    <row r="347" ht="24" spans="1:16">
      <c r="A347">
        <f t="shared" si="5"/>
        <v>202301140345</v>
      </c>
      <c r="B347" s="9" t="s">
        <v>1811</v>
      </c>
      <c r="C347" s="9" t="s">
        <v>1812</v>
      </c>
      <c r="D347" s="9" t="s">
        <v>191</v>
      </c>
      <c r="E347" s="9" t="s">
        <v>867</v>
      </c>
      <c r="F347" s="9" t="s">
        <v>1813</v>
      </c>
      <c r="G347" s="9" t="s">
        <v>1022</v>
      </c>
      <c r="H347" s="9" t="s">
        <v>290</v>
      </c>
      <c r="I347" s="10" t="s">
        <v>195</v>
      </c>
      <c r="J347" s="9" t="s">
        <v>1814</v>
      </c>
      <c r="K347" s="9" t="s">
        <v>121</v>
      </c>
      <c r="L347" s="11" t="s">
        <v>130</v>
      </c>
      <c r="M347" s="9" t="s">
        <v>1815</v>
      </c>
      <c r="N347" s="16">
        <v>202301140345</v>
      </c>
      <c r="O347" s="10" t="s">
        <v>1763</v>
      </c>
      <c r="P347" s="10"/>
    </row>
    <row r="348" ht="24" spans="1:16">
      <c r="A348">
        <f t="shared" si="5"/>
        <v>202301140346</v>
      </c>
      <c r="B348" s="9" t="s">
        <v>1816</v>
      </c>
      <c r="C348" s="9" t="s">
        <v>1817</v>
      </c>
      <c r="D348" s="9" t="s">
        <v>191</v>
      </c>
      <c r="E348" s="9" t="s">
        <v>682</v>
      </c>
      <c r="F348" s="9" t="s">
        <v>1818</v>
      </c>
      <c r="G348" s="9" t="s">
        <v>193</v>
      </c>
      <c r="H348" s="9" t="s">
        <v>259</v>
      </c>
      <c r="I348" s="10" t="s">
        <v>195</v>
      </c>
      <c r="J348" s="9" t="s">
        <v>202</v>
      </c>
      <c r="K348" s="9" t="s">
        <v>121</v>
      </c>
      <c r="L348" s="9" t="s">
        <v>130</v>
      </c>
      <c r="M348" s="9" t="s">
        <v>1819</v>
      </c>
      <c r="N348" s="16">
        <v>202301140346</v>
      </c>
      <c r="O348" s="10" t="s">
        <v>1763</v>
      </c>
      <c r="P348" s="10"/>
    </row>
    <row r="349" ht="36" spans="1:16">
      <c r="A349">
        <f t="shared" si="5"/>
        <v>202301140347</v>
      </c>
      <c r="B349" s="9" t="s">
        <v>1820</v>
      </c>
      <c r="C349" s="9" t="s">
        <v>1821</v>
      </c>
      <c r="D349" s="9" t="s">
        <v>1822</v>
      </c>
      <c r="E349" s="9" t="s">
        <v>983</v>
      </c>
      <c r="F349" s="9" t="s">
        <v>1823</v>
      </c>
      <c r="G349" s="9" t="s">
        <v>1289</v>
      </c>
      <c r="H349" s="9" t="s">
        <v>700</v>
      </c>
      <c r="I349" s="10" t="s">
        <v>195</v>
      </c>
      <c r="J349" s="9" t="s">
        <v>1824</v>
      </c>
      <c r="K349" s="9" t="s">
        <v>121</v>
      </c>
      <c r="L349" s="9" t="s">
        <v>130</v>
      </c>
      <c r="M349" s="9" t="s">
        <v>1825</v>
      </c>
      <c r="N349" s="16">
        <v>202301140347</v>
      </c>
      <c r="O349" s="10" t="s">
        <v>1763</v>
      </c>
      <c r="P349" s="15"/>
    </row>
    <row r="350" ht="24" spans="1:16">
      <c r="A350">
        <f t="shared" si="5"/>
        <v>202301140348</v>
      </c>
      <c r="B350" s="9" t="s">
        <v>1826</v>
      </c>
      <c r="C350" s="10" t="s">
        <v>1827</v>
      </c>
      <c r="D350" s="9" t="s">
        <v>191</v>
      </c>
      <c r="E350" s="10">
        <v>1995.12</v>
      </c>
      <c r="F350" s="56" t="s">
        <v>1828</v>
      </c>
      <c r="G350" s="10" t="s">
        <v>1829</v>
      </c>
      <c r="H350" s="10" t="s">
        <v>493</v>
      </c>
      <c r="I350" s="10" t="s">
        <v>195</v>
      </c>
      <c r="J350" s="10" t="s">
        <v>202</v>
      </c>
      <c r="K350" s="9" t="s">
        <v>121</v>
      </c>
      <c r="L350" s="10" t="s">
        <v>130</v>
      </c>
      <c r="M350" s="10">
        <v>19806502075</v>
      </c>
      <c r="N350" s="16">
        <v>202301140348</v>
      </c>
      <c r="O350" s="10" t="s">
        <v>1763</v>
      </c>
      <c r="P350" s="15"/>
    </row>
    <row r="351" ht="24" spans="1:16">
      <c r="A351">
        <f t="shared" si="5"/>
        <v>202301140349</v>
      </c>
      <c r="B351" s="9" t="s">
        <v>1830</v>
      </c>
      <c r="C351" s="9" t="s">
        <v>1831</v>
      </c>
      <c r="D351" s="9" t="s">
        <v>221</v>
      </c>
      <c r="E351" s="10">
        <v>1996.12</v>
      </c>
      <c r="F351" s="9" t="s">
        <v>1832</v>
      </c>
      <c r="G351" s="9" t="s">
        <v>336</v>
      </c>
      <c r="H351" s="9" t="s">
        <v>236</v>
      </c>
      <c r="I351" s="9" t="s">
        <v>195</v>
      </c>
      <c r="J351" s="9" t="s">
        <v>1833</v>
      </c>
      <c r="K351" s="9" t="s">
        <v>121</v>
      </c>
      <c r="L351" s="10" t="s">
        <v>130</v>
      </c>
      <c r="M351" s="9" t="s">
        <v>1834</v>
      </c>
      <c r="N351" s="16">
        <v>202301140349</v>
      </c>
      <c r="O351" s="10" t="s">
        <v>1763</v>
      </c>
      <c r="P351" s="20"/>
    </row>
    <row r="352" ht="36" spans="1:16">
      <c r="A352">
        <f t="shared" si="5"/>
        <v>202301140350</v>
      </c>
      <c r="B352" s="9" t="s">
        <v>1835</v>
      </c>
      <c r="C352" s="9" t="s">
        <v>1836</v>
      </c>
      <c r="D352" s="9" t="s">
        <v>191</v>
      </c>
      <c r="E352" s="9" t="s">
        <v>692</v>
      </c>
      <c r="F352" s="9" t="s">
        <v>1837</v>
      </c>
      <c r="G352" s="9" t="s">
        <v>262</v>
      </c>
      <c r="H352" s="9" t="s">
        <v>1838</v>
      </c>
      <c r="I352" s="9" t="s">
        <v>195</v>
      </c>
      <c r="J352" s="9" t="s">
        <v>748</v>
      </c>
      <c r="K352" s="9" t="s">
        <v>121</v>
      </c>
      <c r="L352" s="10" t="s">
        <v>130</v>
      </c>
      <c r="M352" s="9" t="s">
        <v>1839</v>
      </c>
      <c r="N352" s="16">
        <v>202301140350</v>
      </c>
      <c r="O352" s="10" t="s">
        <v>1763</v>
      </c>
      <c r="P352" s="15"/>
    </row>
    <row r="353" ht="36" spans="1:16">
      <c r="A353">
        <f t="shared" si="5"/>
        <v>202301140351</v>
      </c>
      <c r="B353" s="9" t="s">
        <v>1840</v>
      </c>
      <c r="C353" s="10" t="s">
        <v>1841</v>
      </c>
      <c r="D353" s="9" t="s">
        <v>191</v>
      </c>
      <c r="E353" s="14">
        <v>1997.1</v>
      </c>
      <c r="F353" s="56" t="s">
        <v>1842</v>
      </c>
      <c r="G353" s="10" t="s">
        <v>323</v>
      </c>
      <c r="H353" s="10" t="s">
        <v>541</v>
      </c>
      <c r="I353" s="9" t="s">
        <v>195</v>
      </c>
      <c r="J353" s="10" t="s">
        <v>1843</v>
      </c>
      <c r="K353" s="9" t="s">
        <v>137</v>
      </c>
      <c r="L353" s="9" t="s">
        <v>138</v>
      </c>
      <c r="M353" s="10">
        <v>15766905927</v>
      </c>
      <c r="N353" s="16">
        <v>202301140351</v>
      </c>
      <c r="O353" s="10" t="s">
        <v>1763</v>
      </c>
      <c r="P353" s="10"/>
    </row>
    <row r="354" ht="36" spans="1:16">
      <c r="A354">
        <f t="shared" si="5"/>
        <v>202301140352</v>
      </c>
      <c r="B354" s="9" t="s">
        <v>1844</v>
      </c>
      <c r="C354" s="10" t="s">
        <v>1845</v>
      </c>
      <c r="D354" s="9" t="s">
        <v>221</v>
      </c>
      <c r="E354" s="10">
        <v>1992.01</v>
      </c>
      <c r="F354" s="56" t="s">
        <v>1846</v>
      </c>
      <c r="G354" s="10" t="s">
        <v>1847</v>
      </c>
      <c r="H354" s="10" t="s">
        <v>1848</v>
      </c>
      <c r="I354" s="9" t="s">
        <v>195</v>
      </c>
      <c r="J354" s="10" t="s">
        <v>35</v>
      </c>
      <c r="K354" s="9" t="s">
        <v>137</v>
      </c>
      <c r="L354" s="9" t="s">
        <v>138</v>
      </c>
      <c r="M354" s="10">
        <v>18575678578</v>
      </c>
      <c r="N354" s="16">
        <v>202301140352</v>
      </c>
      <c r="O354" s="10" t="s">
        <v>1763</v>
      </c>
      <c r="P354" s="11"/>
    </row>
    <row r="355" ht="36" spans="1:16">
      <c r="A355">
        <f t="shared" si="5"/>
        <v>202301140353</v>
      </c>
      <c r="B355" s="9" t="s">
        <v>1849</v>
      </c>
      <c r="C355" s="11" t="s">
        <v>1850</v>
      </c>
      <c r="D355" s="9" t="s">
        <v>191</v>
      </c>
      <c r="E355" s="11">
        <v>1988.11</v>
      </c>
      <c r="F355" s="57" t="s">
        <v>1851</v>
      </c>
      <c r="G355" s="10" t="s">
        <v>1852</v>
      </c>
      <c r="H355" s="10" t="s">
        <v>1853</v>
      </c>
      <c r="I355" s="9" t="s">
        <v>195</v>
      </c>
      <c r="J355" s="10" t="s">
        <v>202</v>
      </c>
      <c r="K355" s="9" t="s">
        <v>137</v>
      </c>
      <c r="L355" s="9" t="s">
        <v>138</v>
      </c>
      <c r="M355" s="11">
        <v>18319608512</v>
      </c>
      <c r="N355" s="16">
        <v>202301140353</v>
      </c>
      <c r="O355" s="10" t="s">
        <v>1763</v>
      </c>
      <c r="P355" s="11"/>
    </row>
    <row r="356" ht="24" spans="1:16">
      <c r="A356">
        <f t="shared" si="5"/>
        <v>202301140354</v>
      </c>
      <c r="B356" s="9" t="s">
        <v>1854</v>
      </c>
      <c r="C356" s="11" t="s">
        <v>1855</v>
      </c>
      <c r="D356" s="9" t="s">
        <v>191</v>
      </c>
      <c r="E356" s="11">
        <v>1998.12</v>
      </c>
      <c r="F356" s="57" t="s">
        <v>1856</v>
      </c>
      <c r="G356" s="10" t="s">
        <v>464</v>
      </c>
      <c r="H356" s="10" t="s">
        <v>194</v>
      </c>
      <c r="I356" s="9" t="s">
        <v>195</v>
      </c>
      <c r="J356" s="10" t="s">
        <v>202</v>
      </c>
      <c r="K356" s="9" t="s">
        <v>137</v>
      </c>
      <c r="L356" s="9" t="s">
        <v>138</v>
      </c>
      <c r="M356" s="11">
        <v>18003063069</v>
      </c>
      <c r="N356" s="16">
        <v>202301140354</v>
      </c>
      <c r="O356" s="10" t="s">
        <v>1763</v>
      </c>
      <c r="P356" s="11"/>
    </row>
    <row r="357" ht="48" spans="1:16">
      <c r="A357">
        <f t="shared" si="5"/>
        <v>202301140355</v>
      </c>
      <c r="B357" s="9" t="s">
        <v>1857</v>
      </c>
      <c r="C357" s="11" t="s">
        <v>1858</v>
      </c>
      <c r="D357" s="9" t="s">
        <v>221</v>
      </c>
      <c r="E357" s="11">
        <v>1993.04</v>
      </c>
      <c r="F357" s="57" t="s">
        <v>1859</v>
      </c>
      <c r="G357" s="10" t="s">
        <v>262</v>
      </c>
      <c r="H357" s="10" t="s">
        <v>312</v>
      </c>
      <c r="I357" s="9" t="s">
        <v>195</v>
      </c>
      <c r="J357" s="10" t="s">
        <v>1860</v>
      </c>
      <c r="K357" s="9" t="s">
        <v>137</v>
      </c>
      <c r="L357" s="9" t="s">
        <v>138</v>
      </c>
      <c r="M357" s="11">
        <v>13692827689</v>
      </c>
      <c r="N357" s="16">
        <v>202301140355</v>
      </c>
      <c r="O357" s="10" t="s">
        <v>1763</v>
      </c>
      <c r="P357" s="11"/>
    </row>
    <row r="358" ht="24" spans="1:16">
      <c r="A358">
        <f t="shared" si="5"/>
        <v>202301140356</v>
      </c>
      <c r="B358" s="9" t="s">
        <v>1861</v>
      </c>
      <c r="C358" s="9" t="s">
        <v>1862</v>
      </c>
      <c r="D358" s="9" t="s">
        <v>191</v>
      </c>
      <c r="E358" s="9" t="s">
        <v>1863</v>
      </c>
      <c r="F358" s="9" t="s">
        <v>1864</v>
      </c>
      <c r="G358" s="9" t="s">
        <v>262</v>
      </c>
      <c r="H358" s="9" t="s">
        <v>194</v>
      </c>
      <c r="I358" s="9" t="s">
        <v>195</v>
      </c>
      <c r="J358" s="9" t="s">
        <v>1865</v>
      </c>
      <c r="K358" s="9" t="s">
        <v>137</v>
      </c>
      <c r="L358" s="9" t="s">
        <v>138</v>
      </c>
      <c r="M358" s="9" t="s">
        <v>1866</v>
      </c>
      <c r="N358" s="16">
        <v>202301140356</v>
      </c>
      <c r="O358" s="10" t="s">
        <v>1763</v>
      </c>
      <c r="P358" s="11"/>
    </row>
    <row r="359" ht="24" spans="1:16">
      <c r="A359">
        <f t="shared" si="5"/>
        <v>202301140357</v>
      </c>
      <c r="B359" s="9" t="s">
        <v>1867</v>
      </c>
      <c r="C359" s="9" t="s">
        <v>1868</v>
      </c>
      <c r="D359" s="9" t="s">
        <v>191</v>
      </c>
      <c r="E359" s="9" t="s">
        <v>419</v>
      </c>
      <c r="F359" s="9" t="s">
        <v>1869</v>
      </c>
      <c r="G359" s="9" t="s">
        <v>464</v>
      </c>
      <c r="H359" s="9" t="s">
        <v>312</v>
      </c>
      <c r="I359" s="9" t="s">
        <v>195</v>
      </c>
      <c r="J359" s="9" t="s">
        <v>1870</v>
      </c>
      <c r="K359" s="9" t="s">
        <v>137</v>
      </c>
      <c r="L359" s="9" t="s">
        <v>138</v>
      </c>
      <c r="M359" s="9" t="s">
        <v>1871</v>
      </c>
      <c r="N359" s="16">
        <v>202301140357</v>
      </c>
      <c r="O359" s="10" t="s">
        <v>1763</v>
      </c>
      <c r="P359" s="11"/>
    </row>
    <row r="360" ht="24" spans="1:16">
      <c r="A360">
        <f t="shared" si="5"/>
        <v>202301140358</v>
      </c>
      <c r="B360" s="9" t="s">
        <v>1872</v>
      </c>
      <c r="C360" s="9" t="s">
        <v>1873</v>
      </c>
      <c r="D360" s="9" t="s">
        <v>191</v>
      </c>
      <c r="E360" s="9" t="s">
        <v>965</v>
      </c>
      <c r="F360" s="9" t="s">
        <v>1874</v>
      </c>
      <c r="G360" s="9" t="s">
        <v>427</v>
      </c>
      <c r="H360" s="9" t="s">
        <v>259</v>
      </c>
      <c r="I360" s="9" t="s">
        <v>195</v>
      </c>
      <c r="J360" s="9" t="s">
        <v>1875</v>
      </c>
      <c r="K360" s="9" t="s">
        <v>137</v>
      </c>
      <c r="L360" s="9" t="s">
        <v>138</v>
      </c>
      <c r="M360" s="9" t="s">
        <v>1876</v>
      </c>
      <c r="N360" s="16">
        <v>202301140358</v>
      </c>
      <c r="O360" s="10" t="s">
        <v>1763</v>
      </c>
      <c r="P360" s="15"/>
    </row>
    <row r="361" ht="24" spans="1:16">
      <c r="A361">
        <f t="shared" si="5"/>
        <v>202301140359</v>
      </c>
      <c r="B361" s="9" t="s">
        <v>1877</v>
      </c>
      <c r="C361" s="9" t="s">
        <v>1878</v>
      </c>
      <c r="D361" s="9" t="s">
        <v>221</v>
      </c>
      <c r="E361" s="9" t="s">
        <v>380</v>
      </c>
      <c r="F361" s="9" t="s">
        <v>1879</v>
      </c>
      <c r="G361" s="9" t="s">
        <v>193</v>
      </c>
      <c r="H361" s="9" t="s">
        <v>541</v>
      </c>
      <c r="I361" s="9" t="s">
        <v>195</v>
      </c>
      <c r="J361" s="9" t="s">
        <v>202</v>
      </c>
      <c r="K361" s="9" t="s">
        <v>137</v>
      </c>
      <c r="L361" s="9" t="s">
        <v>138</v>
      </c>
      <c r="M361" s="9" t="s">
        <v>1880</v>
      </c>
      <c r="N361" s="16">
        <v>202301140359</v>
      </c>
      <c r="O361" s="10" t="s">
        <v>1763</v>
      </c>
      <c r="P361" s="15"/>
    </row>
    <row r="362" ht="24" spans="1:16">
      <c r="A362">
        <f t="shared" si="5"/>
        <v>202301140360</v>
      </c>
      <c r="B362" s="9" t="s">
        <v>1881</v>
      </c>
      <c r="C362" s="9" t="s">
        <v>1882</v>
      </c>
      <c r="D362" s="9" t="s">
        <v>191</v>
      </c>
      <c r="E362" s="9" t="s">
        <v>199</v>
      </c>
      <c r="F362" s="9" t="s">
        <v>1883</v>
      </c>
      <c r="G362" s="9" t="s">
        <v>254</v>
      </c>
      <c r="H362" s="9" t="s">
        <v>541</v>
      </c>
      <c r="I362" s="9" t="s">
        <v>195</v>
      </c>
      <c r="J362" s="9" t="s">
        <v>202</v>
      </c>
      <c r="K362" s="9" t="s">
        <v>137</v>
      </c>
      <c r="L362" s="9" t="s">
        <v>138</v>
      </c>
      <c r="M362" s="9" t="s">
        <v>1884</v>
      </c>
      <c r="N362" s="16">
        <v>202301140360</v>
      </c>
      <c r="O362" s="10" t="s">
        <v>1763</v>
      </c>
      <c r="P362" s="15"/>
    </row>
    <row r="363" ht="24" spans="1:16">
      <c r="A363">
        <f t="shared" si="5"/>
        <v>202301140361</v>
      </c>
      <c r="B363" s="9" t="s">
        <v>1885</v>
      </c>
      <c r="C363" s="9" t="s">
        <v>1886</v>
      </c>
      <c r="D363" s="9" t="s">
        <v>191</v>
      </c>
      <c r="E363" s="9" t="s">
        <v>971</v>
      </c>
      <c r="F363" s="9" t="s">
        <v>1887</v>
      </c>
      <c r="G363" s="9" t="s">
        <v>1692</v>
      </c>
      <c r="H363" s="9" t="s">
        <v>259</v>
      </c>
      <c r="I363" s="9" t="s">
        <v>195</v>
      </c>
      <c r="J363" s="9" t="s">
        <v>1888</v>
      </c>
      <c r="K363" s="9" t="s">
        <v>137</v>
      </c>
      <c r="L363" s="9" t="s">
        <v>138</v>
      </c>
      <c r="M363" s="9" t="s">
        <v>1889</v>
      </c>
      <c r="N363" s="16">
        <v>202301140361</v>
      </c>
      <c r="O363" s="10" t="s">
        <v>1890</v>
      </c>
      <c r="P363" s="15"/>
    </row>
    <row r="364" ht="24" spans="1:16">
      <c r="A364">
        <f t="shared" si="5"/>
        <v>202301140362</v>
      </c>
      <c r="B364" s="9" t="s">
        <v>1891</v>
      </c>
      <c r="C364" s="11" t="s">
        <v>1892</v>
      </c>
      <c r="D364" s="9" t="s">
        <v>191</v>
      </c>
      <c r="E364" s="11">
        <v>1998.09</v>
      </c>
      <c r="F364" s="57" t="s">
        <v>1893</v>
      </c>
      <c r="G364" s="10" t="s">
        <v>323</v>
      </c>
      <c r="H364" s="10" t="s">
        <v>320</v>
      </c>
      <c r="I364" s="9" t="s">
        <v>195</v>
      </c>
      <c r="J364" s="9" t="s">
        <v>202</v>
      </c>
      <c r="K364" s="9" t="s">
        <v>137</v>
      </c>
      <c r="L364" s="9" t="s">
        <v>138</v>
      </c>
      <c r="M364" s="11">
        <v>13622484496</v>
      </c>
      <c r="N364" s="16">
        <v>202301140362</v>
      </c>
      <c r="O364" s="10" t="s">
        <v>1890</v>
      </c>
      <c r="P364" s="11"/>
    </row>
    <row r="365" ht="36" spans="1:16">
      <c r="A365">
        <f t="shared" si="5"/>
        <v>202301140363</v>
      </c>
      <c r="B365" s="9" t="s">
        <v>1894</v>
      </c>
      <c r="C365" s="11" t="s">
        <v>1895</v>
      </c>
      <c r="D365" s="9" t="s">
        <v>191</v>
      </c>
      <c r="E365" s="11">
        <v>1997.11</v>
      </c>
      <c r="F365" s="57" t="s">
        <v>1896</v>
      </c>
      <c r="G365" s="10" t="s">
        <v>258</v>
      </c>
      <c r="H365" s="10" t="s">
        <v>541</v>
      </c>
      <c r="I365" s="9" t="s">
        <v>195</v>
      </c>
      <c r="J365" s="9" t="s">
        <v>1897</v>
      </c>
      <c r="K365" s="9" t="s">
        <v>137</v>
      </c>
      <c r="L365" s="9" t="s">
        <v>138</v>
      </c>
      <c r="M365" s="11">
        <v>13286220285</v>
      </c>
      <c r="N365" s="16">
        <v>202301140363</v>
      </c>
      <c r="O365" s="10" t="s">
        <v>1890</v>
      </c>
      <c r="P365" s="11"/>
    </row>
    <row r="366" ht="36" spans="1:16">
      <c r="A366">
        <f t="shared" si="5"/>
        <v>202301140364</v>
      </c>
      <c r="B366" s="9" t="s">
        <v>1898</v>
      </c>
      <c r="C366" s="10" t="s">
        <v>1899</v>
      </c>
      <c r="D366" s="9" t="s">
        <v>191</v>
      </c>
      <c r="E366" s="10">
        <v>1995.12</v>
      </c>
      <c r="F366" s="56" t="s">
        <v>1900</v>
      </c>
      <c r="G366" s="10" t="s">
        <v>464</v>
      </c>
      <c r="H366" s="10" t="s">
        <v>194</v>
      </c>
      <c r="I366" s="9" t="s">
        <v>195</v>
      </c>
      <c r="J366" s="9" t="s">
        <v>1901</v>
      </c>
      <c r="K366" s="9" t="s">
        <v>137</v>
      </c>
      <c r="L366" s="9" t="s">
        <v>138</v>
      </c>
      <c r="M366" s="10">
        <v>15018874266</v>
      </c>
      <c r="N366" s="16">
        <v>202301140364</v>
      </c>
      <c r="O366" s="10" t="s">
        <v>1890</v>
      </c>
      <c r="P366" s="10"/>
    </row>
    <row r="367" ht="24" spans="1:16">
      <c r="A367">
        <f t="shared" si="5"/>
        <v>202301140365</v>
      </c>
      <c r="B367" s="9" t="s">
        <v>1902</v>
      </c>
      <c r="C367" s="11" t="s">
        <v>1903</v>
      </c>
      <c r="D367" s="9" t="s">
        <v>221</v>
      </c>
      <c r="E367" s="11">
        <v>1993.06</v>
      </c>
      <c r="F367" s="57" t="s">
        <v>1904</v>
      </c>
      <c r="G367" s="10" t="s">
        <v>212</v>
      </c>
      <c r="H367" s="10" t="s">
        <v>312</v>
      </c>
      <c r="I367" s="9" t="s">
        <v>195</v>
      </c>
      <c r="J367" s="9" t="s">
        <v>1905</v>
      </c>
      <c r="K367" s="9" t="s">
        <v>137</v>
      </c>
      <c r="L367" s="9" t="s">
        <v>138</v>
      </c>
      <c r="M367" s="11">
        <v>13286268665</v>
      </c>
      <c r="N367" s="16">
        <v>202301140365</v>
      </c>
      <c r="O367" s="10" t="s">
        <v>1890</v>
      </c>
      <c r="P367" s="11"/>
    </row>
    <row r="368" ht="24" spans="1:16">
      <c r="A368">
        <f t="shared" si="5"/>
        <v>202301140366</v>
      </c>
      <c r="B368" s="9" t="s">
        <v>1906</v>
      </c>
      <c r="C368" s="11" t="s">
        <v>1907</v>
      </c>
      <c r="D368" s="9" t="s">
        <v>191</v>
      </c>
      <c r="E368" s="11">
        <v>1999.02</v>
      </c>
      <c r="F368" s="57" t="s">
        <v>1908</v>
      </c>
      <c r="G368" s="10" t="s">
        <v>271</v>
      </c>
      <c r="H368" s="10" t="s">
        <v>290</v>
      </c>
      <c r="I368" s="9" t="s">
        <v>195</v>
      </c>
      <c r="J368" s="9" t="s">
        <v>202</v>
      </c>
      <c r="K368" s="9" t="s">
        <v>137</v>
      </c>
      <c r="L368" s="9" t="s">
        <v>138</v>
      </c>
      <c r="M368" s="11">
        <v>17820552062</v>
      </c>
      <c r="N368" s="16">
        <v>202301140366</v>
      </c>
      <c r="O368" s="10" t="s">
        <v>1890</v>
      </c>
      <c r="P368" s="11"/>
    </row>
    <row r="369" ht="24" spans="1:16">
      <c r="A369">
        <f t="shared" si="5"/>
        <v>202301140367</v>
      </c>
      <c r="B369" s="9" t="s">
        <v>1909</v>
      </c>
      <c r="C369" s="11" t="s">
        <v>1910</v>
      </c>
      <c r="D369" s="9" t="s">
        <v>191</v>
      </c>
      <c r="E369" s="11">
        <v>1997.01</v>
      </c>
      <c r="F369" s="57" t="s">
        <v>1911</v>
      </c>
      <c r="G369" s="10" t="s">
        <v>193</v>
      </c>
      <c r="H369" s="10" t="s">
        <v>1275</v>
      </c>
      <c r="I369" s="9" t="s">
        <v>195</v>
      </c>
      <c r="J369" s="9" t="s">
        <v>202</v>
      </c>
      <c r="K369" s="9" t="s">
        <v>137</v>
      </c>
      <c r="L369" s="9" t="s">
        <v>138</v>
      </c>
      <c r="M369" s="11">
        <v>15768217933</v>
      </c>
      <c r="N369" s="16">
        <v>202301140367</v>
      </c>
      <c r="O369" s="10" t="s">
        <v>1890</v>
      </c>
      <c r="P369" s="11"/>
    </row>
    <row r="370" ht="24" spans="1:16">
      <c r="A370">
        <f t="shared" si="5"/>
        <v>202301140368</v>
      </c>
      <c r="B370" s="9" t="s">
        <v>1912</v>
      </c>
      <c r="C370" s="9" t="s">
        <v>1913</v>
      </c>
      <c r="D370" s="9" t="s">
        <v>191</v>
      </c>
      <c r="E370" s="9" t="s">
        <v>1051</v>
      </c>
      <c r="F370" s="9" t="s">
        <v>1914</v>
      </c>
      <c r="G370" s="9" t="s">
        <v>208</v>
      </c>
      <c r="H370" s="9" t="s">
        <v>312</v>
      </c>
      <c r="I370" s="9" t="s">
        <v>195</v>
      </c>
      <c r="J370" s="9" t="s">
        <v>202</v>
      </c>
      <c r="K370" s="9" t="s">
        <v>137</v>
      </c>
      <c r="L370" s="9" t="s">
        <v>138</v>
      </c>
      <c r="M370" s="9" t="s">
        <v>1915</v>
      </c>
      <c r="N370" s="16">
        <v>202301140368</v>
      </c>
      <c r="O370" s="10" t="s">
        <v>1890</v>
      </c>
      <c r="P370" s="11"/>
    </row>
    <row r="371" ht="24" spans="1:16">
      <c r="A371">
        <f t="shared" si="5"/>
        <v>202301140369</v>
      </c>
      <c r="B371" s="9" t="s">
        <v>1916</v>
      </c>
      <c r="C371" s="9" t="s">
        <v>1917</v>
      </c>
      <c r="D371" s="9" t="s">
        <v>191</v>
      </c>
      <c r="E371" s="9" t="s">
        <v>775</v>
      </c>
      <c r="F371" s="9" t="s">
        <v>1918</v>
      </c>
      <c r="G371" s="9" t="s">
        <v>1238</v>
      </c>
      <c r="H371" s="9" t="s">
        <v>259</v>
      </c>
      <c r="I371" s="9" t="s">
        <v>195</v>
      </c>
      <c r="J371" s="9" t="s">
        <v>202</v>
      </c>
      <c r="K371" s="9" t="s">
        <v>137</v>
      </c>
      <c r="L371" s="9" t="s">
        <v>138</v>
      </c>
      <c r="M371" s="9" t="s">
        <v>1919</v>
      </c>
      <c r="N371" s="16">
        <v>202301140369</v>
      </c>
      <c r="O371" s="10" t="s">
        <v>1890</v>
      </c>
      <c r="P371" s="9"/>
    </row>
    <row r="372" ht="24" spans="1:16">
      <c r="A372">
        <f t="shared" si="5"/>
        <v>202301140370</v>
      </c>
      <c r="B372" s="9" t="s">
        <v>1920</v>
      </c>
      <c r="C372" s="9" t="s">
        <v>1921</v>
      </c>
      <c r="D372" s="9" t="s">
        <v>191</v>
      </c>
      <c r="E372" s="9" t="s">
        <v>1922</v>
      </c>
      <c r="F372" s="9" t="s">
        <v>1923</v>
      </c>
      <c r="G372" s="9" t="s">
        <v>208</v>
      </c>
      <c r="H372" s="9" t="s">
        <v>312</v>
      </c>
      <c r="I372" s="9" t="s">
        <v>195</v>
      </c>
      <c r="J372" s="9" t="s">
        <v>202</v>
      </c>
      <c r="K372" s="9" t="s">
        <v>137</v>
      </c>
      <c r="L372" s="9" t="s">
        <v>138</v>
      </c>
      <c r="M372" s="9" t="s">
        <v>1924</v>
      </c>
      <c r="N372" s="16">
        <v>202301140370</v>
      </c>
      <c r="O372" s="10" t="s">
        <v>1890</v>
      </c>
      <c r="P372" s="15"/>
    </row>
    <row r="373" ht="24" spans="1:16">
      <c r="A373">
        <f t="shared" si="5"/>
        <v>202301140371</v>
      </c>
      <c r="B373" s="9" t="s">
        <v>1925</v>
      </c>
      <c r="C373" s="10" t="s">
        <v>1926</v>
      </c>
      <c r="D373" s="9" t="s">
        <v>191</v>
      </c>
      <c r="E373" s="10">
        <v>1993.08</v>
      </c>
      <c r="F373" s="56" t="s">
        <v>1927</v>
      </c>
      <c r="G373" s="10" t="s">
        <v>427</v>
      </c>
      <c r="H373" s="9" t="s">
        <v>259</v>
      </c>
      <c r="I373" s="9" t="s">
        <v>195</v>
      </c>
      <c r="J373" s="9" t="s">
        <v>1928</v>
      </c>
      <c r="K373" s="9" t="s">
        <v>137</v>
      </c>
      <c r="L373" s="9" t="s">
        <v>138</v>
      </c>
      <c r="M373" s="10">
        <v>13751861045</v>
      </c>
      <c r="N373" s="16">
        <v>202301140371</v>
      </c>
      <c r="O373" s="10" t="s">
        <v>1890</v>
      </c>
      <c r="P373" s="10"/>
    </row>
    <row r="374" ht="36" spans="1:16">
      <c r="A374">
        <f t="shared" si="5"/>
        <v>202301140372</v>
      </c>
      <c r="B374" s="9" t="s">
        <v>1929</v>
      </c>
      <c r="C374" s="9" t="s">
        <v>1930</v>
      </c>
      <c r="D374" s="9" t="s">
        <v>191</v>
      </c>
      <c r="E374" s="9" t="s">
        <v>1183</v>
      </c>
      <c r="F374" s="9" t="s">
        <v>1931</v>
      </c>
      <c r="G374" s="9" t="s">
        <v>644</v>
      </c>
      <c r="H374" s="9" t="s">
        <v>1848</v>
      </c>
      <c r="I374" s="9" t="s">
        <v>195</v>
      </c>
      <c r="J374" s="9" t="s">
        <v>1932</v>
      </c>
      <c r="K374" s="9" t="s">
        <v>137</v>
      </c>
      <c r="L374" s="9" t="s">
        <v>138</v>
      </c>
      <c r="M374" s="9" t="s">
        <v>1933</v>
      </c>
      <c r="N374" s="16">
        <v>202301140372</v>
      </c>
      <c r="O374" s="10" t="s">
        <v>1890</v>
      </c>
      <c r="P374" s="15"/>
    </row>
    <row r="375" ht="24" spans="1:16">
      <c r="A375">
        <f t="shared" si="5"/>
        <v>202301140373</v>
      </c>
      <c r="B375" s="9" t="s">
        <v>1934</v>
      </c>
      <c r="C375" s="9" t="s">
        <v>1935</v>
      </c>
      <c r="D375" s="9" t="s">
        <v>191</v>
      </c>
      <c r="E375" s="9" t="s">
        <v>983</v>
      </c>
      <c r="F375" s="9" t="s">
        <v>1936</v>
      </c>
      <c r="G375" s="9" t="s">
        <v>1289</v>
      </c>
      <c r="H375" s="10" t="s">
        <v>312</v>
      </c>
      <c r="I375" s="9" t="s">
        <v>195</v>
      </c>
      <c r="J375" s="9" t="s">
        <v>202</v>
      </c>
      <c r="K375" s="9" t="s">
        <v>137</v>
      </c>
      <c r="L375" s="9" t="s">
        <v>138</v>
      </c>
      <c r="M375" s="9" t="s">
        <v>1937</v>
      </c>
      <c r="N375" s="16">
        <v>202301140373</v>
      </c>
      <c r="O375" s="10" t="s">
        <v>1890</v>
      </c>
      <c r="P375" s="15"/>
    </row>
    <row r="376" ht="24" spans="1:16">
      <c r="A376">
        <f t="shared" si="5"/>
        <v>202301140374</v>
      </c>
      <c r="B376" s="9" t="s">
        <v>1938</v>
      </c>
      <c r="C376" s="9" t="s">
        <v>1939</v>
      </c>
      <c r="D376" s="9" t="s">
        <v>221</v>
      </c>
      <c r="E376" s="9" t="s">
        <v>386</v>
      </c>
      <c r="F376" s="9" t="s">
        <v>1940</v>
      </c>
      <c r="G376" s="9" t="s">
        <v>1108</v>
      </c>
      <c r="H376" s="9" t="s">
        <v>320</v>
      </c>
      <c r="I376" s="9" t="s">
        <v>195</v>
      </c>
      <c r="J376" s="9" t="s">
        <v>202</v>
      </c>
      <c r="K376" s="9" t="s">
        <v>137</v>
      </c>
      <c r="L376" s="9" t="s">
        <v>138</v>
      </c>
      <c r="M376" s="9" t="s">
        <v>1941</v>
      </c>
      <c r="N376" s="16">
        <v>202301140374</v>
      </c>
      <c r="O376" s="10" t="s">
        <v>1890</v>
      </c>
      <c r="P376" s="9"/>
    </row>
    <row r="377" ht="24" spans="1:16">
      <c r="A377">
        <f t="shared" si="5"/>
        <v>202301140375</v>
      </c>
      <c r="B377" s="9" t="s">
        <v>1942</v>
      </c>
      <c r="C377" s="9" t="s">
        <v>1943</v>
      </c>
      <c r="D377" s="9" t="s">
        <v>191</v>
      </c>
      <c r="E377" s="9" t="s">
        <v>1944</v>
      </c>
      <c r="F377" s="9" t="s">
        <v>1945</v>
      </c>
      <c r="G377" s="9" t="s">
        <v>266</v>
      </c>
      <c r="H377" s="9" t="s">
        <v>1946</v>
      </c>
      <c r="I377" s="9" t="s">
        <v>195</v>
      </c>
      <c r="J377" s="9" t="s">
        <v>1947</v>
      </c>
      <c r="K377" s="9" t="s">
        <v>137</v>
      </c>
      <c r="L377" s="9" t="s">
        <v>138</v>
      </c>
      <c r="M377" s="9" t="s">
        <v>1948</v>
      </c>
      <c r="N377" s="16">
        <v>202301140375</v>
      </c>
      <c r="O377" s="10" t="s">
        <v>1890</v>
      </c>
      <c r="P377" s="15"/>
    </row>
    <row r="378" ht="24" spans="1:16">
      <c r="A378">
        <f t="shared" si="5"/>
        <v>202301140376</v>
      </c>
      <c r="B378" s="9" t="s">
        <v>1949</v>
      </c>
      <c r="C378" s="11" t="s">
        <v>1950</v>
      </c>
      <c r="D378" s="9" t="s">
        <v>191</v>
      </c>
      <c r="E378" s="11">
        <v>1998.03</v>
      </c>
      <c r="F378" s="57" t="s">
        <v>1951</v>
      </c>
      <c r="G378" s="10" t="s">
        <v>1952</v>
      </c>
      <c r="H378" s="10" t="s">
        <v>541</v>
      </c>
      <c r="I378" s="9" t="s">
        <v>195</v>
      </c>
      <c r="J378" s="9" t="s">
        <v>202</v>
      </c>
      <c r="K378" s="9" t="s">
        <v>137</v>
      </c>
      <c r="L378" s="9" t="s">
        <v>138</v>
      </c>
      <c r="M378" s="11">
        <v>18468166424</v>
      </c>
      <c r="N378" s="16">
        <v>202301140376</v>
      </c>
      <c r="O378" s="10" t="s">
        <v>1890</v>
      </c>
      <c r="P378" s="11"/>
    </row>
    <row r="379" ht="24" spans="1:16">
      <c r="A379">
        <f t="shared" si="5"/>
        <v>202301140377</v>
      </c>
      <c r="B379" s="9" t="s">
        <v>1953</v>
      </c>
      <c r="C379" s="9" t="s">
        <v>1954</v>
      </c>
      <c r="D379" s="9" t="s">
        <v>191</v>
      </c>
      <c r="E379" s="9" t="s">
        <v>1955</v>
      </c>
      <c r="F379" s="9" t="s">
        <v>1956</v>
      </c>
      <c r="G379" s="9" t="s">
        <v>1957</v>
      </c>
      <c r="H379" s="9" t="s">
        <v>1946</v>
      </c>
      <c r="I379" s="9" t="s">
        <v>195</v>
      </c>
      <c r="J379" s="9" t="s">
        <v>202</v>
      </c>
      <c r="K379" s="9" t="s">
        <v>137</v>
      </c>
      <c r="L379" s="9" t="s">
        <v>138</v>
      </c>
      <c r="M379" s="9" t="s">
        <v>1958</v>
      </c>
      <c r="N379" s="16">
        <v>202301140377</v>
      </c>
      <c r="O379" s="10" t="s">
        <v>1890</v>
      </c>
      <c r="P379" s="11"/>
    </row>
    <row r="380" ht="24" spans="1:16">
      <c r="A380">
        <f t="shared" si="5"/>
        <v>202301140378</v>
      </c>
      <c r="B380" s="9" t="s">
        <v>1959</v>
      </c>
      <c r="C380" s="9" t="s">
        <v>1960</v>
      </c>
      <c r="D380" s="9" t="s">
        <v>191</v>
      </c>
      <c r="E380" s="9" t="s">
        <v>438</v>
      </c>
      <c r="F380" s="9" t="s">
        <v>1961</v>
      </c>
      <c r="G380" s="9" t="s">
        <v>1238</v>
      </c>
      <c r="H380" s="9" t="s">
        <v>320</v>
      </c>
      <c r="I380" s="9" t="s">
        <v>195</v>
      </c>
      <c r="J380" s="9" t="s">
        <v>202</v>
      </c>
      <c r="K380" s="9" t="s">
        <v>137</v>
      </c>
      <c r="L380" s="9" t="s">
        <v>138</v>
      </c>
      <c r="M380" s="9" t="s">
        <v>1962</v>
      </c>
      <c r="N380" s="16">
        <v>202301140378</v>
      </c>
      <c r="O380" s="10" t="s">
        <v>1890</v>
      </c>
      <c r="P380" s="15"/>
    </row>
    <row r="381" ht="24" spans="1:16">
      <c r="A381">
        <f t="shared" si="5"/>
        <v>202301140379</v>
      </c>
      <c r="B381" s="9" t="s">
        <v>1963</v>
      </c>
      <c r="C381" s="9" t="s">
        <v>1964</v>
      </c>
      <c r="D381" s="9" t="s">
        <v>191</v>
      </c>
      <c r="E381" s="9" t="s">
        <v>425</v>
      </c>
      <c r="F381" s="9" t="s">
        <v>1965</v>
      </c>
      <c r="G381" s="10" t="s">
        <v>208</v>
      </c>
      <c r="H381" s="9" t="s">
        <v>194</v>
      </c>
      <c r="I381" s="9" t="s">
        <v>195</v>
      </c>
      <c r="J381" s="9" t="s">
        <v>1966</v>
      </c>
      <c r="K381" s="9" t="s">
        <v>137</v>
      </c>
      <c r="L381" s="9" t="s">
        <v>138</v>
      </c>
      <c r="M381" s="9" t="s">
        <v>1967</v>
      </c>
      <c r="N381" s="16">
        <v>202301140379</v>
      </c>
      <c r="O381" s="10" t="s">
        <v>1890</v>
      </c>
      <c r="P381" s="15"/>
    </row>
    <row r="382" ht="24" spans="1:16">
      <c r="A382">
        <f t="shared" si="5"/>
        <v>202301140380</v>
      </c>
      <c r="B382" s="9" t="s">
        <v>1968</v>
      </c>
      <c r="C382" s="11" t="s">
        <v>1969</v>
      </c>
      <c r="D382" s="9" t="s">
        <v>221</v>
      </c>
      <c r="E382" s="11">
        <v>1994.12</v>
      </c>
      <c r="F382" s="57" t="s">
        <v>1970</v>
      </c>
      <c r="G382" s="10" t="s">
        <v>1971</v>
      </c>
      <c r="H382" s="10" t="s">
        <v>320</v>
      </c>
      <c r="I382" s="9" t="s">
        <v>195</v>
      </c>
      <c r="J382" s="9" t="s">
        <v>1972</v>
      </c>
      <c r="K382" s="9" t="s">
        <v>137</v>
      </c>
      <c r="L382" s="9" t="s">
        <v>138</v>
      </c>
      <c r="M382" s="11">
        <v>16620883418</v>
      </c>
      <c r="N382" s="16">
        <v>202301140380</v>
      </c>
      <c r="O382" s="10" t="s">
        <v>1890</v>
      </c>
      <c r="P382" s="11"/>
    </row>
    <row r="383" ht="24" spans="1:16">
      <c r="A383">
        <f t="shared" si="5"/>
        <v>202301140381</v>
      </c>
      <c r="B383" s="9" t="s">
        <v>1973</v>
      </c>
      <c r="C383" s="10" t="s">
        <v>1974</v>
      </c>
      <c r="D383" s="9" t="s">
        <v>221</v>
      </c>
      <c r="E383" s="10">
        <v>1999.11</v>
      </c>
      <c r="F383" s="56" t="s">
        <v>1975</v>
      </c>
      <c r="G383" s="10" t="s">
        <v>208</v>
      </c>
      <c r="H383" s="10" t="s">
        <v>259</v>
      </c>
      <c r="I383" s="9" t="s">
        <v>195</v>
      </c>
      <c r="J383" s="9" t="s">
        <v>202</v>
      </c>
      <c r="K383" s="9" t="s">
        <v>137</v>
      </c>
      <c r="L383" s="9" t="s">
        <v>138</v>
      </c>
      <c r="M383" s="10">
        <v>13480558819</v>
      </c>
      <c r="N383" s="16">
        <v>202301140381</v>
      </c>
      <c r="O383" s="10" t="s">
        <v>1890</v>
      </c>
      <c r="P383" s="10"/>
    </row>
    <row r="384" ht="45" spans="1:16">
      <c r="A384">
        <f t="shared" si="5"/>
        <v>202301140382</v>
      </c>
      <c r="B384" s="9" t="s">
        <v>1976</v>
      </c>
      <c r="C384" s="9" t="s">
        <v>1977</v>
      </c>
      <c r="D384" s="9" t="s">
        <v>191</v>
      </c>
      <c r="E384" s="9" t="s">
        <v>1077</v>
      </c>
      <c r="F384" s="9" t="s">
        <v>1978</v>
      </c>
      <c r="G384" s="9" t="s">
        <v>193</v>
      </c>
      <c r="H384" s="9" t="s">
        <v>541</v>
      </c>
      <c r="I384" s="9" t="s">
        <v>195</v>
      </c>
      <c r="J384" s="21" t="s">
        <v>1979</v>
      </c>
      <c r="K384" s="9" t="s">
        <v>137</v>
      </c>
      <c r="L384" s="9" t="s">
        <v>138</v>
      </c>
      <c r="M384" s="9" t="s">
        <v>1980</v>
      </c>
      <c r="N384" s="16">
        <v>202301140382</v>
      </c>
      <c r="O384" s="10" t="s">
        <v>1890</v>
      </c>
      <c r="P384" s="15"/>
    </row>
    <row r="385" ht="24" spans="1:16">
      <c r="A385">
        <f t="shared" si="5"/>
        <v>202301140383</v>
      </c>
      <c r="B385" s="9" t="s">
        <v>1981</v>
      </c>
      <c r="C385" s="11" t="s">
        <v>1982</v>
      </c>
      <c r="D385" s="9" t="s">
        <v>191</v>
      </c>
      <c r="E385" s="12">
        <v>1999.12</v>
      </c>
      <c r="F385" s="57" t="s">
        <v>1983</v>
      </c>
      <c r="G385" s="10" t="s">
        <v>208</v>
      </c>
      <c r="H385" s="9" t="s">
        <v>259</v>
      </c>
      <c r="I385" s="9" t="s">
        <v>195</v>
      </c>
      <c r="J385" s="9" t="s">
        <v>202</v>
      </c>
      <c r="K385" s="9" t="s">
        <v>137</v>
      </c>
      <c r="L385" s="9" t="s">
        <v>138</v>
      </c>
      <c r="M385" s="11">
        <v>18144612125</v>
      </c>
      <c r="N385" s="16">
        <v>202301140383</v>
      </c>
      <c r="O385" s="10" t="s">
        <v>1890</v>
      </c>
      <c r="P385" s="11"/>
    </row>
    <row r="386" ht="24" spans="1:16">
      <c r="A386">
        <f t="shared" si="5"/>
        <v>202301140384</v>
      </c>
      <c r="B386" s="9" t="s">
        <v>1984</v>
      </c>
      <c r="C386" s="10" t="s">
        <v>1985</v>
      </c>
      <c r="D386" s="9" t="s">
        <v>191</v>
      </c>
      <c r="E386" s="14">
        <v>1991.02</v>
      </c>
      <c r="F386" s="56" t="s">
        <v>1986</v>
      </c>
      <c r="G386" s="10" t="s">
        <v>1783</v>
      </c>
      <c r="H386" s="9" t="s">
        <v>194</v>
      </c>
      <c r="I386" s="9" t="s">
        <v>195</v>
      </c>
      <c r="J386" s="9" t="s">
        <v>1987</v>
      </c>
      <c r="K386" s="9" t="s">
        <v>137</v>
      </c>
      <c r="L386" s="9" t="s">
        <v>138</v>
      </c>
      <c r="M386" s="10">
        <v>18218963532</v>
      </c>
      <c r="N386" s="16">
        <v>202301140384</v>
      </c>
      <c r="O386" s="10" t="s">
        <v>1890</v>
      </c>
      <c r="P386" s="11"/>
    </row>
    <row r="387" ht="36" spans="1:16">
      <c r="A387">
        <f t="shared" ref="A387:A450" si="6">N387</f>
        <v>202301140385</v>
      </c>
      <c r="B387" s="9" t="s">
        <v>1988</v>
      </c>
      <c r="C387" s="11" t="s">
        <v>1989</v>
      </c>
      <c r="D387" s="9" t="s">
        <v>191</v>
      </c>
      <c r="E387" s="11">
        <v>1998.06</v>
      </c>
      <c r="F387" s="57" t="s">
        <v>1990</v>
      </c>
      <c r="G387" s="10" t="s">
        <v>208</v>
      </c>
      <c r="H387" s="9" t="s">
        <v>312</v>
      </c>
      <c r="I387" s="9" t="s">
        <v>195</v>
      </c>
      <c r="J387" s="9" t="s">
        <v>1991</v>
      </c>
      <c r="K387" s="9" t="s">
        <v>137</v>
      </c>
      <c r="L387" s="9" t="s">
        <v>138</v>
      </c>
      <c r="M387" s="11">
        <v>18318824044</v>
      </c>
      <c r="N387" s="16">
        <v>202301140385</v>
      </c>
      <c r="O387" s="10" t="s">
        <v>1890</v>
      </c>
      <c r="P387" s="11"/>
    </row>
    <row r="388" ht="36" spans="1:16">
      <c r="A388">
        <f t="shared" si="6"/>
        <v>202301140386</v>
      </c>
      <c r="B388" s="9" t="s">
        <v>1992</v>
      </c>
      <c r="C388" s="11" t="s">
        <v>1993</v>
      </c>
      <c r="D388" s="9" t="s">
        <v>221</v>
      </c>
      <c r="E388" s="11">
        <v>1989.07</v>
      </c>
      <c r="F388" s="57" t="s">
        <v>1994</v>
      </c>
      <c r="G388" s="10" t="s">
        <v>295</v>
      </c>
      <c r="H388" s="9" t="s">
        <v>259</v>
      </c>
      <c r="I388" s="9" t="s">
        <v>195</v>
      </c>
      <c r="J388" s="9" t="s">
        <v>1995</v>
      </c>
      <c r="K388" s="9" t="s">
        <v>137</v>
      </c>
      <c r="L388" s="9" t="s">
        <v>138</v>
      </c>
      <c r="M388" s="11">
        <v>13809697709</v>
      </c>
      <c r="N388" s="16">
        <v>202301140386</v>
      </c>
      <c r="O388" s="10" t="s">
        <v>1890</v>
      </c>
      <c r="P388" s="11"/>
    </row>
    <row r="389" ht="48" spans="1:16">
      <c r="A389">
        <f t="shared" si="6"/>
        <v>202301140387</v>
      </c>
      <c r="B389" s="9" t="s">
        <v>1996</v>
      </c>
      <c r="C389" s="11" t="s">
        <v>1997</v>
      </c>
      <c r="D389" s="9" t="s">
        <v>221</v>
      </c>
      <c r="E389" s="11">
        <v>1993.06</v>
      </c>
      <c r="F389" s="57" t="s">
        <v>1998</v>
      </c>
      <c r="G389" s="9" t="s">
        <v>874</v>
      </c>
      <c r="H389" s="9" t="s">
        <v>541</v>
      </c>
      <c r="I389" s="9" t="s">
        <v>195</v>
      </c>
      <c r="J389" s="9" t="s">
        <v>1999</v>
      </c>
      <c r="K389" s="9" t="s">
        <v>137</v>
      </c>
      <c r="L389" s="9" t="s">
        <v>138</v>
      </c>
      <c r="M389" s="11">
        <v>13750099725</v>
      </c>
      <c r="N389" s="16">
        <v>202301140387</v>
      </c>
      <c r="O389" s="10" t="s">
        <v>1890</v>
      </c>
      <c r="P389" s="11"/>
    </row>
    <row r="390" ht="36" spans="1:16">
      <c r="A390">
        <f t="shared" si="6"/>
        <v>202301140388</v>
      </c>
      <c r="B390" s="9" t="s">
        <v>2000</v>
      </c>
      <c r="C390" s="9" t="s">
        <v>2001</v>
      </c>
      <c r="D390" s="9" t="s">
        <v>191</v>
      </c>
      <c r="E390" s="9" t="s">
        <v>210</v>
      </c>
      <c r="F390" s="9" t="s">
        <v>2002</v>
      </c>
      <c r="G390" s="9" t="s">
        <v>342</v>
      </c>
      <c r="H390" s="9" t="s">
        <v>541</v>
      </c>
      <c r="I390" s="9" t="s">
        <v>195</v>
      </c>
      <c r="J390" s="9" t="s">
        <v>2003</v>
      </c>
      <c r="K390" s="9" t="s">
        <v>137</v>
      </c>
      <c r="L390" s="9" t="s">
        <v>138</v>
      </c>
      <c r="M390" s="9" t="s">
        <v>2004</v>
      </c>
      <c r="N390" s="16">
        <v>202301140388</v>
      </c>
      <c r="O390" s="10" t="s">
        <v>1890</v>
      </c>
      <c r="P390" s="11"/>
    </row>
    <row r="391" ht="24" spans="1:16">
      <c r="A391">
        <f t="shared" si="6"/>
        <v>202301140389</v>
      </c>
      <c r="B391" s="9" t="s">
        <v>2005</v>
      </c>
      <c r="C391" s="9" t="s">
        <v>2006</v>
      </c>
      <c r="D391" s="9" t="s">
        <v>191</v>
      </c>
      <c r="E391" s="9" t="s">
        <v>438</v>
      </c>
      <c r="F391" s="9" t="s">
        <v>2007</v>
      </c>
      <c r="G391" s="9" t="s">
        <v>2008</v>
      </c>
      <c r="H391" s="9" t="s">
        <v>320</v>
      </c>
      <c r="I391" s="9" t="s">
        <v>195</v>
      </c>
      <c r="J391" s="9" t="s">
        <v>202</v>
      </c>
      <c r="K391" s="9" t="s">
        <v>137</v>
      </c>
      <c r="L391" s="9" t="s">
        <v>138</v>
      </c>
      <c r="M391" s="9" t="s">
        <v>2009</v>
      </c>
      <c r="N391" s="16">
        <v>202301140389</v>
      </c>
      <c r="O391" s="10" t="s">
        <v>1890</v>
      </c>
      <c r="P391" s="11"/>
    </row>
    <row r="392" ht="24" spans="1:16">
      <c r="A392">
        <f t="shared" si="6"/>
        <v>202301140390</v>
      </c>
      <c r="B392" s="9" t="s">
        <v>2010</v>
      </c>
      <c r="C392" s="9" t="s">
        <v>2011</v>
      </c>
      <c r="D392" s="9" t="s">
        <v>2012</v>
      </c>
      <c r="E392" s="9" t="s">
        <v>642</v>
      </c>
      <c r="F392" s="9" t="s">
        <v>2013</v>
      </c>
      <c r="G392" s="9" t="s">
        <v>2008</v>
      </c>
      <c r="H392" s="9" t="s">
        <v>320</v>
      </c>
      <c r="I392" s="9" t="s">
        <v>195</v>
      </c>
      <c r="J392" s="9" t="s">
        <v>2014</v>
      </c>
      <c r="K392" s="9" t="s">
        <v>137</v>
      </c>
      <c r="L392" s="9" t="s">
        <v>138</v>
      </c>
      <c r="M392" s="9" t="s">
        <v>2015</v>
      </c>
      <c r="N392" s="16">
        <v>202301140390</v>
      </c>
      <c r="O392" s="10" t="s">
        <v>1890</v>
      </c>
      <c r="P392" s="15"/>
    </row>
    <row r="393" ht="24" spans="1:16">
      <c r="A393">
        <f t="shared" si="6"/>
        <v>202301140391</v>
      </c>
      <c r="B393" s="9" t="s">
        <v>2016</v>
      </c>
      <c r="C393" s="9" t="s">
        <v>2017</v>
      </c>
      <c r="D393" s="9" t="s">
        <v>221</v>
      </c>
      <c r="E393" s="9" t="s">
        <v>239</v>
      </c>
      <c r="F393" s="9" t="s">
        <v>2018</v>
      </c>
      <c r="G393" s="9" t="s">
        <v>271</v>
      </c>
      <c r="H393" s="9" t="s">
        <v>320</v>
      </c>
      <c r="I393" s="9" t="s">
        <v>195</v>
      </c>
      <c r="J393" s="9" t="s">
        <v>2019</v>
      </c>
      <c r="K393" s="9" t="s">
        <v>137</v>
      </c>
      <c r="L393" s="9" t="s">
        <v>138</v>
      </c>
      <c r="M393" s="9" t="s">
        <v>2020</v>
      </c>
      <c r="N393" s="16">
        <v>202301140391</v>
      </c>
      <c r="O393" s="10" t="s">
        <v>2021</v>
      </c>
      <c r="P393" s="15"/>
    </row>
    <row r="394" ht="24" spans="1:16">
      <c r="A394">
        <f t="shared" si="6"/>
        <v>202301140392</v>
      </c>
      <c r="B394" s="9" t="s">
        <v>2022</v>
      </c>
      <c r="C394" s="9" t="s">
        <v>2023</v>
      </c>
      <c r="D394" s="9" t="s">
        <v>221</v>
      </c>
      <c r="E394" s="9" t="s">
        <v>1686</v>
      </c>
      <c r="F394" s="9" t="s">
        <v>2024</v>
      </c>
      <c r="G394" s="9" t="s">
        <v>2025</v>
      </c>
      <c r="H394" s="9" t="s">
        <v>2026</v>
      </c>
      <c r="I394" s="9" t="s">
        <v>479</v>
      </c>
      <c r="J394" s="9" t="s">
        <v>202</v>
      </c>
      <c r="K394" s="9" t="s">
        <v>142</v>
      </c>
      <c r="L394" s="9" t="s">
        <v>143</v>
      </c>
      <c r="M394" s="9" t="s">
        <v>2027</v>
      </c>
      <c r="N394" s="16">
        <v>202301140392</v>
      </c>
      <c r="O394" s="10" t="s">
        <v>2021</v>
      </c>
      <c r="P394" s="15"/>
    </row>
    <row r="395" ht="24" spans="1:16">
      <c r="A395">
        <f t="shared" si="6"/>
        <v>202301140393</v>
      </c>
      <c r="B395" s="9" t="s">
        <v>2028</v>
      </c>
      <c r="C395" s="9" t="s">
        <v>2029</v>
      </c>
      <c r="D395" s="9" t="s">
        <v>221</v>
      </c>
      <c r="E395" s="9" t="s">
        <v>785</v>
      </c>
      <c r="F395" s="9" t="s">
        <v>2030</v>
      </c>
      <c r="G395" s="9" t="s">
        <v>254</v>
      </c>
      <c r="H395" s="9" t="s">
        <v>2031</v>
      </c>
      <c r="I395" s="9" t="s">
        <v>195</v>
      </c>
      <c r="J395" s="9" t="s">
        <v>202</v>
      </c>
      <c r="K395" s="9" t="s">
        <v>142</v>
      </c>
      <c r="L395" s="9" t="s">
        <v>143</v>
      </c>
      <c r="M395" s="9" t="s">
        <v>2032</v>
      </c>
      <c r="N395" s="16">
        <v>202301140393</v>
      </c>
      <c r="O395" s="10" t="s">
        <v>2021</v>
      </c>
      <c r="P395" s="15"/>
    </row>
    <row r="396" ht="24" spans="1:16">
      <c r="A396">
        <f t="shared" si="6"/>
        <v>202301140394</v>
      </c>
      <c r="B396" s="9" t="s">
        <v>2033</v>
      </c>
      <c r="C396" s="9" t="s">
        <v>2034</v>
      </c>
      <c r="D396" s="9" t="s">
        <v>221</v>
      </c>
      <c r="E396" s="9" t="s">
        <v>425</v>
      </c>
      <c r="F396" s="9" t="s">
        <v>2035</v>
      </c>
      <c r="G396" s="9" t="s">
        <v>2036</v>
      </c>
      <c r="H396" s="9" t="s">
        <v>307</v>
      </c>
      <c r="I396" s="9" t="s">
        <v>479</v>
      </c>
      <c r="J396" s="9" t="s">
        <v>202</v>
      </c>
      <c r="K396" s="9" t="s">
        <v>142</v>
      </c>
      <c r="L396" s="9" t="s">
        <v>143</v>
      </c>
      <c r="M396" s="9" t="s">
        <v>2037</v>
      </c>
      <c r="N396" s="16">
        <v>202301140394</v>
      </c>
      <c r="O396" s="10" t="s">
        <v>2021</v>
      </c>
      <c r="P396" s="11"/>
    </row>
    <row r="397" ht="36" spans="1:16">
      <c r="A397">
        <f t="shared" si="6"/>
        <v>202301140395</v>
      </c>
      <c r="B397" s="9" t="s">
        <v>2038</v>
      </c>
      <c r="C397" s="9" t="s">
        <v>2039</v>
      </c>
      <c r="D397" s="9" t="s">
        <v>221</v>
      </c>
      <c r="E397" s="9" t="s">
        <v>535</v>
      </c>
      <c r="F397" s="9" t="s">
        <v>2040</v>
      </c>
      <c r="G397" s="9" t="s">
        <v>2041</v>
      </c>
      <c r="H397" s="9" t="s">
        <v>2042</v>
      </c>
      <c r="I397" s="9" t="s">
        <v>479</v>
      </c>
      <c r="J397" s="9" t="s">
        <v>202</v>
      </c>
      <c r="K397" s="9" t="s">
        <v>142</v>
      </c>
      <c r="L397" s="9" t="s">
        <v>143</v>
      </c>
      <c r="M397" s="9" t="s">
        <v>2043</v>
      </c>
      <c r="N397" s="16">
        <v>202301140395</v>
      </c>
      <c r="O397" s="10" t="s">
        <v>2021</v>
      </c>
      <c r="P397" s="11"/>
    </row>
    <row r="398" ht="24" spans="1:16">
      <c r="A398">
        <f t="shared" si="6"/>
        <v>202301140396</v>
      </c>
      <c r="B398" s="9" t="s">
        <v>2044</v>
      </c>
      <c r="C398" s="11" t="s">
        <v>2045</v>
      </c>
      <c r="D398" s="9" t="s">
        <v>191</v>
      </c>
      <c r="E398" s="11">
        <v>1995.09</v>
      </c>
      <c r="F398" s="57" t="s">
        <v>2046</v>
      </c>
      <c r="G398" s="9" t="s">
        <v>2047</v>
      </c>
      <c r="H398" s="9" t="s">
        <v>2048</v>
      </c>
      <c r="I398" s="9" t="s">
        <v>479</v>
      </c>
      <c r="J398" s="9" t="s">
        <v>202</v>
      </c>
      <c r="K398" s="9" t="s">
        <v>142</v>
      </c>
      <c r="L398" s="9" t="s">
        <v>143</v>
      </c>
      <c r="M398" s="11">
        <v>13553422064</v>
      </c>
      <c r="N398" s="16">
        <v>202301140396</v>
      </c>
      <c r="O398" s="10" t="s">
        <v>2021</v>
      </c>
      <c r="P398" s="11"/>
    </row>
    <row r="399" ht="24" spans="1:16">
      <c r="A399">
        <f t="shared" si="6"/>
        <v>202301140397</v>
      </c>
      <c r="B399" s="9" t="s">
        <v>2049</v>
      </c>
      <c r="C399" s="11" t="s">
        <v>2050</v>
      </c>
      <c r="D399" s="9" t="s">
        <v>191</v>
      </c>
      <c r="E399" s="12">
        <v>1994.1</v>
      </c>
      <c r="F399" s="57" t="s">
        <v>2051</v>
      </c>
      <c r="G399" s="10" t="s">
        <v>208</v>
      </c>
      <c r="H399" s="9" t="s">
        <v>2052</v>
      </c>
      <c r="I399" s="9" t="s">
        <v>479</v>
      </c>
      <c r="J399" s="9" t="s">
        <v>202</v>
      </c>
      <c r="K399" s="9" t="s">
        <v>142</v>
      </c>
      <c r="L399" s="9" t="s">
        <v>143</v>
      </c>
      <c r="M399" s="11">
        <v>13502263650</v>
      </c>
      <c r="N399" s="16">
        <v>202301140397</v>
      </c>
      <c r="O399" s="10" t="s">
        <v>2021</v>
      </c>
      <c r="P399" s="11"/>
    </row>
    <row r="400" ht="24" spans="1:16">
      <c r="A400">
        <f t="shared" si="6"/>
        <v>202301140398</v>
      </c>
      <c r="B400" s="9" t="s">
        <v>2053</v>
      </c>
      <c r="C400" s="11" t="s">
        <v>2054</v>
      </c>
      <c r="D400" s="9" t="s">
        <v>191</v>
      </c>
      <c r="E400" s="12">
        <v>1997.1</v>
      </c>
      <c r="F400" s="11" t="s">
        <v>2055</v>
      </c>
      <c r="G400" s="10" t="s">
        <v>2056</v>
      </c>
      <c r="H400" s="9" t="s">
        <v>2057</v>
      </c>
      <c r="I400" s="9" t="s">
        <v>195</v>
      </c>
      <c r="J400" s="9" t="s">
        <v>202</v>
      </c>
      <c r="K400" s="9" t="s">
        <v>142</v>
      </c>
      <c r="L400" s="9" t="s">
        <v>143</v>
      </c>
      <c r="M400" s="11">
        <v>15874233037</v>
      </c>
      <c r="N400" s="16">
        <v>202301140398</v>
      </c>
      <c r="O400" s="10" t="s">
        <v>2021</v>
      </c>
      <c r="P400" s="11"/>
    </row>
    <row r="401" ht="24" spans="1:16">
      <c r="A401">
        <f t="shared" si="6"/>
        <v>202301140399</v>
      </c>
      <c r="B401" s="9" t="s">
        <v>2058</v>
      </c>
      <c r="C401" s="10" t="s">
        <v>2059</v>
      </c>
      <c r="D401" s="9" t="s">
        <v>221</v>
      </c>
      <c r="E401" s="14">
        <v>1994.09</v>
      </c>
      <c r="F401" s="56" t="s">
        <v>2060</v>
      </c>
      <c r="G401" s="10" t="s">
        <v>498</v>
      </c>
      <c r="H401" s="9" t="s">
        <v>2061</v>
      </c>
      <c r="I401" s="9" t="s">
        <v>479</v>
      </c>
      <c r="J401" s="9" t="s">
        <v>2062</v>
      </c>
      <c r="K401" s="9" t="s">
        <v>142</v>
      </c>
      <c r="L401" s="9" t="s">
        <v>143</v>
      </c>
      <c r="M401" s="10">
        <v>13725040980</v>
      </c>
      <c r="N401" s="16">
        <v>202301140399</v>
      </c>
      <c r="O401" s="10" t="s">
        <v>2021</v>
      </c>
      <c r="P401" s="11"/>
    </row>
    <row r="402" ht="36" spans="1:16">
      <c r="A402">
        <f t="shared" si="6"/>
        <v>202301140400</v>
      </c>
      <c r="B402" s="9" t="s">
        <v>2063</v>
      </c>
      <c r="C402" s="11" t="s">
        <v>2064</v>
      </c>
      <c r="D402" s="9" t="s">
        <v>221</v>
      </c>
      <c r="E402" s="12">
        <v>1990.02</v>
      </c>
      <c r="F402" s="57" t="s">
        <v>2065</v>
      </c>
      <c r="G402" s="10" t="s">
        <v>2066</v>
      </c>
      <c r="H402" s="9" t="s">
        <v>2067</v>
      </c>
      <c r="I402" s="9" t="s">
        <v>479</v>
      </c>
      <c r="J402" s="9" t="s">
        <v>2068</v>
      </c>
      <c r="K402" s="9" t="s">
        <v>142</v>
      </c>
      <c r="L402" s="9" t="s">
        <v>143</v>
      </c>
      <c r="M402" s="11">
        <v>18665211259</v>
      </c>
      <c r="N402" s="16">
        <v>202301140400</v>
      </c>
      <c r="O402" s="10" t="s">
        <v>2021</v>
      </c>
      <c r="P402" s="11"/>
    </row>
    <row r="403" ht="36" spans="1:16">
      <c r="A403">
        <f t="shared" si="6"/>
        <v>202301140401</v>
      </c>
      <c r="B403" s="9" t="s">
        <v>2069</v>
      </c>
      <c r="C403" s="9" t="s">
        <v>2070</v>
      </c>
      <c r="D403" s="9" t="s">
        <v>191</v>
      </c>
      <c r="E403" s="9" t="s">
        <v>924</v>
      </c>
      <c r="F403" s="9" t="s">
        <v>2071</v>
      </c>
      <c r="G403" s="9" t="s">
        <v>2072</v>
      </c>
      <c r="H403" s="9" t="s">
        <v>960</v>
      </c>
      <c r="I403" s="9" t="s">
        <v>479</v>
      </c>
      <c r="J403" s="9" t="s">
        <v>371</v>
      </c>
      <c r="K403" s="9" t="s">
        <v>142</v>
      </c>
      <c r="L403" s="9" t="s">
        <v>143</v>
      </c>
      <c r="M403" s="9" t="s">
        <v>2073</v>
      </c>
      <c r="N403" s="16">
        <v>202301140401</v>
      </c>
      <c r="O403" s="10" t="s">
        <v>2021</v>
      </c>
      <c r="P403" s="15"/>
    </row>
    <row r="404" ht="36" spans="1:16">
      <c r="A404">
        <f t="shared" si="6"/>
        <v>202301140402</v>
      </c>
      <c r="B404" s="9" t="s">
        <v>2074</v>
      </c>
      <c r="C404" s="10" t="s">
        <v>2075</v>
      </c>
      <c r="D404" s="9" t="s">
        <v>191</v>
      </c>
      <c r="E404" s="10">
        <v>1988.06</v>
      </c>
      <c r="F404" s="56" t="s">
        <v>2076</v>
      </c>
      <c r="G404" s="10" t="s">
        <v>2077</v>
      </c>
      <c r="H404" s="10" t="s">
        <v>2078</v>
      </c>
      <c r="I404" s="9" t="s">
        <v>479</v>
      </c>
      <c r="J404" s="9" t="s">
        <v>202</v>
      </c>
      <c r="K404" s="9" t="s">
        <v>142</v>
      </c>
      <c r="L404" s="9" t="s">
        <v>143</v>
      </c>
      <c r="M404" s="10">
        <v>15986991946</v>
      </c>
      <c r="N404" s="16">
        <v>202301140402</v>
      </c>
      <c r="O404" s="10" t="s">
        <v>2021</v>
      </c>
      <c r="P404" s="10"/>
    </row>
    <row r="405" ht="24" spans="1:16">
      <c r="A405">
        <f t="shared" si="6"/>
        <v>202301140403</v>
      </c>
      <c r="B405" s="9" t="s">
        <v>2079</v>
      </c>
      <c r="C405" s="11" t="s">
        <v>2080</v>
      </c>
      <c r="D405" s="9" t="s">
        <v>221</v>
      </c>
      <c r="E405" s="11">
        <v>1991.06</v>
      </c>
      <c r="F405" s="57" t="s">
        <v>2081</v>
      </c>
      <c r="G405" s="10" t="s">
        <v>2082</v>
      </c>
      <c r="H405" s="10" t="s">
        <v>485</v>
      </c>
      <c r="I405" s="9" t="s">
        <v>479</v>
      </c>
      <c r="J405" s="9" t="s">
        <v>202</v>
      </c>
      <c r="K405" s="9" t="s">
        <v>142</v>
      </c>
      <c r="L405" s="9" t="s">
        <v>143</v>
      </c>
      <c r="M405" s="11">
        <v>13528028065</v>
      </c>
      <c r="N405" s="16">
        <v>202301140403</v>
      </c>
      <c r="O405" s="10" t="s">
        <v>2021</v>
      </c>
      <c r="P405" s="11"/>
    </row>
    <row r="406" ht="24" spans="1:16">
      <c r="A406">
        <f t="shared" si="6"/>
        <v>202301140404</v>
      </c>
      <c r="B406" s="9" t="s">
        <v>2083</v>
      </c>
      <c r="C406" s="9" t="s">
        <v>2084</v>
      </c>
      <c r="D406" s="9" t="s">
        <v>221</v>
      </c>
      <c r="E406" s="9" t="s">
        <v>615</v>
      </c>
      <c r="F406" s="9" t="s">
        <v>2085</v>
      </c>
      <c r="G406" s="10" t="s">
        <v>2082</v>
      </c>
      <c r="H406" s="9" t="s">
        <v>2086</v>
      </c>
      <c r="I406" s="9" t="s">
        <v>479</v>
      </c>
      <c r="J406" s="9" t="s">
        <v>2087</v>
      </c>
      <c r="K406" s="9" t="s">
        <v>142</v>
      </c>
      <c r="L406" s="9" t="s">
        <v>143</v>
      </c>
      <c r="M406" s="9" t="s">
        <v>2088</v>
      </c>
      <c r="N406" s="16">
        <v>202301140404</v>
      </c>
      <c r="O406" s="10" t="s">
        <v>2021</v>
      </c>
      <c r="P406" s="15"/>
    </row>
    <row r="407" ht="36" spans="1:16">
      <c r="A407">
        <f t="shared" si="6"/>
        <v>202301140405</v>
      </c>
      <c r="B407" s="9" t="s">
        <v>2089</v>
      </c>
      <c r="C407" s="9" t="s">
        <v>2090</v>
      </c>
      <c r="D407" s="9" t="s">
        <v>221</v>
      </c>
      <c r="E407" s="9" t="s">
        <v>2091</v>
      </c>
      <c r="F407" s="9" t="s">
        <v>2092</v>
      </c>
      <c r="G407" s="9" t="s">
        <v>2093</v>
      </c>
      <c r="H407" s="9" t="s">
        <v>525</v>
      </c>
      <c r="I407" s="9" t="s">
        <v>479</v>
      </c>
      <c r="J407" s="9" t="s">
        <v>2094</v>
      </c>
      <c r="K407" s="9" t="s">
        <v>142</v>
      </c>
      <c r="L407" s="9" t="s">
        <v>143</v>
      </c>
      <c r="M407" s="9" t="s">
        <v>2095</v>
      </c>
      <c r="N407" s="16">
        <v>202301140405</v>
      </c>
      <c r="O407" s="10" t="s">
        <v>2021</v>
      </c>
      <c r="P407" s="11"/>
    </row>
    <row r="408" ht="24" spans="1:16">
      <c r="A408">
        <f t="shared" si="6"/>
        <v>202301140406</v>
      </c>
      <c r="B408" s="9" t="s">
        <v>2096</v>
      </c>
      <c r="C408" s="11" t="s">
        <v>2097</v>
      </c>
      <c r="D408" s="9" t="s">
        <v>221</v>
      </c>
      <c r="E408" s="11">
        <v>1987.11</v>
      </c>
      <c r="F408" s="57" t="s">
        <v>2098</v>
      </c>
      <c r="G408" s="10" t="s">
        <v>2099</v>
      </c>
      <c r="H408" s="10" t="s">
        <v>656</v>
      </c>
      <c r="I408" s="9" t="s">
        <v>479</v>
      </c>
      <c r="J408" s="9" t="s">
        <v>2100</v>
      </c>
      <c r="K408" s="9" t="s">
        <v>142</v>
      </c>
      <c r="L408" s="9" t="s">
        <v>143</v>
      </c>
      <c r="M408" s="9" t="s">
        <v>2101</v>
      </c>
      <c r="N408" s="16">
        <v>202301140406</v>
      </c>
      <c r="O408" s="10" t="s">
        <v>2021</v>
      </c>
      <c r="P408" s="11"/>
    </row>
    <row r="409" ht="24" spans="1:16">
      <c r="A409">
        <f t="shared" si="6"/>
        <v>202301140407</v>
      </c>
      <c r="B409" s="9" t="s">
        <v>2102</v>
      </c>
      <c r="C409" s="9" t="s">
        <v>2103</v>
      </c>
      <c r="D409" s="9" t="s">
        <v>191</v>
      </c>
      <c r="E409" s="9" t="s">
        <v>907</v>
      </c>
      <c r="F409" s="9" t="s">
        <v>2104</v>
      </c>
      <c r="G409" s="9" t="s">
        <v>208</v>
      </c>
      <c r="H409" s="9" t="s">
        <v>2105</v>
      </c>
      <c r="I409" s="9" t="s">
        <v>479</v>
      </c>
      <c r="J409" s="9" t="s">
        <v>2106</v>
      </c>
      <c r="K409" s="9" t="s">
        <v>142</v>
      </c>
      <c r="L409" s="9" t="s">
        <v>143</v>
      </c>
      <c r="M409" s="9" t="s">
        <v>2107</v>
      </c>
      <c r="N409" s="16">
        <v>202301140407</v>
      </c>
      <c r="O409" s="10" t="s">
        <v>2021</v>
      </c>
      <c r="P409" s="15"/>
    </row>
    <row r="410" ht="24" spans="1:16">
      <c r="A410">
        <f t="shared" si="6"/>
        <v>202301140408</v>
      </c>
      <c r="B410" s="9" t="s">
        <v>2108</v>
      </c>
      <c r="C410" s="9" t="s">
        <v>2109</v>
      </c>
      <c r="D410" s="9" t="s">
        <v>221</v>
      </c>
      <c r="E410" s="9" t="s">
        <v>1379</v>
      </c>
      <c r="F410" s="9" t="s">
        <v>2110</v>
      </c>
      <c r="G410" s="9" t="s">
        <v>2111</v>
      </c>
      <c r="H410" s="9" t="s">
        <v>2112</v>
      </c>
      <c r="I410" s="9" t="s">
        <v>479</v>
      </c>
      <c r="J410" s="9" t="s">
        <v>1814</v>
      </c>
      <c r="K410" s="9" t="s">
        <v>142</v>
      </c>
      <c r="L410" s="9" t="s">
        <v>143</v>
      </c>
      <c r="M410" s="9" t="s">
        <v>2113</v>
      </c>
      <c r="N410" s="16">
        <v>202301140408</v>
      </c>
      <c r="O410" s="10" t="s">
        <v>2021</v>
      </c>
      <c r="P410" s="9"/>
    </row>
    <row r="411" ht="24" spans="1:16">
      <c r="A411">
        <f t="shared" si="6"/>
        <v>202301140409</v>
      </c>
      <c r="B411" s="9" t="s">
        <v>2114</v>
      </c>
      <c r="C411" s="9" t="s">
        <v>2115</v>
      </c>
      <c r="D411" s="9" t="s">
        <v>221</v>
      </c>
      <c r="E411" s="9" t="s">
        <v>443</v>
      </c>
      <c r="F411" s="9" t="s">
        <v>2116</v>
      </c>
      <c r="G411" s="9" t="s">
        <v>2117</v>
      </c>
      <c r="H411" s="10" t="s">
        <v>2118</v>
      </c>
      <c r="I411" s="9" t="s">
        <v>479</v>
      </c>
      <c r="J411" s="9" t="s">
        <v>202</v>
      </c>
      <c r="K411" s="9" t="s">
        <v>142</v>
      </c>
      <c r="L411" s="9" t="s">
        <v>143</v>
      </c>
      <c r="M411" s="9" t="s">
        <v>2119</v>
      </c>
      <c r="N411" s="16">
        <v>202301140409</v>
      </c>
      <c r="O411" s="10" t="s">
        <v>2021</v>
      </c>
      <c r="P411" s="15"/>
    </row>
    <row r="412" ht="24" spans="1:16">
      <c r="A412">
        <f t="shared" si="6"/>
        <v>202301140410</v>
      </c>
      <c r="B412" s="9" t="s">
        <v>2120</v>
      </c>
      <c r="C412" s="9" t="s">
        <v>2121</v>
      </c>
      <c r="D412" s="9" t="s">
        <v>221</v>
      </c>
      <c r="E412" s="9" t="s">
        <v>824</v>
      </c>
      <c r="F412" s="9" t="s">
        <v>2122</v>
      </c>
      <c r="G412" s="9" t="s">
        <v>2123</v>
      </c>
      <c r="H412" s="9" t="s">
        <v>1139</v>
      </c>
      <c r="I412" s="9" t="s">
        <v>479</v>
      </c>
      <c r="J412" s="9" t="s">
        <v>2124</v>
      </c>
      <c r="K412" s="9" t="s">
        <v>142</v>
      </c>
      <c r="L412" s="9" t="s">
        <v>143</v>
      </c>
      <c r="M412" s="9" t="s">
        <v>2125</v>
      </c>
      <c r="N412" s="16">
        <v>202301140410</v>
      </c>
      <c r="O412" s="10" t="s">
        <v>2021</v>
      </c>
      <c r="P412" s="15"/>
    </row>
    <row r="413" ht="24" spans="1:16">
      <c r="A413">
        <f t="shared" si="6"/>
        <v>202301140411</v>
      </c>
      <c r="B413" s="9" t="s">
        <v>2126</v>
      </c>
      <c r="C413" s="10" t="s">
        <v>2127</v>
      </c>
      <c r="D413" s="9" t="s">
        <v>221</v>
      </c>
      <c r="E413" s="10">
        <v>1999.01</v>
      </c>
      <c r="F413" s="10" t="s">
        <v>2128</v>
      </c>
      <c r="G413" s="10" t="s">
        <v>323</v>
      </c>
      <c r="H413" s="9" t="s">
        <v>320</v>
      </c>
      <c r="I413" s="9" t="s">
        <v>195</v>
      </c>
      <c r="J413" s="9" t="s">
        <v>202</v>
      </c>
      <c r="K413" s="9" t="s">
        <v>142</v>
      </c>
      <c r="L413" s="9" t="s">
        <v>143</v>
      </c>
      <c r="M413" s="10">
        <v>15766686311</v>
      </c>
      <c r="N413" s="16">
        <v>202301140411</v>
      </c>
      <c r="O413" s="10" t="s">
        <v>2021</v>
      </c>
      <c r="P413" s="10"/>
    </row>
    <row r="414" ht="36" spans="1:16">
      <c r="A414">
        <f t="shared" si="6"/>
        <v>202301140412</v>
      </c>
      <c r="B414" s="9" t="s">
        <v>2129</v>
      </c>
      <c r="C414" s="9" t="s">
        <v>2130</v>
      </c>
      <c r="D414" s="9" t="s">
        <v>221</v>
      </c>
      <c r="E414" s="9" t="s">
        <v>305</v>
      </c>
      <c r="F414" s="9" t="s">
        <v>2131</v>
      </c>
      <c r="G414" s="9" t="s">
        <v>266</v>
      </c>
      <c r="H414" s="9" t="s">
        <v>1098</v>
      </c>
      <c r="I414" s="9" t="s">
        <v>195</v>
      </c>
      <c r="J414" s="9" t="s">
        <v>202</v>
      </c>
      <c r="K414" s="9" t="s">
        <v>142</v>
      </c>
      <c r="L414" s="9" t="s">
        <v>143</v>
      </c>
      <c r="M414" s="9" t="s">
        <v>2132</v>
      </c>
      <c r="N414" s="16">
        <v>202301140412</v>
      </c>
      <c r="O414" s="10" t="s">
        <v>2021</v>
      </c>
      <c r="P414" s="15"/>
    </row>
    <row r="415" ht="24" spans="1:16">
      <c r="A415">
        <f t="shared" si="6"/>
        <v>202301140413</v>
      </c>
      <c r="B415" s="9" t="s">
        <v>2133</v>
      </c>
      <c r="C415" s="9" t="s">
        <v>2134</v>
      </c>
      <c r="D415" s="9" t="s">
        <v>191</v>
      </c>
      <c r="E415" s="9" t="s">
        <v>1293</v>
      </c>
      <c r="F415" s="9" t="s">
        <v>2135</v>
      </c>
      <c r="G415" s="9" t="s">
        <v>2136</v>
      </c>
      <c r="H415" s="9" t="s">
        <v>493</v>
      </c>
      <c r="I415" s="9" t="s">
        <v>479</v>
      </c>
      <c r="J415" s="9" t="s">
        <v>202</v>
      </c>
      <c r="K415" s="9" t="s">
        <v>142</v>
      </c>
      <c r="L415" s="9" t="s">
        <v>143</v>
      </c>
      <c r="M415" s="9" t="s">
        <v>2137</v>
      </c>
      <c r="N415" s="16">
        <v>202301140413</v>
      </c>
      <c r="O415" s="10" t="s">
        <v>2021</v>
      </c>
      <c r="P415" s="9"/>
    </row>
    <row r="416" ht="24" spans="1:16">
      <c r="A416">
        <f t="shared" si="6"/>
        <v>202301140414</v>
      </c>
      <c r="B416" s="9" t="s">
        <v>2138</v>
      </c>
      <c r="C416" s="9" t="s">
        <v>2139</v>
      </c>
      <c r="D416" s="9" t="s">
        <v>191</v>
      </c>
      <c r="E416" s="9" t="s">
        <v>733</v>
      </c>
      <c r="F416" s="9" t="s">
        <v>2140</v>
      </c>
      <c r="G416" s="9" t="s">
        <v>2123</v>
      </c>
      <c r="H416" s="9" t="s">
        <v>2141</v>
      </c>
      <c r="I416" s="9" t="s">
        <v>479</v>
      </c>
      <c r="J416" s="9" t="s">
        <v>2142</v>
      </c>
      <c r="K416" s="9" t="s">
        <v>142</v>
      </c>
      <c r="L416" s="9" t="s">
        <v>143</v>
      </c>
      <c r="M416" s="9" t="s">
        <v>2143</v>
      </c>
      <c r="N416" s="16">
        <v>202301140414</v>
      </c>
      <c r="O416" s="10" t="s">
        <v>2021</v>
      </c>
      <c r="P416" s="11"/>
    </row>
    <row r="417" ht="24" spans="1:16">
      <c r="A417">
        <f t="shared" si="6"/>
        <v>202301140415</v>
      </c>
      <c r="B417" s="9" t="s">
        <v>2144</v>
      </c>
      <c r="C417" s="11" t="s">
        <v>2145</v>
      </c>
      <c r="D417" s="9" t="s">
        <v>191</v>
      </c>
      <c r="E417" s="11">
        <v>1995.07</v>
      </c>
      <c r="F417" s="57" t="s">
        <v>2146</v>
      </c>
      <c r="G417" s="10" t="s">
        <v>498</v>
      </c>
      <c r="H417" s="9" t="s">
        <v>2061</v>
      </c>
      <c r="I417" s="9" t="s">
        <v>479</v>
      </c>
      <c r="J417" s="9" t="s">
        <v>820</v>
      </c>
      <c r="K417" s="9" t="s">
        <v>142</v>
      </c>
      <c r="L417" s="9" t="s">
        <v>143</v>
      </c>
      <c r="M417" s="11">
        <v>15768658468</v>
      </c>
      <c r="N417" s="16">
        <v>202301140415</v>
      </c>
      <c r="O417" s="10" t="s">
        <v>2021</v>
      </c>
      <c r="P417" s="11"/>
    </row>
    <row r="418" ht="24" spans="1:16">
      <c r="A418">
        <f t="shared" si="6"/>
        <v>202301140416</v>
      </c>
      <c r="B418" s="9" t="s">
        <v>2147</v>
      </c>
      <c r="C418" s="11" t="s">
        <v>2148</v>
      </c>
      <c r="D418" s="9" t="s">
        <v>221</v>
      </c>
      <c r="E418" s="11">
        <v>1995.06</v>
      </c>
      <c r="F418" s="57" t="s">
        <v>2149</v>
      </c>
      <c r="G418" s="10" t="s">
        <v>2150</v>
      </c>
      <c r="H418" s="10" t="s">
        <v>2151</v>
      </c>
      <c r="I418" s="9" t="s">
        <v>479</v>
      </c>
      <c r="J418" s="9" t="s">
        <v>202</v>
      </c>
      <c r="K418" s="9" t="s">
        <v>142</v>
      </c>
      <c r="L418" s="9" t="s">
        <v>143</v>
      </c>
      <c r="M418" s="11">
        <v>18688313517</v>
      </c>
      <c r="N418" s="16">
        <v>202301140416</v>
      </c>
      <c r="O418" s="10" t="s">
        <v>2021</v>
      </c>
      <c r="P418" s="11"/>
    </row>
    <row r="419" ht="24" spans="1:16">
      <c r="A419">
        <f t="shared" si="6"/>
        <v>202301140417</v>
      </c>
      <c r="B419" s="9" t="s">
        <v>2152</v>
      </c>
      <c r="C419" s="11" t="s">
        <v>2153</v>
      </c>
      <c r="D419" s="9" t="s">
        <v>191</v>
      </c>
      <c r="E419" s="11">
        <v>1998.07</v>
      </c>
      <c r="F419" s="57" t="s">
        <v>2154</v>
      </c>
      <c r="G419" s="10" t="s">
        <v>323</v>
      </c>
      <c r="H419" s="10" t="s">
        <v>352</v>
      </c>
      <c r="I419" s="9" t="s">
        <v>195</v>
      </c>
      <c r="J419" s="9" t="s">
        <v>202</v>
      </c>
      <c r="K419" s="9" t="s">
        <v>142</v>
      </c>
      <c r="L419" s="9" t="s">
        <v>143</v>
      </c>
      <c r="M419" s="11">
        <v>13128606778</v>
      </c>
      <c r="N419" s="16">
        <v>202301140417</v>
      </c>
      <c r="O419" s="10" t="s">
        <v>2021</v>
      </c>
      <c r="P419" s="11"/>
    </row>
    <row r="420" ht="24" spans="1:16">
      <c r="A420">
        <f t="shared" si="6"/>
        <v>202301140418</v>
      </c>
      <c r="B420" s="9" t="s">
        <v>2155</v>
      </c>
      <c r="C420" s="10" t="s">
        <v>2156</v>
      </c>
      <c r="D420" s="9" t="s">
        <v>221</v>
      </c>
      <c r="E420" s="10">
        <v>1991.06</v>
      </c>
      <c r="F420" s="56" t="s">
        <v>2157</v>
      </c>
      <c r="G420" s="10" t="s">
        <v>208</v>
      </c>
      <c r="H420" s="10" t="s">
        <v>2052</v>
      </c>
      <c r="I420" s="9" t="s">
        <v>479</v>
      </c>
      <c r="J420" s="9" t="s">
        <v>202</v>
      </c>
      <c r="K420" s="9" t="s">
        <v>142</v>
      </c>
      <c r="L420" s="9" t="s">
        <v>143</v>
      </c>
      <c r="M420" s="10">
        <v>13824222468</v>
      </c>
      <c r="N420" s="16">
        <v>202301140418</v>
      </c>
      <c r="O420" s="10" t="s">
        <v>2021</v>
      </c>
      <c r="P420" s="10"/>
    </row>
    <row r="421" ht="36" spans="1:16">
      <c r="A421">
        <f t="shared" si="6"/>
        <v>202301140419</v>
      </c>
      <c r="B421" s="9" t="s">
        <v>2158</v>
      </c>
      <c r="C421" s="11" t="s">
        <v>2159</v>
      </c>
      <c r="D421" s="9" t="s">
        <v>191</v>
      </c>
      <c r="E421" s="11">
        <v>1996.02</v>
      </c>
      <c r="F421" s="57" t="s">
        <v>2160</v>
      </c>
      <c r="G421" s="10" t="s">
        <v>2161</v>
      </c>
      <c r="H421" s="10" t="s">
        <v>2162</v>
      </c>
      <c r="I421" s="9" t="s">
        <v>479</v>
      </c>
      <c r="J421" s="9" t="s">
        <v>2163</v>
      </c>
      <c r="K421" s="9" t="s">
        <v>142</v>
      </c>
      <c r="L421" s="9" t="s">
        <v>143</v>
      </c>
      <c r="M421" s="11">
        <v>13680822628</v>
      </c>
      <c r="N421" s="16">
        <v>202301140419</v>
      </c>
      <c r="O421" s="10" t="s">
        <v>2021</v>
      </c>
      <c r="P421" s="11"/>
    </row>
    <row r="422" ht="24" spans="1:16">
      <c r="A422">
        <f t="shared" si="6"/>
        <v>202301140420</v>
      </c>
      <c r="B422" s="9" t="s">
        <v>2164</v>
      </c>
      <c r="C422" s="11" t="s">
        <v>2165</v>
      </c>
      <c r="D422" s="9" t="s">
        <v>191</v>
      </c>
      <c r="E422" s="11">
        <v>1993.08</v>
      </c>
      <c r="F422" s="57" t="s">
        <v>2166</v>
      </c>
      <c r="G422" s="10" t="s">
        <v>2167</v>
      </c>
      <c r="H422" s="10" t="s">
        <v>2168</v>
      </c>
      <c r="I422" s="9" t="s">
        <v>479</v>
      </c>
      <c r="J422" s="9" t="s">
        <v>2169</v>
      </c>
      <c r="K422" s="9" t="s">
        <v>142</v>
      </c>
      <c r="L422" s="9" t="s">
        <v>143</v>
      </c>
      <c r="M422" s="11">
        <v>13421612819</v>
      </c>
      <c r="N422" s="16">
        <v>202301140420</v>
      </c>
      <c r="O422" s="10" t="s">
        <v>2021</v>
      </c>
      <c r="P422" s="11"/>
    </row>
    <row r="423" ht="24" spans="1:16">
      <c r="A423">
        <f t="shared" si="6"/>
        <v>202301140421</v>
      </c>
      <c r="B423" s="9" t="s">
        <v>2170</v>
      </c>
      <c r="C423" s="9" t="s">
        <v>2171</v>
      </c>
      <c r="D423" s="9" t="s">
        <v>191</v>
      </c>
      <c r="E423" s="9" t="s">
        <v>2172</v>
      </c>
      <c r="F423" s="9" t="s">
        <v>2173</v>
      </c>
      <c r="G423" s="9" t="s">
        <v>2174</v>
      </c>
      <c r="H423" s="9" t="s">
        <v>2042</v>
      </c>
      <c r="I423" s="9" t="s">
        <v>479</v>
      </c>
      <c r="J423" s="9" t="s">
        <v>202</v>
      </c>
      <c r="K423" s="9" t="s">
        <v>142</v>
      </c>
      <c r="L423" s="9" t="s">
        <v>143</v>
      </c>
      <c r="M423" s="9" t="s">
        <v>2175</v>
      </c>
      <c r="N423" s="16">
        <v>202301140421</v>
      </c>
      <c r="O423" s="10" t="s">
        <v>2176</v>
      </c>
      <c r="P423" s="15"/>
    </row>
    <row r="424" ht="24" spans="1:16">
      <c r="A424">
        <f t="shared" si="6"/>
        <v>202301140422</v>
      </c>
      <c r="B424" s="9" t="s">
        <v>2177</v>
      </c>
      <c r="C424" s="9" t="s">
        <v>2178</v>
      </c>
      <c r="D424" s="9" t="s">
        <v>191</v>
      </c>
      <c r="E424" s="9" t="s">
        <v>2179</v>
      </c>
      <c r="F424" s="9" t="s">
        <v>2180</v>
      </c>
      <c r="G424" s="9" t="s">
        <v>1127</v>
      </c>
      <c r="H424" s="9" t="s">
        <v>2181</v>
      </c>
      <c r="I424" s="9" t="s">
        <v>479</v>
      </c>
      <c r="J424" s="9" t="s">
        <v>202</v>
      </c>
      <c r="K424" s="9" t="s">
        <v>142</v>
      </c>
      <c r="L424" s="9" t="s">
        <v>143</v>
      </c>
      <c r="M424" s="9" t="s">
        <v>2182</v>
      </c>
      <c r="N424" s="16">
        <v>202301140422</v>
      </c>
      <c r="O424" s="10" t="s">
        <v>2176</v>
      </c>
      <c r="P424" s="15"/>
    </row>
    <row r="425" ht="36" spans="1:16">
      <c r="A425">
        <f t="shared" si="6"/>
        <v>202301140423</v>
      </c>
      <c r="B425" s="9" t="s">
        <v>2183</v>
      </c>
      <c r="C425" s="9" t="s">
        <v>2184</v>
      </c>
      <c r="D425" s="9" t="s">
        <v>191</v>
      </c>
      <c r="E425" s="9" t="s">
        <v>1077</v>
      </c>
      <c r="F425" s="9" t="s">
        <v>2185</v>
      </c>
      <c r="G425" s="9" t="s">
        <v>2186</v>
      </c>
      <c r="H425" s="9" t="s">
        <v>307</v>
      </c>
      <c r="I425" s="9" t="s">
        <v>479</v>
      </c>
      <c r="J425" s="9" t="s">
        <v>202</v>
      </c>
      <c r="K425" s="9" t="s">
        <v>142</v>
      </c>
      <c r="L425" s="9" t="s">
        <v>143</v>
      </c>
      <c r="M425" s="9" t="s">
        <v>2187</v>
      </c>
      <c r="N425" s="16">
        <v>202301140423</v>
      </c>
      <c r="O425" s="10" t="s">
        <v>2176</v>
      </c>
      <c r="P425" s="15"/>
    </row>
    <row r="426" ht="36" spans="1:16">
      <c r="A426">
        <f t="shared" si="6"/>
        <v>202301140424</v>
      </c>
      <c r="B426" s="9" t="s">
        <v>2188</v>
      </c>
      <c r="C426" s="9" t="s">
        <v>2189</v>
      </c>
      <c r="D426" s="9" t="s">
        <v>221</v>
      </c>
      <c r="E426" s="9" t="s">
        <v>855</v>
      </c>
      <c r="F426" s="9" t="s">
        <v>2190</v>
      </c>
      <c r="G426" s="9" t="s">
        <v>2191</v>
      </c>
      <c r="H426" s="9" t="s">
        <v>2192</v>
      </c>
      <c r="I426" s="9" t="s">
        <v>479</v>
      </c>
      <c r="J426" s="9" t="s">
        <v>202</v>
      </c>
      <c r="K426" s="9" t="s">
        <v>142</v>
      </c>
      <c r="L426" s="9" t="s">
        <v>143</v>
      </c>
      <c r="M426" s="9" t="s">
        <v>2193</v>
      </c>
      <c r="N426" s="16">
        <v>202301140424</v>
      </c>
      <c r="O426" s="10" t="s">
        <v>2176</v>
      </c>
      <c r="P426" s="15"/>
    </row>
    <row r="427" ht="24" spans="1:16">
      <c r="A427">
        <f t="shared" si="6"/>
        <v>202301140425</v>
      </c>
      <c r="B427" s="9" t="s">
        <v>2194</v>
      </c>
      <c r="C427" s="9" t="s">
        <v>2195</v>
      </c>
      <c r="D427" s="9" t="s">
        <v>191</v>
      </c>
      <c r="E427" s="9" t="s">
        <v>505</v>
      </c>
      <c r="F427" s="9" t="s">
        <v>2196</v>
      </c>
      <c r="G427" s="9" t="s">
        <v>2197</v>
      </c>
      <c r="H427" s="9" t="s">
        <v>2198</v>
      </c>
      <c r="I427" s="9" t="s">
        <v>479</v>
      </c>
      <c r="J427" s="9" t="s">
        <v>202</v>
      </c>
      <c r="K427" s="9" t="s">
        <v>142</v>
      </c>
      <c r="L427" s="9" t="s">
        <v>143</v>
      </c>
      <c r="M427" s="9" t="s">
        <v>2199</v>
      </c>
      <c r="N427" s="16">
        <v>202301140425</v>
      </c>
      <c r="O427" s="10" t="s">
        <v>2176</v>
      </c>
      <c r="P427" s="11"/>
    </row>
    <row r="428" ht="24" spans="1:16">
      <c r="A428">
        <f t="shared" si="6"/>
        <v>202301140426</v>
      </c>
      <c r="B428" s="9" t="s">
        <v>2200</v>
      </c>
      <c r="C428" s="9" t="s">
        <v>2201</v>
      </c>
      <c r="D428" s="9" t="s">
        <v>191</v>
      </c>
      <c r="E428" s="9" t="s">
        <v>902</v>
      </c>
      <c r="F428" s="9" t="s">
        <v>2202</v>
      </c>
      <c r="G428" s="9" t="s">
        <v>208</v>
      </c>
      <c r="H428" s="9" t="s">
        <v>2203</v>
      </c>
      <c r="I428" s="9" t="s">
        <v>195</v>
      </c>
      <c r="J428" s="9" t="s">
        <v>202</v>
      </c>
      <c r="K428" s="9" t="s">
        <v>142</v>
      </c>
      <c r="L428" s="9" t="s">
        <v>143</v>
      </c>
      <c r="M428" s="9" t="s">
        <v>2204</v>
      </c>
      <c r="N428" s="16">
        <v>202301140426</v>
      </c>
      <c r="O428" s="10" t="s">
        <v>2176</v>
      </c>
      <c r="P428" s="11"/>
    </row>
    <row r="429" ht="24" spans="1:16">
      <c r="A429">
        <f t="shared" si="6"/>
        <v>202301140427</v>
      </c>
      <c r="B429" s="9" t="s">
        <v>2205</v>
      </c>
      <c r="C429" s="11" t="s">
        <v>2206</v>
      </c>
      <c r="D429" s="9" t="s">
        <v>221</v>
      </c>
      <c r="E429" s="11">
        <v>1994.09</v>
      </c>
      <c r="F429" s="57" t="s">
        <v>2207</v>
      </c>
      <c r="G429" s="10" t="s">
        <v>926</v>
      </c>
      <c r="H429" s="10" t="s">
        <v>2208</v>
      </c>
      <c r="I429" s="9" t="s">
        <v>479</v>
      </c>
      <c r="J429" s="9" t="s">
        <v>202</v>
      </c>
      <c r="K429" s="9" t="s">
        <v>142</v>
      </c>
      <c r="L429" s="9" t="s">
        <v>143</v>
      </c>
      <c r="M429" s="11">
        <v>15816318810</v>
      </c>
      <c r="N429" s="16">
        <v>202301140427</v>
      </c>
      <c r="O429" s="10" t="s">
        <v>2176</v>
      </c>
      <c r="P429" s="11"/>
    </row>
    <row r="430" ht="24" spans="1:16">
      <c r="A430">
        <f t="shared" si="6"/>
        <v>202301140428</v>
      </c>
      <c r="B430" s="9" t="s">
        <v>2209</v>
      </c>
      <c r="C430" s="11" t="s">
        <v>2210</v>
      </c>
      <c r="D430" s="9" t="s">
        <v>221</v>
      </c>
      <c r="E430" s="11">
        <v>1988.08</v>
      </c>
      <c r="F430" s="57" t="s">
        <v>2211</v>
      </c>
      <c r="G430" s="10" t="s">
        <v>2212</v>
      </c>
      <c r="H430" s="10" t="s">
        <v>2213</v>
      </c>
      <c r="I430" s="9" t="s">
        <v>479</v>
      </c>
      <c r="J430" s="9" t="s">
        <v>202</v>
      </c>
      <c r="K430" s="9" t="s">
        <v>142</v>
      </c>
      <c r="L430" s="9" t="s">
        <v>143</v>
      </c>
      <c r="M430" s="11">
        <v>13202330885</v>
      </c>
      <c r="N430" s="16">
        <v>202301140428</v>
      </c>
      <c r="O430" s="10" t="s">
        <v>2176</v>
      </c>
      <c r="P430" s="11"/>
    </row>
    <row r="431" ht="36" spans="1:16">
      <c r="A431">
        <f t="shared" si="6"/>
        <v>202301140429</v>
      </c>
      <c r="B431" s="9" t="s">
        <v>2214</v>
      </c>
      <c r="C431" s="11" t="s">
        <v>2215</v>
      </c>
      <c r="D431" s="9" t="s">
        <v>191</v>
      </c>
      <c r="E431" s="11">
        <v>1996.08</v>
      </c>
      <c r="F431" s="57" t="s">
        <v>2216</v>
      </c>
      <c r="G431" s="10" t="s">
        <v>2186</v>
      </c>
      <c r="H431" s="10" t="s">
        <v>2217</v>
      </c>
      <c r="I431" s="9" t="s">
        <v>479</v>
      </c>
      <c r="J431" s="9" t="s">
        <v>202</v>
      </c>
      <c r="K431" s="9" t="s">
        <v>142</v>
      </c>
      <c r="L431" s="9" t="s">
        <v>143</v>
      </c>
      <c r="M431" s="11">
        <v>15521223779</v>
      </c>
      <c r="N431" s="16">
        <v>202301140429</v>
      </c>
      <c r="O431" s="10" t="s">
        <v>2176</v>
      </c>
      <c r="P431" s="11"/>
    </row>
    <row r="432" ht="24" spans="1:16">
      <c r="A432">
        <f t="shared" si="6"/>
        <v>202301140430</v>
      </c>
      <c r="B432" s="9" t="s">
        <v>2218</v>
      </c>
      <c r="C432" s="10" t="s">
        <v>2219</v>
      </c>
      <c r="D432" s="9" t="s">
        <v>191</v>
      </c>
      <c r="E432" s="10">
        <v>1996.04</v>
      </c>
      <c r="F432" s="56" t="s">
        <v>2220</v>
      </c>
      <c r="G432" s="10" t="s">
        <v>2221</v>
      </c>
      <c r="H432" s="10" t="s">
        <v>2222</v>
      </c>
      <c r="I432" s="9" t="s">
        <v>479</v>
      </c>
      <c r="J432" s="9" t="s">
        <v>202</v>
      </c>
      <c r="K432" s="9" t="s">
        <v>142</v>
      </c>
      <c r="L432" s="9" t="s">
        <v>143</v>
      </c>
      <c r="M432" s="10">
        <v>13710400070</v>
      </c>
      <c r="N432" s="16">
        <v>202301140430</v>
      </c>
      <c r="O432" s="10" t="s">
        <v>2176</v>
      </c>
      <c r="P432" s="11"/>
    </row>
    <row r="433" ht="24" spans="1:16">
      <c r="A433">
        <f t="shared" si="6"/>
        <v>202301140431</v>
      </c>
      <c r="B433" s="9" t="s">
        <v>2223</v>
      </c>
      <c r="C433" s="10" t="s">
        <v>2224</v>
      </c>
      <c r="D433" s="9" t="s">
        <v>191</v>
      </c>
      <c r="E433" s="10">
        <v>1999.05</v>
      </c>
      <c r="F433" s="56" t="s">
        <v>2225</v>
      </c>
      <c r="G433" s="10" t="s">
        <v>2226</v>
      </c>
      <c r="H433" s="10" t="s">
        <v>2227</v>
      </c>
      <c r="I433" s="9" t="s">
        <v>479</v>
      </c>
      <c r="J433" s="9" t="s">
        <v>202</v>
      </c>
      <c r="K433" s="9" t="s">
        <v>142</v>
      </c>
      <c r="L433" s="9" t="s">
        <v>143</v>
      </c>
      <c r="M433" s="10">
        <v>15279482352</v>
      </c>
      <c r="N433" s="16">
        <v>202301140431</v>
      </c>
      <c r="O433" s="10" t="s">
        <v>2176</v>
      </c>
      <c r="P433" s="10"/>
    </row>
    <row r="434" ht="24" spans="1:16">
      <c r="A434">
        <f t="shared" si="6"/>
        <v>202301140432</v>
      </c>
      <c r="B434" s="9" t="s">
        <v>2228</v>
      </c>
      <c r="C434" s="10" t="s">
        <v>2229</v>
      </c>
      <c r="D434" s="9" t="s">
        <v>221</v>
      </c>
      <c r="E434" s="10">
        <v>1992.01</v>
      </c>
      <c r="F434" s="56" t="s">
        <v>2230</v>
      </c>
      <c r="G434" s="10" t="s">
        <v>498</v>
      </c>
      <c r="H434" s="10" t="s">
        <v>2192</v>
      </c>
      <c r="I434" s="9" t="s">
        <v>479</v>
      </c>
      <c r="J434" s="9" t="s">
        <v>202</v>
      </c>
      <c r="K434" s="9" t="s">
        <v>142</v>
      </c>
      <c r="L434" s="9" t="s">
        <v>143</v>
      </c>
      <c r="M434" s="10">
        <v>13414766449</v>
      </c>
      <c r="N434" s="16">
        <v>202301140432</v>
      </c>
      <c r="O434" s="10" t="s">
        <v>2176</v>
      </c>
      <c r="P434" s="10"/>
    </row>
    <row r="435" ht="24" spans="1:16">
      <c r="A435">
        <f t="shared" si="6"/>
        <v>202301140433</v>
      </c>
      <c r="B435" s="9" t="s">
        <v>2231</v>
      </c>
      <c r="C435" s="10" t="s">
        <v>1174</v>
      </c>
      <c r="D435" s="9" t="s">
        <v>221</v>
      </c>
      <c r="E435" s="10">
        <v>1990.12</v>
      </c>
      <c r="F435" s="56" t="s">
        <v>2232</v>
      </c>
      <c r="G435" s="10" t="s">
        <v>622</v>
      </c>
      <c r="H435" s="10" t="s">
        <v>312</v>
      </c>
      <c r="I435" s="9" t="s">
        <v>195</v>
      </c>
      <c r="J435" s="10" t="s">
        <v>1240</v>
      </c>
      <c r="K435" s="9" t="s">
        <v>142</v>
      </c>
      <c r="L435" s="9" t="s">
        <v>143</v>
      </c>
      <c r="M435" s="10">
        <v>15975317646</v>
      </c>
      <c r="N435" s="16">
        <v>202301140433</v>
      </c>
      <c r="O435" s="10" t="s">
        <v>2176</v>
      </c>
      <c r="P435" s="10"/>
    </row>
    <row r="436" ht="24" spans="1:16">
      <c r="A436">
        <f t="shared" si="6"/>
        <v>202301140434</v>
      </c>
      <c r="B436" s="9" t="s">
        <v>2233</v>
      </c>
      <c r="C436" s="10" t="s">
        <v>2234</v>
      </c>
      <c r="D436" s="9" t="s">
        <v>221</v>
      </c>
      <c r="E436" s="10">
        <v>1995.06</v>
      </c>
      <c r="F436" s="56" t="s">
        <v>2235</v>
      </c>
      <c r="G436" s="10" t="s">
        <v>316</v>
      </c>
      <c r="H436" s="10" t="s">
        <v>2236</v>
      </c>
      <c r="I436" s="9" t="s">
        <v>479</v>
      </c>
      <c r="J436" s="9" t="s">
        <v>202</v>
      </c>
      <c r="K436" s="9" t="s">
        <v>142</v>
      </c>
      <c r="L436" s="9" t="s">
        <v>143</v>
      </c>
      <c r="M436" s="10">
        <v>18144600605</v>
      </c>
      <c r="N436" s="16">
        <v>202301140434</v>
      </c>
      <c r="O436" s="10" t="s">
        <v>2176</v>
      </c>
      <c r="P436" s="10"/>
    </row>
    <row r="437" ht="24" spans="1:16">
      <c r="A437">
        <f t="shared" si="6"/>
        <v>202301140435</v>
      </c>
      <c r="B437" s="9" t="s">
        <v>2237</v>
      </c>
      <c r="C437" s="10" t="s">
        <v>2238</v>
      </c>
      <c r="D437" s="9" t="s">
        <v>191</v>
      </c>
      <c r="E437" s="10">
        <v>1995.06</v>
      </c>
      <c r="F437" s="56" t="s">
        <v>2239</v>
      </c>
      <c r="G437" s="10" t="s">
        <v>435</v>
      </c>
      <c r="H437" s="10" t="s">
        <v>1484</v>
      </c>
      <c r="I437" s="9" t="s">
        <v>195</v>
      </c>
      <c r="J437" s="9" t="s">
        <v>202</v>
      </c>
      <c r="K437" s="9" t="s">
        <v>142</v>
      </c>
      <c r="L437" s="9" t="s">
        <v>147</v>
      </c>
      <c r="M437" s="10">
        <v>13380865362</v>
      </c>
      <c r="N437" s="16">
        <v>202301140435</v>
      </c>
      <c r="O437" s="10" t="s">
        <v>2176</v>
      </c>
      <c r="P437" s="10"/>
    </row>
    <row r="438" ht="24" spans="1:16">
      <c r="A438">
        <f t="shared" si="6"/>
        <v>202301140436</v>
      </c>
      <c r="B438" s="9" t="s">
        <v>2240</v>
      </c>
      <c r="C438" s="10" t="s">
        <v>2241</v>
      </c>
      <c r="D438" s="9" t="s">
        <v>191</v>
      </c>
      <c r="E438" s="10">
        <v>2000.01</v>
      </c>
      <c r="F438" s="56" t="s">
        <v>2242</v>
      </c>
      <c r="G438" s="10" t="s">
        <v>218</v>
      </c>
      <c r="H438" s="10" t="s">
        <v>2243</v>
      </c>
      <c r="I438" s="9" t="s">
        <v>195</v>
      </c>
      <c r="J438" s="9" t="s">
        <v>202</v>
      </c>
      <c r="K438" s="9" t="s">
        <v>142</v>
      </c>
      <c r="L438" s="9" t="s">
        <v>147</v>
      </c>
      <c r="M438" s="10">
        <v>15766301285</v>
      </c>
      <c r="N438" s="16">
        <v>202301140436</v>
      </c>
      <c r="O438" s="10" t="s">
        <v>2176</v>
      </c>
      <c r="P438" s="10"/>
    </row>
    <row r="439" ht="36" spans="1:16">
      <c r="A439">
        <f t="shared" si="6"/>
        <v>202301140437</v>
      </c>
      <c r="B439" s="9" t="s">
        <v>2244</v>
      </c>
      <c r="C439" s="9" t="s">
        <v>2245</v>
      </c>
      <c r="D439" s="9" t="s">
        <v>221</v>
      </c>
      <c r="E439" s="9" t="s">
        <v>775</v>
      </c>
      <c r="F439" s="9" t="s">
        <v>2246</v>
      </c>
      <c r="G439" s="9" t="s">
        <v>2077</v>
      </c>
      <c r="H439" s="9" t="s">
        <v>1139</v>
      </c>
      <c r="I439" s="9" t="s">
        <v>479</v>
      </c>
      <c r="J439" s="9" t="s">
        <v>150</v>
      </c>
      <c r="K439" s="9" t="s">
        <v>150</v>
      </c>
      <c r="L439" s="9" t="s">
        <v>151</v>
      </c>
      <c r="M439" s="9" t="s">
        <v>2247</v>
      </c>
      <c r="N439" s="16">
        <v>202301140437</v>
      </c>
      <c r="O439" s="10" t="s">
        <v>2176</v>
      </c>
      <c r="P439" s="11"/>
    </row>
    <row r="440" ht="24" spans="1:16">
      <c r="A440">
        <f t="shared" si="6"/>
        <v>202301140438</v>
      </c>
      <c r="B440" s="9" t="s">
        <v>2248</v>
      </c>
      <c r="C440" s="9" t="s">
        <v>2249</v>
      </c>
      <c r="D440" s="9" t="s">
        <v>191</v>
      </c>
      <c r="E440" s="9" t="s">
        <v>1922</v>
      </c>
      <c r="F440" s="9" t="s">
        <v>2250</v>
      </c>
      <c r="G440" s="9" t="s">
        <v>1716</v>
      </c>
      <c r="H440" s="9" t="s">
        <v>267</v>
      </c>
      <c r="I440" s="9" t="s">
        <v>195</v>
      </c>
      <c r="J440" s="9" t="s">
        <v>202</v>
      </c>
      <c r="K440" s="9" t="s">
        <v>150</v>
      </c>
      <c r="L440" s="9" t="s">
        <v>153</v>
      </c>
      <c r="M440" s="9" t="s">
        <v>2251</v>
      </c>
      <c r="N440" s="16">
        <v>202301140438</v>
      </c>
      <c r="O440" s="10" t="s">
        <v>2176</v>
      </c>
      <c r="P440" s="11"/>
    </row>
    <row r="441" ht="24" spans="1:16">
      <c r="A441">
        <f t="shared" si="6"/>
        <v>202301140439</v>
      </c>
      <c r="B441" s="9" t="s">
        <v>2252</v>
      </c>
      <c r="C441" s="9" t="s">
        <v>2253</v>
      </c>
      <c r="D441" s="9" t="s">
        <v>221</v>
      </c>
      <c r="E441" s="9" t="s">
        <v>1379</v>
      </c>
      <c r="F441" s="9" t="s">
        <v>2254</v>
      </c>
      <c r="G441" s="9" t="s">
        <v>524</v>
      </c>
      <c r="H441" s="9" t="s">
        <v>2168</v>
      </c>
      <c r="I441" s="9" t="s">
        <v>479</v>
      </c>
      <c r="J441" s="9" t="s">
        <v>150</v>
      </c>
      <c r="K441" s="9" t="s">
        <v>150</v>
      </c>
      <c r="L441" s="9" t="s">
        <v>153</v>
      </c>
      <c r="M441" s="9" t="s">
        <v>2255</v>
      </c>
      <c r="N441" s="16">
        <v>202301140439</v>
      </c>
      <c r="O441" s="10" t="s">
        <v>2176</v>
      </c>
      <c r="P441" s="11"/>
    </row>
    <row r="442" ht="24" spans="1:16">
      <c r="A442">
        <f t="shared" si="6"/>
        <v>202301140440</v>
      </c>
      <c r="B442" s="9" t="s">
        <v>2256</v>
      </c>
      <c r="C442" s="9" t="s">
        <v>2257</v>
      </c>
      <c r="D442" s="9" t="s">
        <v>191</v>
      </c>
      <c r="E442" s="9" t="s">
        <v>2258</v>
      </c>
      <c r="F442" s="9" t="s">
        <v>2259</v>
      </c>
      <c r="G442" s="9" t="s">
        <v>2260</v>
      </c>
      <c r="H442" s="9" t="s">
        <v>2261</v>
      </c>
      <c r="I442" s="9" t="s">
        <v>479</v>
      </c>
      <c r="J442" s="9" t="s">
        <v>150</v>
      </c>
      <c r="K442" s="9" t="s">
        <v>150</v>
      </c>
      <c r="L442" s="9" t="s">
        <v>153</v>
      </c>
      <c r="M442" s="9" t="s">
        <v>2262</v>
      </c>
      <c r="N442" s="16">
        <v>202301140440</v>
      </c>
      <c r="O442" s="10" t="s">
        <v>2176</v>
      </c>
      <c r="P442" s="11"/>
    </row>
    <row r="443" ht="36" spans="1:16">
      <c r="A443">
        <f t="shared" si="6"/>
        <v>202301140441</v>
      </c>
      <c r="B443" s="9" t="s">
        <v>2263</v>
      </c>
      <c r="C443" s="9" t="s">
        <v>2264</v>
      </c>
      <c r="D443" s="9" t="s">
        <v>191</v>
      </c>
      <c r="E443" s="9" t="s">
        <v>1955</v>
      </c>
      <c r="F443" s="9" t="s">
        <v>2265</v>
      </c>
      <c r="G443" s="9" t="s">
        <v>2077</v>
      </c>
      <c r="H443" s="9" t="s">
        <v>1139</v>
      </c>
      <c r="I443" s="9" t="s">
        <v>479</v>
      </c>
      <c r="J443" s="9" t="s">
        <v>2266</v>
      </c>
      <c r="K443" s="9" t="s">
        <v>150</v>
      </c>
      <c r="L443" s="9" t="s">
        <v>153</v>
      </c>
      <c r="M443" s="9" t="s">
        <v>2267</v>
      </c>
      <c r="N443" s="16">
        <v>202301140441</v>
      </c>
      <c r="O443" s="10" t="s">
        <v>2176</v>
      </c>
      <c r="P443" s="11"/>
    </row>
    <row r="444" ht="36" spans="1:16">
      <c r="A444">
        <f t="shared" si="6"/>
        <v>202301140442</v>
      </c>
      <c r="B444" s="9" t="s">
        <v>2268</v>
      </c>
      <c r="C444" s="9" t="s">
        <v>2269</v>
      </c>
      <c r="D444" s="9" t="s">
        <v>191</v>
      </c>
      <c r="E444" s="9" t="s">
        <v>2270</v>
      </c>
      <c r="F444" s="9" t="s">
        <v>2271</v>
      </c>
      <c r="G444" s="9" t="s">
        <v>2111</v>
      </c>
      <c r="H444" s="9" t="s">
        <v>2272</v>
      </c>
      <c r="I444" s="9" t="s">
        <v>479</v>
      </c>
      <c r="J444" s="9" t="s">
        <v>2273</v>
      </c>
      <c r="K444" s="9" t="s">
        <v>150</v>
      </c>
      <c r="L444" s="9" t="s">
        <v>153</v>
      </c>
      <c r="M444" s="9" t="s">
        <v>2274</v>
      </c>
      <c r="N444" s="16">
        <v>202301140442</v>
      </c>
      <c r="O444" s="10" t="s">
        <v>2176</v>
      </c>
      <c r="P444" s="15"/>
    </row>
    <row r="445" ht="24" spans="1:16">
      <c r="A445">
        <f t="shared" si="6"/>
        <v>202301140443</v>
      </c>
      <c r="B445" s="9" t="s">
        <v>2275</v>
      </c>
      <c r="C445" s="9" t="s">
        <v>2276</v>
      </c>
      <c r="D445" s="9" t="s">
        <v>191</v>
      </c>
      <c r="E445" s="9" t="s">
        <v>568</v>
      </c>
      <c r="F445" s="9" t="s">
        <v>2277</v>
      </c>
      <c r="G445" s="9" t="s">
        <v>2278</v>
      </c>
      <c r="H445" s="9" t="s">
        <v>2279</v>
      </c>
      <c r="I445" s="9" t="s">
        <v>479</v>
      </c>
      <c r="J445" s="9" t="s">
        <v>2280</v>
      </c>
      <c r="K445" s="9" t="s">
        <v>150</v>
      </c>
      <c r="L445" s="9" t="s">
        <v>153</v>
      </c>
      <c r="M445" s="9" t="s">
        <v>2281</v>
      </c>
      <c r="N445" s="16">
        <v>202301140443</v>
      </c>
      <c r="O445" s="10" t="s">
        <v>2176</v>
      </c>
      <c r="P445" s="15"/>
    </row>
    <row r="446" ht="36" spans="1:16">
      <c r="A446">
        <f t="shared" si="6"/>
        <v>202301140444</v>
      </c>
      <c r="B446" s="9" t="s">
        <v>2282</v>
      </c>
      <c r="C446" s="9" t="s">
        <v>2283</v>
      </c>
      <c r="D446" s="9" t="s">
        <v>191</v>
      </c>
      <c r="E446" s="9" t="s">
        <v>535</v>
      </c>
      <c r="F446" s="9" t="s">
        <v>2284</v>
      </c>
      <c r="G446" s="9" t="s">
        <v>2285</v>
      </c>
      <c r="H446" s="9" t="s">
        <v>2286</v>
      </c>
      <c r="I446" s="9" t="s">
        <v>479</v>
      </c>
      <c r="J446" s="9" t="s">
        <v>2287</v>
      </c>
      <c r="K446" s="9" t="s">
        <v>150</v>
      </c>
      <c r="L446" s="9" t="s">
        <v>153</v>
      </c>
      <c r="M446" s="9" t="s">
        <v>2288</v>
      </c>
      <c r="N446" s="16">
        <v>202301140444</v>
      </c>
      <c r="O446" s="10" t="s">
        <v>2176</v>
      </c>
      <c r="P446" s="11"/>
    </row>
    <row r="447" ht="24" spans="1:16">
      <c r="A447">
        <f t="shared" si="6"/>
        <v>202301140445</v>
      </c>
      <c r="B447" s="9" t="s">
        <v>2289</v>
      </c>
      <c r="C447" s="9" t="s">
        <v>2290</v>
      </c>
      <c r="D447" s="9" t="s">
        <v>221</v>
      </c>
      <c r="E447" s="9" t="s">
        <v>1577</v>
      </c>
      <c r="F447" s="9" t="s">
        <v>2291</v>
      </c>
      <c r="G447" s="9" t="s">
        <v>316</v>
      </c>
      <c r="H447" s="9" t="s">
        <v>493</v>
      </c>
      <c r="I447" s="9" t="s">
        <v>479</v>
      </c>
      <c r="J447" s="9" t="s">
        <v>2292</v>
      </c>
      <c r="K447" s="9" t="s">
        <v>150</v>
      </c>
      <c r="L447" s="9" t="s">
        <v>153</v>
      </c>
      <c r="M447" s="9" t="s">
        <v>2293</v>
      </c>
      <c r="N447" s="16">
        <v>202301140445</v>
      </c>
      <c r="O447" s="10" t="s">
        <v>2176</v>
      </c>
      <c r="P447" s="11"/>
    </row>
    <row r="448" ht="24" spans="1:16">
      <c r="A448">
        <f t="shared" si="6"/>
        <v>202301140446</v>
      </c>
      <c r="B448" s="9" t="s">
        <v>2294</v>
      </c>
      <c r="C448" s="9" t="s">
        <v>2295</v>
      </c>
      <c r="D448" s="9" t="s">
        <v>191</v>
      </c>
      <c r="E448" s="9" t="s">
        <v>682</v>
      </c>
      <c r="F448" s="9" t="s">
        <v>2296</v>
      </c>
      <c r="G448" s="9" t="s">
        <v>2047</v>
      </c>
      <c r="H448" s="9" t="s">
        <v>2297</v>
      </c>
      <c r="I448" s="9" t="s">
        <v>479</v>
      </c>
      <c r="J448" s="9" t="s">
        <v>202</v>
      </c>
      <c r="K448" s="9" t="s">
        <v>150</v>
      </c>
      <c r="L448" s="9" t="s">
        <v>153</v>
      </c>
      <c r="M448" s="9" t="s">
        <v>2298</v>
      </c>
      <c r="N448" s="16">
        <v>202301140446</v>
      </c>
      <c r="O448" s="10" t="s">
        <v>2176</v>
      </c>
      <c r="P448" s="11"/>
    </row>
    <row r="449" ht="24" spans="1:16">
      <c r="A449">
        <f t="shared" si="6"/>
        <v>202301140447</v>
      </c>
      <c r="B449" s="9" t="s">
        <v>2299</v>
      </c>
      <c r="C449" s="9" t="s">
        <v>2300</v>
      </c>
      <c r="D449" s="9" t="s">
        <v>191</v>
      </c>
      <c r="E449" s="9" t="s">
        <v>2179</v>
      </c>
      <c r="F449" s="9" t="s">
        <v>2301</v>
      </c>
      <c r="G449" s="9" t="s">
        <v>926</v>
      </c>
      <c r="H449" s="9" t="s">
        <v>2302</v>
      </c>
      <c r="I449" s="9" t="s">
        <v>479</v>
      </c>
      <c r="J449" s="9" t="s">
        <v>202</v>
      </c>
      <c r="K449" s="9" t="s">
        <v>150</v>
      </c>
      <c r="L449" s="9" t="s">
        <v>153</v>
      </c>
      <c r="M449" s="9" t="s">
        <v>2303</v>
      </c>
      <c r="N449" s="16">
        <v>202301140447</v>
      </c>
      <c r="O449" s="10" t="s">
        <v>2176</v>
      </c>
      <c r="P449" s="11"/>
    </row>
    <row r="450" ht="24" spans="1:16">
      <c r="A450">
        <f t="shared" si="6"/>
        <v>202301140448</v>
      </c>
      <c r="B450" s="9" t="s">
        <v>2304</v>
      </c>
      <c r="C450" s="9" t="s">
        <v>2305</v>
      </c>
      <c r="D450" s="9" t="s">
        <v>191</v>
      </c>
      <c r="E450" s="9" t="s">
        <v>659</v>
      </c>
      <c r="F450" s="9" t="s">
        <v>2306</v>
      </c>
      <c r="G450" s="9" t="s">
        <v>2307</v>
      </c>
      <c r="H450" s="9" t="s">
        <v>2308</v>
      </c>
      <c r="I450" s="9" t="s">
        <v>479</v>
      </c>
      <c r="J450" s="9" t="s">
        <v>202</v>
      </c>
      <c r="K450" s="9" t="s">
        <v>150</v>
      </c>
      <c r="L450" s="9" t="s">
        <v>153</v>
      </c>
      <c r="M450" s="9" t="s">
        <v>2309</v>
      </c>
      <c r="N450" s="16">
        <v>202301140448</v>
      </c>
      <c r="O450" s="10" t="s">
        <v>2176</v>
      </c>
      <c r="P450" s="11"/>
    </row>
    <row r="451" ht="24" spans="1:16">
      <c r="A451">
        <f t="shared" ref="A451:A491" si="7">N451</f>
        <v>202301140449</v>
      </c>
      <c r="B451" s="9" t="s">
        <v>2310</v>
      </c>
      <c r="C451" s="9" t="s">
        <v>2311</v>
      </c>
      <c r="D451" s="9" t="s">
        <v>191</v>
      </c>
      <c r="E451" s="9" t="s">
        <v>199</v>
      </c>
      <c r="F451" s="9" t="s">
        <v>2312</v>
      </c>
      <c r="G451" s="9" t="s">
        <v>2313</v>
      </c>
      <c r="H451" s="9" t="s">
        <v>2314</v>
      </c>
      <c r="I451" s="9" t="s">
        <v>479</v>
      </c>
      <c r="J451" s="9" t="s">
        <v>202</v>
      </c>
      <c r="K451" s="9" t="s">
        <v>150</v>
      </c>
      <c r="L451" s="9" t="s">
        <v>153</v>
      </c>
      <c r="M451" s="9" t="s">
        <v>2315</v>
      </c>
      <c r="N451" s="16">
        <v>202301140449</v>
      </c>
      <c r="O451" s="10" t="s">
        <v>2176</v>
      </c>
      <c r="P451" s="11"/>
    </row>
    <row r="452" ht="24" spans="1:16">
      <c r="A452">
        <f t="shared" si="7"/>
        <v>202301140450</v>
      </c>
      <c r="B452" s="9" t="s">
        <v>2316</v>
      </c>
      <c r="C452" s="9" t="s">
        <v>2317</v>
      </c>
      <c r="D452" s="9" t="s">
        <v>191</v>
      </c>
      <c r="E452" s="9" t="s">
        <v>1563</v>
      </c>
      <c r="F452" s="9" t="s">
        <v>2318</v>
      </c>
      <c r="G452" s="9" t="s">
        <v>218</v>
      </c>
      <c r="H452" s="9" t="s">
        <v>2314</v>
      </c>
      <c r="I452" s="9" t="s">
        <v>479</v>
      </c>
      <c r="J452" s="9" t="s">
        <v>202</v>
      </c>
      <c r="K452" s="9" t="s">
        <v>150</v>
      </c>
      <c r="L452" s="9" t="s">
        <v>153</v>
      </c>
      <c r="M452" s="9" t="s">
        <v>2319</v>
      </c>
      <c r="N452" s="16">
        <v>202301140450</v>
      </c>
      <c r="O452" s="10" t="s">
        <v>2176</v>
      </c>
      <c r="P452" s="11"/>
    </row>
    <row r="453" ht="24" spans="1:16">
      <c r="A453">
        <f t="shared" si="7"/>
        <v>202301140451</v>
      </c>
      <c r="B453" s="9" t="s">
        <v>2320</v>
      </c>
      <c r="C453" s="9" t="s">
        <v>2321</v>
      </c>
      <c r="D453" s="9" t="s">
        <v>191</v>
      </c>
      <c r="E453" s="9" t="s">
        <v>971</v>
      </c>
      <c r="F453" s="9" t="s">
        <v>2322</v>
      </c>
      <c r="G453" s="9" t="s">
        <v>2323</v>
      </c>
      <c r="H453" s="9" t="s">
        <v>2324</v>
      </c>
      <c r="I453" s="9" t="s">
        <v>479</v>
      </c>
      <c r="J453" s="9" t="s">
        <v>202</v>
      </c>
      <c r="K453" s="9" t="s">
        <v>150</v>
      </c>
      <c r="L453" s="9" t="s">
        <v>153</v>
      </c>
      <c r="M453" s="9" t="s">
        <v>2325</v>
      </c>
      <c r="N453" s="16">
        <v>202301140451</v>
      </c>
      <c r="O453" s="10" t="s">
        <v>2326</v>
      </c>
      <c r="P453" s="11"/>
    </row>
    <row r="454" ht="24" spans="1:16">
      <c r="A454">
        <f t="shared" si="7"/>
        <v>202301140452</v>
      </c>
      <c r="B454" s="9" t="s">
        <v>2327</v>
      </c>
      <c r="C454" s="9" t="s">
        <v>2328</v>
      </c>
      <c r="D454" s="9" t="s">
        <v>191</v>
      </c>
      <c r="E454" s="9" t="s">
        <v>1273</v>
      </c>
      <c r="F454" s="9" t="s">
        <v>2329</v>
      </c>
      <c r="G454" s="9" t="s">
        <v>524</v>
      </c>
      <c r="H454" s="9" t="s">
        <v>290</v>
      </c>
      <c r="I454" s="9" t="s">
        <v>479</v>
      </c>
      <c r="J454" s="9" t="s">
        <v>2330</v>
      </c>
      <c r="K454" s="9" t="s">
        <v>150</v>
      </c>
      <c r="L454" s="9" t="s">
        <v>153</v>
      </c>
      <c r="M454" s="9" t="s">
        <v>2331</v>
      </c>
      <c r="N454" s="16">
        <v>202301140452</v>
      </c>
      <c r="O454" s="10" t="s">
        <v>2326</v>
      </c>
      <c r="P454" s="11"/>
    </row>
    <row r="455" ht="24" spans="1:16">
      <c r="A455">
        <f t="shared" si="7"/>
        <v>202301140453</v>
      </c>
      <c r="B455" s="9" t="s">
        <v>2332</v>
      </c>
      <c r="C455" s="9" t="s">
        <v>2333</v>
      </c>
      <c r="D455" s="9" t="s">
        <v>191</v>
      </c>
      <c r="E455" s="9" t="s">
        <v>1077</v>
      </c>
      <c r="F455" s="9" t="s">
        <v>2334</v>
      </c>
      <c r="G455" s="9" t="s">
        <v>2335</v>
      </c>
      <c r="H455" s="9" t="s">
        <v>787</v>
      </c>
      <c r="I455" s="9" t="s">
        <v>195</v>
      </c>
      <c r="J455" s="9" t="s">
        <v>202</v>
      </c>
      <c r="K455" s="9" t="s">
        <v>150</v>
      </c>
      <c r="L455" s="9" t="s">
        <v>153</v>
      </c>
      <c r="M455" s="9" t="s">
        <v>2336</v>
      </c>
      <c r="N455" s="16">
        <v>202301140453</v>
      </c>
      <c r="O455" s="10" t="s">
        <v>2326</v>
      </c>
      <c r="P455" s="11"/>
    </row>
    <row r="456" ht="36" spans="1:16">
      <c r="A456">
        <f t="shared" si="7"/>
        <v>202301140454</v>
      </c>
      <c r="B456" s="9" t="s">
        <v>2337</v>
      </c>
      <c r="C456" s="9" t="s">
        <v>2338</v>
      </c>
      <c r="D456" s="9" t="s">
        <v>191</v>
      </c>
      <c r="E456" s="9" t="s">
        <v>2179</v>
      </c>
      <c r="F456" s="9" t="s">
        <v>2339</v>
      </c>
      <c r="G456" s="9" t="s">
        <v>2093</v>
      </c>
      <c r="H456" s="9" t="s">
        <v>2340</v>
      </c>
      <c r="I456" s="9" t="s">
        <v>479</v>
      </c>
      <c r="J456" s="9" t="s">
        <v>2341</v>
      </c>
      <c r="K456" s="9" t="s">
        <v>150</v>
      </c>
      <c r="L456" s="9" t="s">
        <v>153</v>
      </c>
      <c r="M456" s="9" t="s">
        <v>2342</v>
      </c>
      <c r="N456" s="16">
        <v>202301140454</v>
      </c>
      <c r="O456" s="10" t="s">
        <v>2326</v>
      </c>
      <c r="P456" s="11"/>
    </row>
    <row r="457" ht="36" spans="1:16">
      <c r="A457">
        <f t="shared" si="7"/>
        <v>202301140455</v>
      </c>
      <c r="B457" s="9" t="s">
        <v>2343</v>
      </c>
      <c r="C457" s="9" t="s">
        <v>2344</v>
      </c>
      <c r="D457" s="9" t="s">
        <v>191</v>
      </c>
      <c r="E457" s="9" t="s">
        <v>1044</v>
      </c>
      <c r="F457" s="9" t="s">
        <v>2345</v>
      </c>
      <c r="G457" s="9" t="s">
        <v>2346</v>
      </c>
      <c r="H457" s="9" t="s">
        <v>2347</v>
      </c>
      <c r="I457" s="9" t="s">
        <v>479</v>
      </c>
      <c r="J457" s="9" t="s">
        <v>202</v>
      </c>
      <c r="K457" s="9" t="s">
        <v>150</v>
      </c>
      <c r="L457" s="9" t="s">
        <v>153</v>
      </c>
      <c r="M457" s="9" t="s">
        <v>2348</v>
      </c>
      <c r="N457" s="16">
        <v>202301140455</v>
      </c>
      <c r="O457" s="10" t="s">
        <v>2326</v>
      </c>
      <c r="P457" s="11"/>
    </row>
    <row r="458" ht="24" spans="1:16">
      <c r="A458">
        <f t="shared" si="7"/>
        <v>202301140456</v>
      </c>
      <c r="B458" s="9" t="s">
        <v>2349</v>
      </c>
      <c r="C458" s="9" t="s">
        <v>2350</v>
      </c>
      <c r="D458" s="9" t="s">
        <v>221</v>
      </c>
      <c r="E458" s="9" t="s">
        <v>1183</v>
      </c>
      <c r="F458" s="9" t="s">
        <v>2351</v>
      </c>
      <c r="G458" s="9" t="s">
        <v>2352</v>
      </c>
      <c r="H458" s="9" t="s">
        <v>2353</v>
      </c>
      <c r="I458" s="9" t="s">
        <v>479</v>
      </c>
      <c r="J458" s="9" t="s">
        <v>202</v>
      </c>
      <c r="K458" s="9" t="s">
        <v>150</v>
      </c>
      <c r="L458" s="9" t="s">
        <v>163</v>
      </c>
      <c r="M458" s="9" t="s">
        <v>2354</v>
      </c>
      <c r="N458" s="16">
        <v>202301140456</v>
      </c>
      <c r="O458" s="10" t="s">
        <v>2326</v>
      </c>
      <c r="P458" s="11"/>
    </row>
    <row r="459" ht="24" spans="1:16">
      <c r="A459">
        <f t="shared" si="7"/>
        <v>202301140457</v>
      </c>
      <c r="B459" s="9" t="s">
        <v>2355</v>
      </c>
      <c r="C459" s="9" t="s">
        <v>2356</v>
      </c>
      <c r="D459" s="9" t="s">
        <v>221</v>
      </c>
      <c r="E459" s="9" t="s">
        <v>2357</v>
      </c>
      <c r="F459" s="9" t="s">
        <v>2358</v>
      </c>
      <c r="G459" s="9" t="s">
        <v>2359</v>
      </c>
      <c r="H459" s="9" t="s">
        <v>2353</v>
      </c>
      <c r="I459" s="9" t="s">
        <v>479</v>
      </c>
      <c r="J459" s="9" t="s">
        <v>202</v>
      </c>
      <c r="K459" s="9" t="s">
        <v>150</v>
      </c>
      <c r="L459" s="9" t="s">
        <v>163</v>
      </c>
      <c r="M459" s="9" t="s">
        <v>2360</v>
      </c>
      <c r="N459" s="16">
        <v>202301140457</v>
      </c>
      <c r="O459" s="10" t="s">
        <v>2326</v>
      </c>
      <c r="P459" s="11"/>
    </row>
    <row r="460" ht="24" spans="1:16">
      <c r="A460">
        <f t="shared" si="7"/>
        <v>202301140458</v>
      </c>
      <c r="B460" s="9" t="s">
        <v>2361</v>
      </c>
      <c r="C460" s="11" t="s">
        <v>2362</v>
      </c>
      <c r="D460" s="9" t="s">
        <v>191</v>
      </c>
      <c r="E460" s="11">
        <v>1995.01</v>
      </c>
      <c r="F460" s="57" t="s">
        <v>2363</v>
      </c>
      <c r="G460" s="10" t="s">
        <v>2364</v>
      </c>
      <c r="H460" s="9" t="s">
        <v>541</v>
      </c>
      <c r="I460" s="9" t="s">
        <v>195</v>
      </c>
      <c r="J460" s="9" t="s">
        <v>150</v>
      </c>
      <c r="K460" s="9" t="s">
        <v>150</v>
      </c>
      <c r="L460" s="9" t="s">
        <v>165</v>
      </c>
      <c r="M460" s="11">
        <v>13719665374</v>
      </c>
      <c r="N460" s="16">
        <v>202301140458</v>
      </c>
      <c r="O460" s="10" t="s">
        <v>2326</v>
      </c>
      <c r="P460" s="11"/>
    </row>
    <row r="461" ht="24" spans="1:16">
      <c r="A461">
        <f t="shared" si="7"/>
        <v>202301140459</v>
      </c>
      <c r="B461" s="9" t="s">
        <v>2365</v>
      </c>
      <c r="C461" s="11" t="s">
        <v>2366</v>
      </c>
      <c r="D461" s="9" t="s">
        <v>221</v>
      </c>
      <c r="E461" s="57" t="s">
        <v>1379</v>
      </c>
      <c r="F461" s="57" t="s">
        <v>2367</v>
      </c>
      <c r="G461" s="9" t="s">
        <v>2368</v>
      </c>
      <c r="H461" s="9" t="s">
        <v>541</v>
      </c>
      <c r="I461" s="9" t="s">
        <v>195</v>
      </c>
      <c r="J461" s="9" t="s">
        <v>150</v>
      </c>
      <c r="K461" s="9" t="s">
        <v>150</v>
      </c>
      <c r="L461" s="9" t="s">
        <v>165</v>
      </c>
      <c r="M461" s="11">
        <v>13066929906</v>
      </c>
      <c r="N461" s="16">
        <v>202301140459</v>
      </c>
      <c r="O461" s="10" t="s">
        <v>2326</v>
      </c>
      <c r="P461" s="11"/>
    </row>
    <row r="462" ht="24" spans="1:16">
      <c r="A462">
        <f t="shared" si="7"/>
        <v>202301140460</v>
      </c>
      <c r="B462" s="9" t="s">
        <v>2369</v>
      </c>
      <c r="C462" s="11" t="s">
        <v>2370</v>
      </c>
      <c r="D462" s="9" t="s">
        <v>191</v>
      </c>
      <c r="E462" s="11">
        <v>1997.04</v>
      </c>
      <c r="F462" s="57" t="s">
        <v>2371</v>
      </c>
      <c r="G462" s="9" t="s">
        <v>258</v>
      </c>
      <c r="H462" s="9" t="s">
        <v>541</v>
      </c>
      <c r="I462" s="9" t="s">
        <v>195</v>
      </c>
      <c r="J462" s="9" t="s">
        <v>150</v>
      </c>
      <c r="K462" s="9" t="s">
        <v>150</v>
      </c>
      <c r="L462" s="9" t="s">
        <v>165</v>
      </c>
      <c r="M462" s="11">
        <v>13680851591</v>
      </c>
      <c r="N462" s="16">
        <v>202301140460</v>
      </c>
      <c r="O462" s="10" t="s">
        <v>2326</v>
      </c>
      <c r="P462" s="11"/>
    </row>
    <row r="463" ht="36" spans="1:16">
      <c r="A463">
        <f t="shared" si="7"/>
        <v>202301140461</v>
      </c>
      <c r="B463" s="9" t="s">
        <v>2372</v>
      </c>
      <c r="C463" s="11" t="s">
        <v>2373</v>
      </c>
      <c r="D463" s="9" t="s">
        <v>191</v>
      </c>
      <c r="E463" s="11">
        <v>2000.01</v>
      </c>
      <c r="F463" s="57" t="s">
        <v>2374</v>
      </c>
      <c r="G463" s="9" t="s">
        <v>1398</v>
      </c>
      <c r="H463" s="9" t="s">
        <v>541</v>
      </c>
      <c r="I463" s="9" t="s">
        <v>195</v>
      </c>
      <c r="J463" s="9" t="s">
        <v>202</v>
      </c>
      <c r="K463" s="9" t="s">
        <v>150</v>
      </c>
      <c r="L463" s="9" t="s">
        <v>165</v>
      </c>
      <c r="M463" s="22">
        <v>18206675318</v>
      </c>
      <c r="N463" s="16">
        <v>202301140461</v>
      </c>
      <c r="O463" s="10" t="s">
        <v>2326</v>
      </c>
      <c r="P463" s="11"/>
    </row>
    <row r="464" ht="36" spans="1:16">
      <c r="A464">
        <f t="shared" si="7"/>
        <v>202301140462</v>
      </c>
      <c r="B464" s="9" t="s">
        <v>2375</v>
      </c>
      <c r="C464" s="11" t="s">
        <v>2376</v>
      </c>
      <c r="D464" s="9" t="s">
        <v>191</v>
      </c>
      <c r="E464" s="11">
        <v>1997.08</v>
      </c>
      <c r="F464" s="57" t="s">
        <v>2377</v>
      </c>
      <c r="G464" s="9" t="s">
        <v>427</v>
      </c>
      <c r="H464" s="9" t="s">
        <v>541</v>
      </c>
      <c r="I464" s="9" t="s">
        <v>195</v>
      </c>
      <c r="J464" s="9" t="s">
        <v>2378</v>
      </c>
      <c r="K464" s="9" t="s">
        <v>150</v>
      </c>
      <c r="L464" s="9" t="s">
        <v>165</v>
      </c>
      <c r="M464" s="22">
        <v>13528044906</v>
      </c>
      <c r="N464" s="16">
        <v>202301140462</v>
      </c>
      <c r="O464" s="10" t="s">
        <v>2326</v>
      </c>
      <c r="P464" s="11"/>
    </row>
    <row r="465" ht="36" spans="1:16">
      <c r="A465">
        <f t="shared" si="7"/>
        <v>202301140463</v>
      </c>
      <c r="B465" s="9" t="s">
        <v>2379</v>
      </c>
      <c r="C465" s="11" t="s">
        <v>2380</v>
      </c>
      <c r="D465" s="9" t="s">
        <v>221</v>
      </c>
      <c r="E465" s="11">
        <v>1988.04</v>
      </c>
      <c r="F465" s="11" t="s">
        <v>2381</v>
      </c>
      <c r="G465" s="9" t="s">
        <v>284</v>
      </c>
      <c r="H465" s="9" t="s">
        <v>259</v>
      </c>
      <c r="I465" s="9" t="s">
        <v>195</v>
      </c>
      <c r="J465" s="9" t="s">
        <v>2382</v>
      </c>
      <c r="K465" s="9" t="s">
        <v>150</v>
      </c>
      <c r="L465" s="9" t="s">
        <v>165</v>
      </c>
      <c r="M465" s="11">
        <v>13138333386</v>
      </c>
      <c r="N465" s="16">
        <v>202301140463</v>
      </c>
      <c r="O465" s="10" t="s">
        <v>2326</v>
      </c>
      <c r="P465" s="11"/>
    </row>
    <row r="466" ht="24" spans="1:16">
      <c r="A466">
        <f t="shared" si="7"/>
        <v>202301140464</v>
      </c>
      <c r="B466" s="9" t="s">
        <v>2383</v>
      </c>
      <c r="C466" s="11" t="s">
        <v>2384</v>
      </c>
      <c r="D466" s="9" t="s">
        <v>191</v>
      </c>
      <c r="E466" s="11">
        <v>1992.11</v>
      </c>
      <c r="F466" s="57" t="s">
        <v>2385</v>
      </c>
      <c r="G466" s="9" t="s">
        <v>524</v>
      </c>
      <c r="H466" s="9" t="s">
        <v>541</v>
      </c>
      <c r="I466" s="9" t="s">
        <v>479</v>
      </c>
      <c r="J466" s="9" t="s">
        <v>150</v>
      </c>
      <c r="K466" s="9" t="s">
        <v>150</v>
      </c>
      <c r="L466" s="9" t="s">
        <v>165</v>
      </c>
      <c r="M466" s="11">
        <v>15919361537</v>
      </c>
      <c r="N466" s="16">
        <v>202301140464</v>
      </c>
      <c r="O466" s="10" t="s">
        <v>2326</v>
      </c>
      <c r="P466" s="11"/>
    </row>
    <row r="467" ht="24" spans="1:16">
      <c r="A467">
        <f t="shared" si="7"/>
        <v>202301140465</v>
      </c>
      <c r="B467" s="9" t="s">
        <v>2386</v>
      </c>
      <c r="C467" s="11" t="s">
        <v>2387</v>
      </c>
      <c r="D467" s="9" t="s">
        <v>191</v>
      </c>
      <c r="E467" s="11">
        <v>1999.05</v>
      </c>
      <c r="F467" s="57" t="s">
        <v>2388</v>
      </c>
      <c r="G467" s="9" t="s">
        <v>2389</v>
      </c>
      <c r="H467" s="9" t="s">
        <v>541</v>
      </c>
      <c r="I467" s="9" t="s">
        <v>479</v>
      </c>
      <c r="J467" s="9" t="s">
        <v>2390</v>
      </c>
      <c r="K467" s="9" t="s">
        <v>150</v>
      </c>
      <c r="L467" s="9" t="s">
        <v>165</v>
      </c>
      <c r="M467" s="11">
        <v>15766946714</v>
      </c>
      <c r="N467" s="16">
        <v>202301140465</v>
      </c>
      <c r="O467" s="10" t="s">
        <v>2326</v>
      </c>
      <c r="P467" s="11"/>
    </row>
    <row r="468" ht="24" spans="1:16">
      <c r="A468">
        <f t="shared" si="7"/>
        <v>202301140466</v>
      </c>
      <c r="B468" s="9" t="s">
        <v>2391</v>
      </c>
      <c r="C468" s="11" t="s">
        <v>2392</v>
      </c>
      <c r="D468" s="9" t="s">
        <v>191</v>
      </c>
      <c r="E468" s="11">
        <v>1992.02</v>
      </c>
      <c r="F468" s="57" t="s">
        <v>2393</v>
      </c>
      <c r="G468" s="9" t="s">
        <v>498</v>
      </c>
      <c r="H468" s="9" t="s">
        <v>2192</v>
      </c>
      <c r="I468" s="9" t="s">
        <v>479</v>
      </c>
      <c r="J468" s="9" t="s">
        <v>202</v>
      </c>
      <c r="K468" s="9" t="s">
        <v>150</v>
      </c>
      <c r="L468" s="9" t="s">
        <v>165</v>
      </c>
      <c r="M468" s="11">
        <v>13556242139</v>
      </c>
      <c r="N468" s="16">
        <v>202301140466</v>
      </c>
      <c r="O468" s="10" t="s">
        <v>2326</v>
      </c>
      <c r="P468" s="11"/>
    </row>
    <row r="469" ht="24" spans="1:16">
      <c r="A469">
        <f t="shared" si="7"/>
        <v>202301140467</v>
      </c>
      <c r="B469" s="9" t="s">
        <v>2394</v>
      </c>
      <c r="C469" s="11" t="s">
        <v>2395</v>
      </c>
      <c r="D469" s="9" t="s">
        <v>191</v>
      </c>
      <c r="E469" s="11">
        <v>1993.06</v>
      </c>
      <c r="F469" s="57" t="s">
        <v>2396</v>
      </c>
      <c r="G469" s="9" t="s">
        <v>2397</v>
      </c>
      <c r="H469" s="9" t="s">
        <v>2192</v>
      </c>
      <c r="I469" s="9" t="s">
        <v>479</v>
      </c>
      <c r="J469" s="9" t="s">
        <v>202</v>
      </c>
      <c r="K469" s="9" t="s">
        <v>150</v>
      </c>
      <c r="L469" s="9" t="s">
        <v>165</v>
      </c>
      <c r="M469" s="11">
        <v>13751034926</v>
      </c>
      <c r="N469" s="16">
        <v>202301140467</v>
      </c>
      <c r="O469" s="10" t="s">
        <v>2326</v>
      </c>
      <c r="P469" s="11"/>
    </row>
    <row r="470" ht="24" spans="1:16">
      <c r="A470">
        <f t="shared" si="7"/>
        <v>202301140468</v>
      </c>
      <c r="B470" s="9" t="s">
        <v>2398</v>
      </c>
      <c r="C470" s="11" t="s">
        <v>2399</v>
      </c>
      <c r="D470" s="9" t="s">
        <v>221</v>
      </c>
      <c r="E470" s="11">
        <v>1996.11</v>
      </c>
      <c r="F470" s="57" t="s">
        <v>2400</v>
      </c>
      <c r="G470" s="10" t="s">
        <v>208</v>
      </c>
      <c r="H470" s="9" t="s">
        <v>717</v>
      </c>
      <c r="I470" s="9" t="s">
        <v>195</v>
      </c>
      <c r="J470" s="9" t="s">
        <v>150</v>
      </c>
      <c r="K470" s="9" t="s">
        <v>150</v>
      </c>
      <c r="L470" s="9" t="s">
        <v>174</v>
      </c>
      <c r="M470" s="11">
        <v>13075293227</v>
      </c>
      <c r="N470" s="16">
        <v>202301140468</v>
      </c>
      <c r="O470" s="10" t="s">
        <v>2326</v>
      </c>
      <c r="P470" s="11"/>
    </row>
    <row r="471" ht="36" spans="1:16">
      <c r="A471">
        <f t="shared" si="7"/>
        <v>202301140469</v>
      </c>
      <c r="B471" s="9" t="s">
        <v>2401</v>
      </c>
      <c r="C471" s="11" t="s">
        <v>2402</v>
      </c>
      <c r="D471" s="9" t="s">
        <v>221</v>
      </c>
      <c r="E471" s="57" t="s">
        <v>2403</v>
      </c>
      <c r="F471" s="57" t="s">
        <v>2404</v>
      </c>
      <c r="G471" s="10" t="s">
        <v>2405</v>
      </c>
      <c r="H471" s="9" t="s">
        <v>377</v>
      </c>
      <c r="I471" s="9" t="s">
        <v>195</v>
      </c>
      <c r="J471" s="9" t="s">
        <v>150</v>
      </c>
      <c r="K471" s="9" t="s">
        <v>150</v>
      </c>
      <c r="L471" s="9" t="s">
        <v>174</v>
      </c>
      <c r="M471" s="11">
        <v>15770833939</v>
      </c>
      <c r="N471" s="16">
        <v>202301140469</v>
      </c>
      <c r="O471" s="10" t="s">
        <v>2326</v>
      </c>
      <c r="P471" s="11"/>
    </row>
    <row r="472" ht="24" spans="1:16">
      <c r="A472">
        <f t="shared" si="7"/>
        <v>202301140470</v>
      </c>
      <c r="B472" s="9" t="s">
        <v>2406</v>
      </c>
      <c r="C472" s="11" t="s">
        <v>2407</v>
      </c>
      <c r="D472" s="9" t="s">
        <v>221</v>
      </c>
      <c r="E472" s="11">
        <v>1996.08</v>
      </c>
      <c r="F472" s="57" t="s">
        <v>2408</v>
      </c>
      <c r="G472" s="10" t="s">
        <v>208</v>
      </c>
      <c r="H472" s="9" t="s">
        <v>377</v>
      </c>
      <c r="I472" s="9" t="s">
        <v>195</v>
      </c>
      <c r="J472" s="9" t="s">
        <v>150</v>
      </c>
      <c r="K472" s="9" t="s">
        <v>150</v>
      </c>
      <c r="L472" s="9" t="s">
        <v>174</v>
      </c>
      <c r="M472" s="11">
        <v>13751584480</v>
      </c>
      <c r="N472" s="16">
        <v>202301140470</v>
      </c>
      <c r="O472" s="10" t="s">
        <v>2326</v>
      </c>
      <c r="P472" s="11"/>
    </row>
    <row r="473" ht="24" spans="1:16">
      <c r="A473">
        <f t="shared" si="7"/>
        <v>202301140471</v>
      </c>
      <c r="B473" s="9" t="s">
        <v>2409</v>
      </c>
      <c r="C473" s="11" t="s">
        <v>2410</v>
      </c>
      <c r="D473" s="9" t="s">
        <v>221</v>
      </c>
      <c r="E473" s="11">
        <v>1999.01</v>
      </c>
      <c r="F473" s="57" t="s">
        <v>2411</v>
      </c>
      <c r="G473" s="10" t="s">
        <v>342</v>
      </c>
      <c r="H473" s="9" t="s">
        <v>377</v>
      </c>
      <c r="I473" s="9" t="s">
        <v>195</v>
      </c>
      <c r="J473" s="9" t="s">
        <v>202</v>
      </c>
      <c r="K473" s="9" t="s">
        <v>150</v>
      </c>
      <c r="L473" s="9" t="s">
        <v>174</v>
      </c>
      <c r="M473" s="11">
        <v>13428073555</v>
      </c>
      <c r="N473" s="16">
        <v>202301140471</v>
      </c>
      <c r="O473" s="10" t="s">
        <v>2326</v>
      </c>
      <c r="P473" s="11"/>
    </row>
    <row r="474" ht="36" spans="1:16">
      <c r="A474">
        <f t="shared" si="7"/>
        <v>202301140472</v>
      </c>
      <c r="B474" s="9" t="s">
        <v>2412</v>
      </c>
      <c r="C474" s="11" t="s">
        <v>2413</v>
      </c>
      <c r="D474" s="9" t="s">
        <v>221</v>
      </c>
      <c r="E474" s="11">
        <v>2000.02</v>
      </c>
      <c r="F474" s="11" t="s">
        <v>2414</v>
      </c>
      <c r="G474" s="10" t="s">
        <v>208</v>
      </c>
      <c r="H474" s="9" t="s">
        <v>717</v>
      </c>
      <c r="I474" s="9" t="s">
        <v>195</v>
      </c>
      <c r="J474" s="9" t="s">
        <v>2415</v>
      </c>
      <c r="K474" s="9" t="s">
        <v>150</v>
      </c>
      <c r="L474" s="9" t="s">
        <v>174</v>
      </c>
      <c r="M474" s="11">
        <v>17328277800</v>
      </c>
      <c r="N474" s="16">
        <v>202301140472</v>
      </c>
      <c r="O474" s="10" t="s">
        <v>2326</v>
      </c>
      <c r="P474" s="11"/>
    </row>
    <row r="475" ht="24" spans="1:16">
      <c r="A475">
        <f t="shared" si="7"/>
        <v>202301140473</v>
      </c>
      <c r="B475" s="9" t="s">
        <v>2416</v>
      </c>
      <c r="C475" s="11" t="s">
        <v>2417</v>
      </c>
      <c r="D475" s="9" t="s">
        <v>191</v>
      </c>
      <c r="E475" s="11">
        <v>2000.09</v>
      </c>
      <c r="F475" s="11" t="s">
        <v>2418</v>
      </c>
      <c r="G475" s="10" t="s">
        <v>208</v>
      </c>
      <c r="H475" s="9" t="s">
        <v>717</v>
      </c>
      <c r="I475" s="9" t="s">
        <v>195</v>
      </c>
      <c r="J475" s="9" t="s">
        <v>202</v>
      </c>
      <c r="K475" s="9" t="s">
        <v>150</v>
      </c>
      <c r="L475" s="9" t="s">
        <v>174</v>
      </c>
      <c r="M475" s="11">
        <v>17727227534</v>
      </c>
      <c r="N475" s="16">
        <v>202301140473</v>
      </c>
      <c r="O475" s="10" t="s">
        <v>2326</v>
      </c>
      <c r="P475" s="11"/>
    </row>
    <row r="476" ht="24" spans="1:16">
      <c r="A476">
        <f t="shared" si="7"/>
        <v>202301140474</v>
      </c>
      <c r="B476" s="9" t="s">
        <v>2419</v>
      </c>
      <c r="C476" s="11" t="s">
        <v>2420</v>
      </c>
      <c r="D476" s="9" t="s">
        <v>221</v>
      </c>
      <c r="E476" s="11">
        <v>1997.02</v>
      </c>
      <c r="F476" s="57" t="s">
        <v>2421</v>
      </c>
      <c r="G476" s="10" t="s">
        <v>193</v>
      </c>
      <c r="H476" s="9" t="s">
        <v>1479</v>
      </c>
      <c r="I476" s="9" t="s">
        <v>195</v>
      </c>
      <c r="J476" s="9" t="s">
        <v>202</v>
      </c>
      <c r="K476" s="9" t="s">
        <v>150</v>
      </c>
      <c r="L476" s="9" t="s">
        <v>181</v>
      </c>
      <c r="M476" s="11">
        <v>15812422498</v>
      </c>
      <c r="N476" s="16">
        <v>202301140474</v>
      </c>
      <c r="O476" s="10" t="s">
        <v>2326</v>
      </c>
      <c r="P476" s="11"/>
    </row>
    <row r="477" ht="24" spans="1:16">
      <c r="A477">
        <f t="shared" si="7"/>
        <v>202301140475</v>
      </c>
      <c r="B477" s="9" t="s">
        <v>2422</v>
      </c>
      <c r="C477" s="11" t="s">
        <v>2423</v>
      </c>
      <c r="D477" s="9" t="s">
        <v>221</v>
      </c>
      <c r="E477" s="11">
        <v>1991.09</v>
      </c>
      <c r="F477" s="11" t="s">
        <v>2424</v>
      </c>
      <c r="G477" s="10" t="s">
        <v>275</v>
      </c>
      <c r="H477" s="9" t="s">
        <v>276</v>
      </c>
      <c r="I477" s="9" t="s">
        <v>195</v>
      </c>
      <c r="J477" s="9" t="s">
        <v>202</v>
      </c>
      <c r="K477" s="9" t="s">
        <v>150</v>
      </c>
      <c r="L477" s="9" t="s">
        <v>181</v>
      </c>
      <c r="M477" s="11">
        <v>19526278831</v>
      </c>
      <c r="N477" s="16">
        <v>202301140475</v>
      </c>
      <c r="O477" s="10" t="s">
        <v>2326</v>
      </c>
      <c r="P477" s="11"/>
    </row>
    <row r="478" ht="24" spans="1:16">
      <c r="A478">
        <f t="shared" si="7"/>
        <v>202301140476</v>
      </c>
      <c r="B478" s="9" t="s">
        <v>2425</v>
      </c>
      <c r="C478" s="11" t="s">
        <v>2426</v>
      </c>
      <c r="D478" s="9" t="s">
        <v>221</v>
      </c>
      <c r="E478" s="11">
        <v>1994.03</v>
      </c>
      <c r="F478" s="57" t="s">
        <v>2427</v>
      </c>
      <c r="G478" s="10" t="s">
        <v>1289</v>
      </c>
      <c r="H478" s="9" t="s">
        <v>1515</v>
      </c>
      <c r="I478" s="9" t="s">
        <v>195</v>
      </c>
      <c r="J478" s="9" t="s">
        <v>202</v>
      </c>
      <c r="K478" s="9" t="s">
        <v>150</v>
      </c>
      <c r="L478" s="9" t="s">
        <v>181</v>
      </c>
      <c r="M478" s="11">
        <v>18818392854</v>
      </c>
      <c r="N478" s="16">
        <v>202301140476</v>
      </c>
      <c r="O478" s="10" t="s">
        <v>2326</v>
      </c>
      <c r="P478" s="11"/>
    </row>
    <row r="479" ht="24" spans="1:16">
      <c r="A479">
        <f t="shared" si="7"/>
        <v>202301140477</v>
      </c>
      <c r="B479" s="9" t="s">
        <v>2428</v>
      </c>
      <c r="C479" s="11" t="s">
        <v>2429</v>
      </c>
      <c r="D479" s="9" t="s">
        <v>191</v>
      </c>
      <c r="E479" s="12">
        <v>1990.1</v>
      </c>
      <c r="F479" s="11" t="s">
        <v>2430</v>
      </c>
      <c r="G479" s="10" t="s">
        <v>1971</v>
      </c>
      <c r="H479" s="9" t="s">
        <v>2431</v>
      </c>
      <c r="I479" s="9" t="s">
        <v>195</v>
      </c>
      <c r="J479" s="9" t="s">
        <v>202</v>
      </c>
      <c r="K479" s="9" t="s">
        <v>150</v>
      </c>
      <c r="L479" s="9" t="s">
        <v>181</v>
      </c>
      <c r="M479" s="11">
        <v>19164662580</v>
      </c>
      <c r="N479" s="16">
        <v>202301140477</v>
      </c>
      <c r="O479" s="10" t="s">
        <v>2326</v>
      </c>
      <c r="P479" s="11"/>
    </row>
    <row r="480" ht="24" spans="1:16">
      <c r="A480">
        <f t="shared" si="7"/>
        <v>202301140478</v>
      </c>
      <c r="B480" s="9" t="s">
        <v>2432</v>
      </c>
      <c r="C480" s="11" t="s">
        <v>2433</v>
      </c>
      <c r="D480" s="9" t="s">
        <v>221</v>
      </c>
      <c r="E480" s="11">
        <v>1996.05</v>
      </c>
      <c r="F480" s="57" t="s">
        <v>2434</v>
      </c>
      <c r="G480" s="10" t="s">
        <v>2307</v>
      </c>
      <c r="H480" s="9" t="s">
        <v>532</v>
      </c>
      <c r="I480" s="9" t="s">
        <v>479</v>
      </c>
      <c r="J480" s="9" t="s">
        <v>150</v>
      </c>
      <c r="K480" s="9" t="s">
        <v>150</v>
      </c>
      <c r="L480" s="9" t="s">
        <v>181</v>
      </c>
      <c r="M480" s="11">
        <v>15220670264</v>
      </c>
      <c r="N480" s="16">
        <v>202301140478</v>
      </c>
      <c r="O480" s="10" t="s">
        <v>2326</v>
      </c>
      <c r="P480" s="11"/>
    </row>
    <row r="481" ht="24" spans="1:16">
      <c r="A481">
        <f t="shared" si="7"/>
        <v>202301140479</v>
      </c>
      <c r="B481" s="9" t="s">
        <v>2435</v>
      </c>
      <c r="C481" s="9" t="s">
        <v>2436</v>
      </c>
      <c r="D481" s="9" t="s">
        <v>221</v>
      </c>
      <c r="E481" s="9" t="s">
        <v>475</v>
      </c>
      <c r="F481" s="9" t="s">
        <v>2437</v>
      </c>
      <c r="G481" s="9" t="s">
        <v>684</v>
      </c>
      <c r="H481" s="9" t="s">
        <v>417</v>
      </c>
      <c r="I481" s="9" t="s">
        <v>195</v>
      </c>
      <c r="J481" s="9" t="s">
        <v>202</v>
      </c>
      <c r="K481" s="9" t="s">
        <v>150</v>
      </c>
      <c r="L481" s="9" t="s">
        <v>184</v>
      </c>
      <c r="M481" s="9" t="s">
        <v>2438</v>
      </c>
      <c r="N481" s="16">
        <v>202301140479</v>
      </c>
      <c r="O481" s="10" t="s">
        <v>2326</v>
      </c>
      <c r="P481" s="11"/>
    </row>
    <row r="482" ht="24" spans="1:16">
      <c r="A482">
        <f t="shared" si="7"/>
        <v>202301140480</v>
      </c>
      <c r="B482" s="9" t="s">
        <v>2439</v>
      </c>
      <c r="C482" s="10" t="s">
        <v>2440</v>
      </c>
      <c r="D482" s="9" t="s">
        <v>221</v>
      </c>
      <c r="E482" s="14">
        <v>1995.06</v>
      </c>
      <c r="F482" s="56" t="s">
        <v>2441</v>
      </c>
      <c r="G482" s="10" t="s">
        <v>2442</v>
      </c>
      <c r="H482" s="9" t="s">
        <v>2443</v>
      </c>
      <c r="I482" s="9" t="s">
        <v>479</v>
      </c>
      <c r="J482" s="9" t="s">
        <v>150</v>
      </c>
      <c r="K482" s="9" t="s">
        <v>150</v>
      </c>
      <c r="L482" s="9" t="s">
        <v>184</v>
      </c>
      <c r="M482" s="10">
        <v>13532108788</v>
      </c>
      <c r="N482" s="16">
        <v>202301140480</v>
      </c>
      <c r="O482" s="10" t="s">
        <v>2326</v>
      </c>
      <c r="P482" s="11"/>
    </row>
    <row r="483" ht="24" spans="1:16">
      <c r="A483">
        <f t="shared" si="7"/>
        <v>202301140481</v>
      </c>
      <c r="B483" s="9" t="s">
        <v>2444</v>
      </c>
      <c r="C483" s="11" t="s">
        <v>2445</v>
      </c>
      <c r="D483" s="9" t="s">
        <v>221</v>
      </c>
      <c r="E483" s="12">
        <v>2001.05</v>
      </c>
      <c r="F483" s="57" t="s">
        <v>2446</v>
      </c>
      <c r="G483" s="10" t="s">
        <v>2036</v>
      </c>
      <c r="H483" s="9" t="s">
        <v>2447</v>
      </c>
      <c r="I483" s="9" t="s">
        <v>479</v>
      </c>
      <c r="J483" s="9" t="s">
        <v>150</v>
      </c>
      <c r="K483" s="9" t="s">
        <v>150</v>
      </c>
      <c r="L483" s="9" t="s">
        <v>184</v>
      </c>
      <c r="M483" s="11">
        <v>13433554066</v>
      </c>
      <c r="N483" s="16">
        <v>202301140481</v>
      </c>
      <c r="O483" s="10" t="s">
        <v>2448</v>
      </c>
      <c r="P483" s="11"/>
    </row>
    <row r="484" ht="24" spans="1:16">
      <c r="A484">
        <f t="shared" si="7"/>
        <v>202301140482</v>
      </c>
      <c r="B484" s="9" t="s">
        <v>2449</v>
      </c>
      <c r="C484" s="11" t="s">
        <v>2450</v>
      </c>
      <c r="D484" s="9" t="s">
        <v>221</v>
      </c>
      <c r="E484" s="11">
        <v>1991.04</v>
      </c>
      <c r="F484" s="57" t="s">
        <v>2451</v>
      </c>
      <c r="G484" s="10" t="s">
        <v>1127</v>
      </c>
      <c r="H484" s="10" t="s">
        <v>2213</v>
      </c>
      <c r="I484" s="9" t="s">
        <v>479</v>
      </c>
      <c r="J484" s="9" t="s">
        <v>150</v>
      </c>
      <c r="K484" s="9" t="s">
        <v>150</v>
      </c>
      <c r="L484" s="9" t="s">
        <v>184</v>
      </c>
      <c r="M484" s="11">
        <v>17722950014</v>
      </c>
      <c r="N484" s="16">
        <v>202301140482</v>
      </c>
      <c r="O484" s="10" t="s">
        <v>2448</v>
      </c>
      <c r="P484" s="11"/>
    </row>
    <row r="485" ht="24" spans="1:16">
      <c r="A485">
        <f t="shared" si="7"/>
        <v>202301140483</v>
      </c>
      <c r="B485" s="9" t="s">
        <v>2452</v>
      </c>
      <c r="C485" s="9" t="s">
        <v>2453</v>
      </c>
      <c r="D485" s="9" t="s">
        <v>221</v>
      </c>
      <c r="E485" s="9" t="s">
        <v>1406</v>
      </c>
      <c r="F485" s="9" t="s">
        <v>2454</v>
      </c>
      <c r="G485" s="10" t="s">
        <v>2455</v>
      </c>
      <c r="H485" s="9" t="s">
        <v>2447</v>
      </c>
      <c r="I485" s="9" t="s">
        <v>479</v>
      </c>
      <c r="J485" s="9" t="s">
        <v>150</v>
      </c>
      <c r="K485" s="9" t="s">
        <v>150</v>
      </c>
      <c r="L485" s="9" t="s">
        <v>184</v>
      </c>
      <c r="M485" s="9" t="s">
        <v>2456</v>
      </c>
      <c r="N485" s="16">
        <v>202301140483</v>
      </c>
      <c r="O485" s="10" t="s">
        <v>2448</v>
      </c>
      <c r="P485" s="15"/>
    </row>
    <row r="486" ht="24" spans="1:16">
      <c r="A486">
        <f t="shared" si="7"/>
        <v>202301140484</v>
      </c>
      <c r="B486" s="9" t="s">
        <v>2457</v>
      </c>
      <c r="C486" s="9" t="s">
        <v>2458</v>
      </c>
      <c r="D486" s="9" t="s">
        <v>221</v>
      </c>
      <c r="E486" s="9" t="s">
        <v>2459</v>
      </c>
      <c r="F486" s="9" t="s">
        <v>2460</v>
      </c>
      <c r="G486" s="9" t="s">
        <v>2461</v>
      </c>
      <c r="H486" s="9" t="s">
        <v>2462</v>
      </c>
      <c r="I486" s="9" t="s">
        <v>479</v>
      </c>
      <c r="J486" s="9" t="s">
        <v>2463</v>
      </c>
      <c r="K486" s="9" t="s">
        <v>150</v>
      </c>
      <c r="L486" s="9" t="s">
        <v>184</v>
      </c>
      <c r="M486" s="9" t="s">
        <v>2464</v>
      </c>
      <c r="N486" s="16">
        <v>202301140484</v>
      </c>
      <c r="O486" s="10" t="s">
        <v>2448</v>
      </c>
      <c r="P486" s="15"/>
    </row>
    <row r="487" ht="36" spans="1:16">
      <c r="A487">
        <f t="shared" si="7"/>
        <v>202301140485</v>
      </c>
      <c r="B487" s="9" t="s">
        <v>2465</v>
      </c>
      <c r="C487" s="10" t="s">
        <v>2466</v>
      </c>
      <c r="D487" s="9" t="s">
        <v>221</v>
      </c>
      <c r="E487" s="10">
        <v>1998.04</v>
      </c>
      <c r="F487" s="56" t="s">
        <v>2467</v>
      </c>
      <c r="G487" s="10" t="s">
        <v>2468</v>
      </c>
      <c r="H487" s="10" t="s">
        <v>2469</v>
      </c>
      <c r="I487" s="9" t="s">
        <v>479</v>
      </c>
      <c r="J487" s="9" t="s">
        <v>202</v>
      </c>
      <c r="K487" s="9" t="s">
        <v>150</v>
      </c>
      <c r="L487" s="9" t="s">
        <v>184</v>
      </c>
      <c r="M487" s="10">
        <v>13246138797</v>
      </c>
      <c r="N487" s="16">
        <v>202301140485</v>
      </c>
      <c r="O487" s="10" t="s">
        <v>2448</v>
      </c>
      <c r="P487" s="10"/>
    </row>
    <row r="488" ht="36" spans="1:16">
      <c r="A488">
        <f t="shared" si="7"/>
        <v>202301140486</v>
      </c>
      <c r="B488" s="9" t="s">
        <v>2470</v>
      </c>
      <c r="C488" s="9" t="s">
        <v>2471</v>
      </c>
      <c r="D488" s="9" t="s">
        <v>221</v>
      </c>
      <c r="E488" s="9" t="s">
        <v>1044</v>
      </c>
      <c r="F488" s="9" t="s">
        <v>2472</v>
      </c>
      <c r="G488" s="9" t="s">
        <v>2473</v>
      </c>
      <c r="H488" s="9" t="s">
        <v>525</v>
      </c>
      <c r="I488" s="9" t="s">
        <v>479</v>
      </c>
      <c r="J488" s="9" t="s">
        <v>2474</v>
      </c>
      <c r="K488" s="9" t="s">
        <v>150</v>
      </c>
      <c r="L488" s="9" t="s">
        <v>184</v>
      </c>
      <c r="M488" s="9" t="s">
        <v>2475</v>
      </c>
      <c r="N488" s="16">
        <v>202301140486</v>
      </c>
      <c r="O488" s="10" t="s">
        <v>2448</v>
      </c>
      <c r="P488" s="15"/>
    </row>
    <row r="489" ht="36" spans="1:16">
      <c r="A489">
        <f t="shared" si="7"/>
        <v>202301140487</v>
      </c>
      <c r="B489" s="9" t="s">
        <v>2476</v>
      </c>
      <c r="C489" s="9" t="s">
        <v>2477</v>
      </c>
      <c r="D489" s="9" t="s">
        <v>191</v>
      </c>
      <c r="E489" s="9" t="s">
        <v>604</v>
      </c>
      <c r="F489" s="9" t="s">
        <v>2478</v>
      </c>
      <c r="G489" s="9" t="s">
        <v>208</v>
      </c>
      <c r="H489" s="9" t="s">
        <v>717</v>
      </c>
      <c r="I489" s="9" t="s">
        <v>195</v>
      </c>
      <c r="J489" s="9" t="s">
        <v>202</v>
      </c>
      <c r="K489" s="9" t="s">
        <v>57</v>
      </c>
      <c r="L489" s="9" t="s">
        <v>58</v>
      </c>
      <c r="M489" s="9">
        <v>15217561398</v>
      </c>
      <c r="N489" s="16">
        <v>202301140487</v>
      </c>
      <c r="O489" s="10" t="s">
        <v>2448</v>
      </c>
      <c r="P489" s="15"/>
    </row>
    <row r="490" ht="36" spans="1:16">
      <c r="A490">
        <f t="shared" si="7"/>
        <v>202301140488</v>
      </c>
      <c r="B490" s="9" t="s">
        <v>2479</v>
      </c>
      <c r="C490" s="9" t="s">
        <v>2480</v>
      </c>
      <c r="D490" s="9" t="s">
        <v>191</v>
      </c>
      <c r="E490" s="9" t="s">
        <v>642</v>
      </c>
      <c r="F490" s="60" t="s">
        <v>2481</v>
      </c>
      <c r="G490" s="9" t="s">
        <v>360</v>
      </c>
      <c r="H490" s="9" t="s">
        <v>493</v>
      </c>
      <c r="I490" s="9" t="s">
        <v>195</v>
      </c>
      <c r="J490" s="9" t="s">
        <v>2482</v>
      </c>
      <c r="K490" s="9" t="s">
        <v>57</v>
      </c>
      <c r="L490" s="9" t="s">
        <v>58</v>
      </c>
      <c r="M490" s="9">
        <v>13145794673</v>
      </c>
      <c r="N490" s="16">
        <v>202301140488</v>
      </c>
      <c r="O490" s="10" t="s">
        <v>2448</v>
      </c>
      <c r="P490" s="15"/>
    </row>
    <row r="491" ht="36" spans="1:16">
      <c r="A491">
        <f t="shared" si="7"/>
        <v>202301140489</v>
      </c>
      <c r="B491" s="9" t="s">
        <v>2483</v>
      </c>
      <c r="C491" s="9" t="s">
        <v>2484</v>
      </c>
      <c r="D491" s="9" t="s">
        <v>191</v>
      </c>
      <c r="E491" s="9" t="s">
        <v>791</v>
      </c>
      <c r="F491" s="60" t="s">
        <v>2485</v>
      </c>
      <c r="G491" s="9" t="s">
        <v>2486</v>
      </c>
      <c r="H491" s="9" t="s">
        <v>2261</v>
      </c>
      <c r="I491" s="9" t="s">
        <v>195</v>
      </c>
      <c r="J491" s="9" t="s">
        <v>2487</v>
      </c>
      <c r="K491" s="9" t="s">
        <v>57</v>
      </c>
      <c r="L491" s="9" t="s">
        <v>58</v>
      </c>
      <c r="M491" s="9">
        <v>13680883596</v>
      </c>
      <c r="N491" s="16">
        <v>202301140489</v>
      </c>
      <c r="O491" s="10" t="s">
        <v>2448</v>
      </c>
      <c r="P491" s="15"/>
    </row>
  </sheetData>
  <mergeCells count="1">
    <mergeCell ref="B1:P1"/>
  </mergeCells>
  <conditionalFormatting sqref="C489">
    <cfRule type="duplicateValues" dxfId="0" priority="4"/>
  </conditionalFormatting>
  <conditionalFormatting sqref="F489">
    <cfRule type="duplicateValues" dxfId="0" priority="6"/>
  </conditionalFormatting>
  <conditionalFormatting sqref="C490">
    <cfRule type="duplicateValues" dxfId="0" priority="3"/>
  </conditionalFormatting>
  <conditionalFormatting sqref="F490">
    <cfRule type="duplicateValues" dxfId="0" priority="5"/>
  </conditionalFormatting>
  <conditionalFormatting sqref="C491">
    <cfRule type="duplicateValues" dxfId="0" priority="1"/>
  </conditionalFormatting>
  <conditionalFormatting sqref="F491">
    <cfRule type="duplicateValues" dxfId="0" priority="2"/>
  </conditionalFormatting>
  <conditionalFormatting sqref="C3:C488">
    <cfRule type="duplicateValues" dxfId="0" priority="7"/>
  </conditionalFormatting>
  <conditionalFormatting sqref="F3:F488">
    <cfRule type="duplicateValues" dxfId="0" priority="8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A1" sqref="A1:B17"/>
    </sheetView>
  </sheetViews>
  <sheetFormatPr defaultColWidth="9" defaultRowHeight="13.5" outlineLevelCol="1"/>
  <cols>
    <col min="1" max="1" width="34.375" customWidth="1"/>
    <col min="2" max="2" width="11.375" customWidth="1"/>
  </cols>
  <sheetData>
    <row r="1" s="1" customFormat="1" ht="25" customHeight="1" spans="1:2">
      <c r="A1" s="3" t="s">
        <v>98</v>
      </c>
      <c r="B1" s="3" t="s">
        <v>99</v>
      </c>
    </row>
    <row r="2" s="1" customFormat="1" ht="25" customHeight="1" spans="1:2">
      <c r="A2" s="4" t="s">
        <v>11</v>
      </c>
      <c r="B2" s="3">
        <v>3</v>
      </c>
    </row>
    <row r="3" s="1" customFormat="1" ht="25" customHeight="1" spans="1:2">
      <c r="A3" s="4" t="s">
        <v>18</v>
      </c>
      <c r="B3" s="3">
        <v>5</v>
      </c>
    </row>
    <row r="4" s="1" customFormat="1" ht="25" customHeight="1" spans="1:2">
      <c r="A4" s="4" t="s">
        <v>35</v>
      </c>
      <c r="B4" s="3">
        <v>10</v>
      </c>
    </row>
    <row r="5" s="2" customFormat="1" ht="25" customHeight="1" spans="1:2">
      <c r="A5" s="4" t="s">
        <v>49</v>
      </c>
      <c r="B5" s="3">
        <v>2</v>
      </c>
    </row>
    <row r="6" s="2" customFormat="1" ht="25" customHeight="1" spans="1:2">
      <c r="A6" s="4" t="s">
        <v>57</v>
      </c>
      <c r="B6" s="3">
        <v>2</v>
      </c>
    </row>
    <row r="7" s="2" customFormat="1" ht="25" customHeight="1" spans="1:2">
      <c r="A7" s="4" t="s">
        <v>65</v>
      </c>
      <c r="B7" s="3">
        <v>2</v>
      </c>
    </row>
    <row r="8" s="2" customFormat="1" ht="25" customHeight="1" spans="1:2">
      <c r="A8" s="4" t="s">
        <v>71</v>
      </c>
      <c r="B8" s="3">
        <v>4</v>
      </c>
    </row>
    <row r="9" s="2" customFormat="1" ht="25" customHeight="1" spans="1:2">
      <c r="A9" s="4" t="s">
        <v>84</v>
      </c>
      <c r="B9" s="3">
        <v>1</v>
      </c>
    </row>
    <row r="10" s="2" customFormat="1" ht="25" customHeight="1" spans="1:2">
      <c r="A10" s="4" t="s">
        <v>89</v>
      </c>
      <c r="B10" s="3">
        <v>1</v>
      </c>
    </row>
    <row r="11" s="2" customFormat="1" ht="25" customHeight="1" spans="1:2">
      <c r="A11" s="4" t="s">
        <v>94</v>
      </c>
      <c r="B11" s="3">
        <v>1</v>
      </c>
    </row>
    <row r="12" s="2" customFormat="1" ht="25" customHeight="1" spans="1:2">
      <c r="A12" s="2" t="s">
        <v>2488</v>
      </c>
      <c r="B12" s="2">
        <v>31</v>
      </c>
    </row>
    <row r="13" s="2" customFormat="1" ht="25" customHeight="1" spans="1:2">
      <c r="A13" s="2" t="s">
        <v>121</v>
      </c>
      <c r="B13" s="2">
        <v>4</v>
      </c>
    </row>
    <row r="14" s="2" customFormat="1" ht="25" customHeight="1" spans="1:2">
      <c r="A14" s="2" t="s">
        <v>137</v>
      </c>
      <c r="B14" s="2">
        <v>1</v>
      </c>
    </row>
    <row r="15" s="2" customFormat="1" ht="25" customHeight="1" spans="1:2">
      <c r="A15" s="2" t="s">
        <v>142</v>
      </c>
      <c r="B15" s="2">
        <v>2</v>
      </c>
    </row>
    <row r="16" s="2" customFormat="1" ht="25" customHeight="1" spans="1:2">
      <c r="A16" s="2" t="s">
        <v>150</v>
      </c>
      <c r="B16" s="2">
        <v>20</v>
      </c>
    </row>
    <row r="17" s="2" customFormat="1" ht="25" customHeight="1" spans="1:2">
      <c r="A17" s="2" t="s">
        <v>2489</v>
      </c>
      <c r="B17" s="2">
        <v>27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Sheet1（数值）</vt:lpstr>
      <vt:lpstr>导出计数_职位代码</vt:lpstr>
      <vt:lpstr>Sheet1 (公式)</vt:lpstr>
      <vt:lpstr>2022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嘉@维</cp:lastModifiedBy>
  <dcterms:created xsi:type="dcterms:W3CDTF">2022-05-27T01:54:00Z</dcterms:created>
  <dcterms:modified xsi:type="dcterms:W3CDTF">2023-02-27T02:47:29Z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E1489A57BDEC4B7E8668A286270CCE2E</vt:lpwstr>
  </property>
</Properties>
</file>