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体检人员公示" sheetId="1" r:id="rId1"/>
  </sheets>
  <definedNames>
    <definedName name="_xlnm.Print_Titles" localSheetId="0">'拟体检人员公示'!$3:$3</definedName>
    <definedName name="_xlnm._FilterDatabase" localSheetId="0" hidden="1">'拟体检人员公示'!$A$3:$P$58</definedName>
  </definedNames>
  <calcPr fullCalcOnLoad="1"/>
</workbook>
</file>

<file path=xl/sharedStrings.xml><?xml version="1.0" encoding="utf-8"?>
<sst xmlns="http://schemas.openxmlformats.org/spreadsheetml/2006/main" count="564" uniqueCount="206">
  <si>
    <r>
      <t>附件</t>
    </r>
    <r>
      <rPr>
        <b/>
        <sz val="11"/>
        <color indexed="8"/>
        <rFont val="Times New Roman"/>
        <family val="1"/>
      </rPr>
      <t>1</t>
    </r>
  </si>
  <si>
    <t>营山县2022年下半年公开招聘中小学（幼儿园）教师拟体检人员体检结果公示名册</t>
  </si>
  <si>
    <r>
      <rPr>
        <b/>
        <sz val="11"/>
        <color indexed="8"/>
        <rFont val="宋体"/>
        <family val="0"/>
      </rPr>
      <t>序号</t>
    </r>
  </si>
  <si>
    <t>姓名</t>
  </si>
  <si>
    <t>性别</t>
  </si>
  <si>
    <t>职位名称</t>
  </si>
  <si>
    <r>
      <rPr>
        <b/>
        <sz val="12"/>
        <color indexed="8"/>
        <rFont val="宋体"/>
        <family val="0"/>
      </rPr>
      <t>准考证号</t>
    </r>
  </si>
  <si>
    <t>学历</t>
  </si>
  <si>
    <t>专业</t>
  </si>
  <si>
    <r>
      <rPr>
        <b/>
        <sz val="12"/>
        <color indexed="8"/>
        <rFont val="宋体"/>
        <family val="0"/>
      </rPr>
      <t>毕业时间</t>
    </r>
  </si>
  <si>
    <t>教师资格证</t>
  </si>
  <si>
    <t>普通话</t>
  </si>
  <si>
    <t>面试成绩</t>
  </si>
  <si>
    <t>笔试总成绩</t>
  </si>
  <si>
    <t>考试总成绩</t>
  </si>
  <si>
    <t>占位</t>
  </si>
  <si>
    <t>体检结果</t>
  </si>
  <si>
    <t>备注</t>
  </si>
  <si>
    <t>何雯萍</t>
  </si>
  <si>
    <t>女</t>
  </si>
  <si>
    <t>学前教育教师（一）</t>
  </si>
  <si>
    <t>5411111025021</t>
  </si>
  <si>
    <t>本科</t>
  </si>
  <si>
    <t>学前教育</t>
  </si>
  <si>
    <t>2022.07</t>
  </si>
  <si>
    <t>幼儿园</t>
  </si>
  <si>
    <t>二甲</t>
  </si>
  <si>
    <t>合格</t>
  </si>
  <si>
    <t>陈恺婧</t>
  </si>
  <si>
    <t>5411111020530</t>
  </si>
  <si>
    <t>专科</t>
  </si>
  <si>
    <t>刘倩怡</t>
  </si>
  <si>
    <t>5411111043917</t>
  </si>
  <si>
    <t>2022.06</t>
  </si>
  <si>
    <t>许静雯</t>
  </si>
  <si>
    <t>5411111025527</t>
  </si>
  <si>
    <t>任丽蓉</t>
  </si>
  <si>
    <t>5411111030313</t>
  </si>
  <si>
    <t>2020.06</t>
  </si>
  <si>
    <t>杜青娟</t>
  </si>
  <si>
    <t>5411111042425</t>
  </si>
  <si>
    <t>李星蓉</t>
  </si>
  <si>
    <t>5411111020219</t>
  </si>
  <si>
    <t>何晞桐</t>
  </si>
  <si>
    <t>5411111031107</t>
  </si>
  <si>
    <t>2021.06</t>
  </si>
  <si>
    <t>陈麒伊</t>
  </si>
  <si>
    <t>5411111041207</t>
  </si>
  <si>
    <t>2021.12</t>
  </si>
  <si>
    <t>冯瑶</t>
  </si>
  <si>
    <t>5411111021724</t>
  </si>
  <si>
    <t>2017.06</t>
  </si>
  <si>
    <t>贾淳屹</t>
  </si>
  <si>
    <t>5411111043322</t>
  </si>
  <si>
    <t>江芳</t>
  </si>
  <si>
    <t>5411111040509</t>
  </si>
  <si>
    <t>谢晗</t>
  </si>
  <si>
    <t>学前教育教师（二）</t>
  </si>
  <si>
    <t>5411111022207</t>
  </si>
  <si>
    <t>2015.12</t>
  </si>
  <si>
    <t>钟莉</t>
  </si>
  <si>
    <t>5411111031029</t>
  </si>
  <si>
    <t>2016.12</t>
  </si>
  <si>
    <t>马滓翌</t>
  </si>
  <si>
    <t>5411111023921</t>
  </si>
  <si>
    <t>2019.06</t>
  </si>
  <si>
    <t>陈文</t>
  </si>
  <si>
    <t>5411111040608</t>
  </si>
  <si>
    <t>2021.07</t>
  </si>
  <si>
    <t>罗曼</t>
  </si>
  <si>
    <t>5411111031707</t>
  </si>
  <si>
    <t>何雨蓓</t>
  </si>
  <si>
    <t>5411111023430</t>
  </si>
  <si>
    <t>学校教育</t>
  </si>
  <si>
    <t>郭佳佳</t>
  </si>
  <si>
    <t>5411111041727</t>
  </si>
  <si>
    <t>汪丹</t>
  </si>
  <si>
    <t>5411111022903</t>
  </si>
  <si>
    <t>石钊巾</t>
  </si>
  <si>
    <t>5411111031510</t>
  </si>
  <si>
    <t>2020.12</t>
  </si>
  <si>
    <t>秦诗雨</t>
  </si>
  <si>
    <t>5411111040513</t>
  </si>
  <si>
    <t>何谨箬</t>
  </si>
  <si>
    <t>5411111023504</t>
  </si>
  <si>
    <t>2018.06</t>
  </si>
  <si>
    <t>穆香利</t>
  </si>
  <si>
    <t>5411111020724</t>
  </si>
  <si>
    <t>代橦</t>
  </si>
  <si>
    <t>5411111020104</t>
  </si>
  <si>
    <t>2019.07</t>
  </si>
  <si>
    <t>姚冲</t>
  </si>
  <si>
    <t>男</t>
  </si>
  <si>
    <t>初中英语教师</t>
  </si>
  <si>
    <t>5411111015127</t>
  </si>
  <si>
    <t>英语</t>
  </si>
  <si>
    <t>初中英语</t>
  </si>
  <si>
    <t>二乙</t>
  </si>
  <si>
    <t>赵紫羿</t>
  </si>
  <si>
    <t>5411111022503</t>
  </si>
  <si>
    <t>高中英语</t>
  </si>
  <si>
    <t>郑岚月</t>
  </si>
  <si>
    <t>5411111020721</t>
  </si>
  <si>
    <t>2023.07</t>
  </si>
  <si>
    <t>应届</t>
  </si>
  <si>
    <t>汪琳琳</t>
  </si>
  <si>
    <t>小学美术教师</t>
  </si>
  <si>
    <t>5411111021504</t>
  </si>
  <si>
    <t>美术学</t>
  </si>
  <si>
    <t>2022.01</t>
  </si>
  <si>
    <t>小学美术</t>
  </si>
  <si>
    <t>张尧</t>
  </si>
  <si>
    <t>小学体育教师</t>
  </si>
  <si>
    <t>5411111020705</t>
  </si>
  <si>
    <t>体育教育</t>
  </si>
  <si>
    <t>小学体育</t>
  </si>
  <si>
    <t>李政轩</t>
  </si>
  <si>
    <t>小学音乐教师</t>
  </si>
  <si>
    <t>5411111022330</t>
  </si>
  <si>
    <t>音乐表演</t>
  </si>
  <si>
    <t>小学音乐</t>
  </si>
  <si>
    <t>范红玲</t>
  </si>
  <si>
    <t>小学英语教师</t>
  </si>
  <si>
    <t>5411111022414</t>
  </si>
  <si>
    <t>英语教育</t>
  </si>
  <si>
    <t>梁佳雯</t>
  </si>
  <si>
    <t>5411111022229</t>
  </si>
  <si>
    <t>商务英语</t>
  </si>
  <si>
    <t>小学英语</t>
  </si>
  <si>
    <t>管雨楠</t>
  </si>
  <si>
    <t>职业高中学前教育专业教师</t>
  </si>
  <si>
    <t>5411111022928</t>
  </si>
  <si>
    <t>中职学前教育</t>
  </si>
  <si>
    <t>文豪</t>
  </si>
  <si>
    <t>职业高中英语教师</t>
  </si>
  <si>
    <t>5411111015002</t>
  </si>
  <si>
    <t>胡啸海</t>
  </si>
  <si>
    <t>初中数学教师</t>
  </si>
  <si>
    <t>5411111044109</t>
  </si>
  <si>
    <t>数学与应用数学</t>
  </si>
  <si>
    <t>2023.06</t>
  </si>
  <si>
    <t>高中数学</t>
  </si>
  <si>
    <t>黄真珍</t>
  </si>
  <si>
    <t>5411111052823</t>
  </si>
  <si>
    <t>初中数学</t>
  </si>
  <si>
    <t>胡煜秋</t>
  </si>
  <si>
    <t>初中物理教师</t>
  </si>
  <si>
    <t>5411111053027</t>
  </si>
  <si>
    <t>物理学</t>
  </si>
  <si>
    <t>高中物理</t>
  </si>
  <si>
    <t>苏煌钦</t>
  </si>
  <si>
    <t>小学数学教师</t>
  </si>
  <si>
    <t>5411111024003</t>
  </si>
  <si>
    <t>小学教育</t>
  </si>
  <si>
    <t>小学数学</t>
  </si>
  <si>
    <t>彭巧玲</t>
  </si>
  <si>
    <t>5411111050419</t>
  </si>
  <si>
    <t>唐琴</t>
  </si>
  <si>
    <t>职业高中建筑专业教师</t>
  </si>
  <si>
    <t>5411111023917</t>
  </si>
  <si>
    <t>建筑学</t>
  </si>
  <si>
    <t>中职工程造价</t>
  </si>
  <si>
    <t>张坤英</t>
  </si>
  <si>
    <t>职业高中旅游专业教师</t>
  </si>
  <si>
    <t>5411111031523</t>
  </si>
  <si>
    <t>旅游管理</t>
  </si>
  <si>
    <t>2013.06</t>
  </si>
  <si>
    <t>高中政治</t>
  </si>
  <si>
    <t>王念全</t>
  </si>
  <si>
    <t>职业高中数学教师</t>
  </si>
  <si>
    <t>5411111031304</t>
  </si>
  <si>
    <t>肖祉余</t>
  </si>
  <si>
    <t>5411111044423</t>
  </si>
  <si>
    <t>陈丽娟</t>
  </si>
  <si>
    <t>初中思政教师</t>
  </si>
  <si>
    <t>5411111030601</t>
  </si>
  <si>
    <t>思想政治教育</t>
  </si>
  <si>
    <t>孙潇</t>
  </si>
  <si>
    <t>初中语文教师</t>
  </si>
  <si>
    <t>5411111031314</t>
  </si>
  <si>
    <t>汉语国际教育</t>
  </si>
  <si>
    <t>初中语文</t>
  </si>
  <si>
    <t>姚秀君</t>
  </si>
  <si>
    <t>5411111021017</t>
  </si>
  <si>
    <t>汉语言文学</t>
  </si>
  <si>
    <t>周林</t>
  </si>
  <si>
    <t>5411111044820</t>
  </si>
  <si>
    <t>余汶倩</t>
  </si>
  <si>
    <t>小学语文教师</t>
  </si>
  <si>
    <t>5411111041404</t>
  </si>
  <si>
    <t>小学语文</t>
  </si>
  <si>
    <t>刘思漫</t>
  </si>
  <si>
    <t>5411111015026</t>
  </si>
  <si>
    <t>罗微</t>
  </si>
  <si>
    <t>5411111020113</t>
  </si>
  <si>
    <t>初等教育</t>
  </si>
  <si>
    <t>黄川益</t>
  </si>
  <si>
    <t>职业高中语文教师</t>
  </si>
  <si>
    <t>5411111040122</t>
  </si>
  <si>
    <t>高中语文</t>
  </si>
  <si>
    <t>蒲琪</t>
  </si>
  <si>
    <t>5411111050525</t>
  </si>
  <si>
    <t>王鑫</t>
  </si>
  <si>
    <t>5411111025126</t>
  </si>
  <si>
    <t>向柞潍</t>
  </si>
  <si>
    <t>5411111051317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</si>
</sst>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方正仿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宋体"/>
      <family val="0"/>
    </font>
    <font>
      <b/>
      <sz val="18"/>
      <color theme="1"/>
      <name val="方正仿宋简体"/>
      <family val="0"/>
    </font>
    <font>
      <b/>
      <sz val="12"/>
      <color theme="1"/>
      <name val="Calibri"/>
      <family val="0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shrinkToFit="1"/>
    </xf>
    <xf numFmtId="0" fontId="51" fillId="0" borderId="9" xfId="0" applyFont="1" applyBorder="1" applyAlignment="1">
      <alignment horizontal="center" vertical="center" shrinkToFit="1"/>
    </xf>
    <xf numFmtId="0" fontId="51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SheetLayoutView="100" workbookViewId="0" topLeftCell="A1">
      <selection activeCell="S11" sqref="S11"/>
    </sheetView>
  </sheetViews>
  <sheetFormatPr defaultColWidth="9.00390625" defaultRowHeight="15"/>
  <cols>
    <col min="1" max="1" width="4.00390625" style="2" customWidth="1"/>
    <col min="2" max="2" width="7.7109375" style="3" customWidth="1"/>
    <col min="3" max="3" width="2.7109375" style="4" customWidth="1"/>
    <col min="4" max="4" width="18.421875" style="5" customWidth="1"/>
    <col min="5" max="5" width="11.421875" style="6" customWidth="1"/>
    <col min="6" max="6" width="6.57421875" style="7" customWidth="1"/>
    <col min="7" max="7" width="11.8515625" style="7" customWidth="1"/>
    <col min="8" max="8" width="10.57421875" style="8" customWidth="1"/>
    <col min="9" max="9" width="9.421875" style="7" customWidth="1"/>
    <col min="10" max="10" width="6.7109375" style="4" customWidth="1"/>
    <col min="12" max="12" width="9.00390625" style="0" customWidth="1"/>
    <col min="15" max="16" width="9.00390625" style="4" customWidth="1"/>
  </cols>
  <sheetData>
    <row r="1" spans="1:2" ht="25.5" customHeight="1">
      <c r="A1" s="9" t="s">
        <v>0</v>
      </c>
      <c r="B1" s="10"/>
    </row>
    <row r="2" spans="1:16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8" customHeight="1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</row>
    <row r="4" spans="1:16" s="1" customFormat="1" ht="27" customHeight="1">
      <c r="A4" s="12">
        <v>1</v>
      </c>
      <c r="B4" s="13" t="s">
        <v>18</v>
      </c>
      <c r="C4" s="13" t="s">
        <v>19</v>
      </c>
      <c r="D4" s="13" t="s">
        <v>20</v>
      </c>
      <c r="E4" s="15" t="s">
        <v>21</v>
      </c>
      <c r="F4" s="13" t="s">
        <v>22</v>
      </c>
      <c r="G4" s="13" t="s">
        <v>23</v>
      </c>
      <c r="H4" s="16" t="s">
        <v>24</v>
      </c>
      <c r="I4" s="13" t="s">
        <v>25</v>
      </c>
      <c r="J4" s="13" t="s">
        <v>26</v>
      </c>
      <c r="K4" s="13">
        <v>85.78</v>
      </c>
      <c r="L4" s="18">
        <v>82.5</v>
      </c>
      <c r="M4" s="19">
        <f>K4*0.5+L4*0.5</f>
        <v>84.14</v>
      </c>
      <c r="N4" s="20">
        <f>SUMPRODUCT(($D$4:$E$202=D4)*($M$4:$M$202&gt;M4))+1</f>
        <v>1</v>
      </c>
      <c r="O4" s="21" t="s">
        <v>27</v>
      </c>
      <c r="P4" s="22"/>
    </row>
    <row r="5" spans="1:16" s="1" customFormat="1" ht="27" customHeight="1">
      <c r="A5" s="12">
        <v>2</v>
      </c>
      <c r="B5" s="13" t="s">
        <v>28</v>
      </c>
      <c r="C5" s="13" t="s">
        <v>19</v>
      </c>
      <c r="D5" s="13" t="s">
        <v>20</v>
      </c>
      <c r="E5" s="15" t="s">
        <v>29</v>
      </c>
      <c r="F5" s="13" t="s">
        <v>30</v>
      </c>
      <c r="G5" s="13" t="s">
        <v>23</v>
      </c>
      <c r="H5" s="16">
        <v>2020.06</v>
      </c>
      <c r="I5" s="13" t="s">
        <v>25</v>
      </c>
      <c r="J5" s="13" t="s">
        <v>26</v>
      </c>
      <c r="K5" s="13">
        <v>86.2</v>
      </c>
      <c r="L5" s="18">
        <v>81.5</v>
      </c>
      <c r="M5" s="19">
        <f aca="true" t="shared" si="0" ref="M5:M58">K5*0.5+L5*0.5</f>
        <v>83.85</v>
      </c>
      <c r="N5" s="20">
        <f>SUMPRODUCT(($D$4:$E$202=D5)*($M$4:$M$202&gt;M5))+1</f>
        <v>2</v>
      </c>
      <c r="O5" s="21" t="s">
        <v>27</v>
      </c>
      <c r="P5" s="18"/>
    </row>
    <row r="6" spans="1:16" s="1" customFormat="1" ht="27" customHeight="1">
      <c r="A6" s="12">
        <v>3</v>
      </c>
      <c r="B6" s="13" t="s">
        <v>31</v>
      </c>
      <c r="C6" s="13" t="s">
        <v>19</v>
      </c>
      <c r="D6" s="13" t="s">
        <v>20</v>
      </c>
      <c r="E6" s="15" t="s">
        <v>32</v>
      </c>
      <c r="F6" s="13" t="s">
        <v>22</v>
      </c>
      <c r="G6" s="13" t="s">
        <v>23</v>
      </c>
      <c r="H6" s="16" t="s">
        <v>33</v>
      </c>
      <c r="I6" s="13" t="s">
        <v>25</v>
      </c>
      <c r="J6" s="13" t="s">
        <v>26</v>
      </c>
      <c r="K6" s="13">
        <v>86.92</v>
      </c>
      <c r="L6" s="18">
        <v>77.5</v>
      </c>
      <c r="M6" s="19">
        <f t="shared" si="0"/>
        <v>82.21000000000001</v>
      </c>
      <c r="N6" s="20">
        <f>SUMPRODUCT(($D$4:$E$202=D6)*($M$4:$M$202&gt;M6))+1</f>
        <v>3</v>
      </c>
      <c r="O6" s="21" t="s">
        <v>27</v>
      </c>
      <c r="P6" s="18"/>
    </row>
    <row r="7" spans="1:16" s="1" customFormat="1" ht="27" customHeight="1">
      <c r="A7" s="12">
        <v>4</v>
      </c>
      <c r="B7" s="13" t="s">
        <v>34</v>
      </c>
      <c r="C7" s="13" t="s">
        <v>19</v>
      </c>
      <c r="D7" s="13" t="s">
        <v>20</v>
      </c>
      <c r="E7" s="15" t="s">
        <v>35</v>
      </c>
      <c r="F7" s="13" t="s">
        <v>30</v>
      </c>
      <c r="G7" s="13" t="s">
        <v>23</v>
      </c>
      <c r="H7" s="16" t="s">
        <v>24</v>
      </c>
      <c r="I7" s="13" t="s">
        <v>25</v>
      </c>
      <c r="J7" s="13" t="s">
        <v>26</v>
      </c>
      <c r="K7" s="13">
        <v>86.82</v>
      </c>
      <c r="L7" s="18">
        <v>75</v>
      </c>
      <c r="M7" s="19">
        <f t="shared" si="0"/>
        <v>80.91</v>
      </c>
      <c r="N7" s="20">
        <f>SUMPRODUCT(($D$4:$E$202=D7)*($M$4:$M$202&gt;M7))+1</f>
        <v>4</v>
      </c>
      <c r="O7" s="21" t="s">
        <v>27</v>
      </c>
      <c r="P7" s="18"/>
    </row>
    <row r="8" spans="1:16" s="1" customFormat="1" ht="27" customHeight="1">
      <c r="A8" s="12">
        <v>5</v>
      </c>
      <c r="B8" s="13" t="s">
        <v>36</v>
      </c>
      <c r="C8" s="13" t="s">
        <v>19</v>
      </c>
      <c r="D8" s="13" t="s">
        <v>20</v>
      </c>
      <c r="E8" s="15" t="s">
        <v>37</v>
      </c>
      <c r="F8" s="13" t="s">
        <v>22</v>
      </c>
      <c r="G8" s="13" t="s">
        <v>23</v>
      </c>
      <c r="H8" s="16" t="s">
        <v>38</v>
      </c>
      <c r="I8" s="13" t="s">
        <v>25</v>
      </c>
      <c r="J8" s="13" t="s">
        <v>26</v>
      </c>
      <c r="K8" s="13">
        <v>83.9</v>
      </c>
      <c r="L8" s="18">
        <v>77</v>
      </c>
      <c r="M8" s="19">
        <f t="shared" si="0"/>
        <v>80.45</v>
      </c>
      <c r="N8" s="20">
        <f>SUMPRODUCT(($D$4:$E$202=D8)*($M$4:$M$202&gt;M8))+1</f>
        <v>5</v>
      </c>
      <c r="O8" s="21" t="s">
        <v>27</v>
      </c>
      <c r="P8" s="18"/>
    </row>
    <row r="9" spans="1:16" s="1" customFormat="1" ht="27" customHeight="1">
      <c r="A9" s="12">
        <v>6</v>
      </c>
      <c r="B9" s="13" t="s">
        <v>39</v>
      </c>
      <c r="C9" s="13" t="s">
        <v>19</v>
      </c>
      <c r="D9" s="13" t="s">
        <v>20</v>
      </c>
      <c r="E9" s="15" t="s">
        <v>40</v>
      </c>
      <c r="F9" s="13" t="s">
        <v>22</v>
      </c>
      <c r="G9" s="13" t="s">
        <v>23</v>
      </c>
      <c r="H9" s="16" t="s">
        <v>38</v>
      </c>
      <c r="I9" s="13" t="s">
        <v>23</v>
      </c>
      <c r="J9" s="13" t="s">
        <v>26</v>
      </c>
      <c r="K9" s="13">
        <v>86.14</v>
      </c>
      <c r="L9" s="18">
        <v>74</v>
      </c>
      <c r="M9" s="19">
        <f t="shared" si="0"/>
        <v>80.07</v>
      </c>
      <c r="N9" s="20">
        <f>SUMPRODUCT(($D$4:$E$202=D9)*($M$4:$M$202&gt;M9))+1</f>
        <v>6</v>
      </c>
      <c r="O9" s="21" t="s">
        <v>27</v>
      </c>
      <c r="P9" s="18"/>
    </row>
    <row r="10" spans="1:16" s="1" customFormat="1" ht="27" customHeight="1">
      <c r="A10" s="12">
        <v>7</v>
      </c>
      <c r="B10" s="13" t="s">
        <v>41</v>
      </c>
      <c r="C10" s="13" t="s">
        <v>19</v>
      </c>
      <c r="D10" s="13" t="s">
        <v>20</v>
      </c>
      <c r="E10" s="15" t="s">
        <v>42</v>
      </c>
      <c r="F10" s="13" t="s">
        <v>22</v>
      </c>
      <c r="G10" s="13" t="s">
        <v>23</v>
      </c>
      <c r="H10" s="16">
        <v>2022.06</v>
      </c>
      <c r="I10" s="13" t="s">
        <v>25</v>
      </c>
      <c r="J10" s="13" t="s">
        <v>26</v>
      </c>
      <c r="K10" s="13">
        <v>87.46</v>
      </c>
      <c r="L10" s="18">
        <v>72.5</v>
      </c>
      <c r="M10" s="19">
        <f t="shared" si="0"/>
        <v>79.97999999999999</v>
      </c>
      <c r="N10" s="20">
        <f>SUMPRODUCT(($D$4:$E$202=D10)*($M$4:$M$202&gt;M10))+1</f>
        <v>7</v>
      </c>
      <c r="O10" s="21" t="s">
        <v>27</v>
      </c>
      <c r="P10" s="18"/>
    </row>
    <row r="11" spans="1:16" s="1" customFormat="1" ht="27" customHeight="1">
      <c r="A11" s="12">
        <v>8</v>
      </c>
      <c r="B11" s="13" t="s">
        <v>43</v>
      </c>
      <c r="C11" s="13" t="s">
        <v>19</v>
      </c>
      <c r="D11" s="13" t="s">
        <v>20</v>
      </c>
      <c r="E11" s="15" t="s">
        <v>44</v>
      </c>
      <c r="F11" s="13" t="s">
        <v>22</v>
      </c>
      <c r="G11" s="13" t="s">
        <v>23</v>
      </c>
      <c r="H11" s="16" t="s">
        <v>45</v>
      </c>
      <c r="I11" s="13" t="s">
        <v>25</v>
      </c>
      <c r="J11" s="13" t="s">
        <v>26</v>
      </c>
      <c r="K11" s="13">
        <v>85.4</v>
      </c>
      <c r="L11" s="18">
        <v>74</v>
      </c>
      <c r="M11" s="19">
        <f t="shared" si="0"/>
        <v>79.7</v>
      </c>
      <c r="N11" s="20">
        <f>SUMPRODUCT(($D$4:$E$202=D11)*($M$4:$M$202&gt;M11))+1</f>
        <v>8</v>
      </c>
      <c r="O11" s="21" t="s">
        <v>27</v>
      </c>
      <c r="P11" s="18"/>
    </row>
    <row r="12" spans="1:16" s="1" customFormat="1" ht="27" customHeight="1">
      <c r="A12" s="12">
        <v>9</v>
      </c>
      <c r="B12" s="13" t="s">
        <v>46</v>
      </c>
      <c r="C12" s="13" t="s">
        <v>19</v>
      </c>
      <c r="D12" s="13" t="s">
        <v>20</v>
      </c>
      <c r="E12" s="15" t="s">
        <v>47</v>
      </c>
      <c r="F12" s="13" t="s">
        <v>22</v>
      </c>
      <c r="G12" s="13" t="s">
        <v>23</v>
      </c>
      <c r="H12" s="16" t="s">
        <v>48</v>
      </c>
      <c r="I12" s="13" t="s">
        <v>25</v>
      </c>
      <c r="J12" s="13" t="s">
        <v>26</v>
      </c>
      <c r="K12" s="13">
        <v>82.7</v>
      </c>
      <c r="L12" s="18">
        <v>75.5</v>
      </c>
      <c r="M12" s="19">
        <f t="shared" si="0"/>
        <v>79.1</v>
      </c>
      <c r="N12" s="20">
        <f>SUMPRODUCT(($D$4:$E$202=D12)*($M$4:$M$202&gt;M12))+1</f>
        <v>9</v>
      </c>
      <c r="O12" s="21" t="s">
        <v>27</v>
      </c>
      <c r="P12" s="18"/>
    </row>
    <row r="13" spans="1:16" s="1" customFormat="1" ht="27" customHeight="1">
      <c r="A13" s="12">
        <v>10</v>
      </c>
      <c r="B13" s="13" t="s">
        <v>49</v>
      </c>
      <c r="C13" s="13" t="s">
        <v>19</v>
      </c>
      <c r="D13" s="13" t="s">
        <v>20</v>
      </c>
      <c r="E13" s="15" t="s">
        <v>50</v>
      </c>
      <c r="F13" s="13" t="s">
        <v>30</v>
      </c>
      <c r="G13" s="13" t="s">
        <v>23</v>
      </c>
      <c r="H13" s="16" t="s">
        <v>51</v>
      </c>
      <c r="I13" s="13" t="s">
        <v>25</v>
      </c>
      <c r="J13" s="13" t="s">
        <v>26</v>
      </c>
      <c r="K13" s="13">
        <v>81.1</v>
      </c>
      <c r="L13" s="18">
        <v>76.5</v>
      </c>
      <c r="M13" s="19">
        <f t="shared" si="0"/>
        <v>78.8</v>
      </c>
      <c r="N13" s="20">
        <f>SUMPRODUCT(($D$4:$E$202=D13)*($M$4:$M$202&gt;M13))+1</f>
        <v>10</v>
      </c>
      <c r="O13" s="21" t="s">
        <v>27</v>
      </c>
      <c r="P13" s="18"/>
    </row>
    <row r="14" spans="1:16" s="1" customFormat="1" ht="27" customHeight="1">
      <c r="A14" s="12">
        <v>11</v>
      </c>
      <c r="B14" s="13" t="s">
        <v>52</v>
      </c>
      <c r="C14" s="13" t="s">
        <v>19</v>
      </c>
      <c r="D14" s="13" t="s">
        <v>20</v>
      </c>
      <c r="E14" s="15" t="s">
        <v>53</v>
      </c>
      <c r="F14" s="13" t="s">
        <v>22</v>
      </c>
      <c r="G14" s="13" t="s">
        <v>23</v>
      </c>
      <c r="H14" s="16" t="s">
        <v>33</v>
      </c>
      <c r="I14" s="13" t="s">
        <v>25</v>
      </c>
      <c r="J14" s="13" t="s">
        <v>26</v>
      </c>
      <c r="K14" s="13">
        <v>80.08</v>
      </c>
      <c r="L14" s="18">
        <v>77.5</v>
      </c>
      <c r="M14" s="19">
        <f t="shared" si="0"/>
        <v>78.78999999999999</v>
      </c>
      <c r="N14" s="20">
        <f>SUMPRODUCT(($D$4:$E$202=D14)*($M$4:$M$202&gt;M14))+1</f>
        <v>11</v>
      </c>
      <c r="O14" s="21" t="s">
        <v>27</v>
      </c>
      <c r="P14" s="18"/>
    </row>
    <row r="15" spans="1:16" s="1" customFormat="1" ht="27" customHeight="1">
      <c r="A15" s="12">
        <v>12</v>
      </c>
      <c r="B15" s="13" t="s">
        <v>54</v>
      </c>
      <c r="C15" s="13" t="s">
        <v>19</v>
      </c>
      <c r="D15" s="13" t="s">
        <v>20</v>
      </c>
      <c r="E15" s="15" t="s">
        <v>55</v>
      </c>
      <c r="F15" s="13" t="s">
        <v>22</v>
      </c>
      <c r="G15" s="13" t="s">
        <v>23</v>
      </c>
      <c r="H15" s="16">
        <v>2021.06</v>
      </c>
      <c r="I15" s="13" t="s">
        <v>25</v>
      </c>
      <c r="J15" s="13" t="s">
        <v>26</v>
      </c>
      <c r="K15" s="13">
        <v>79.8</v>
      </c>
      <c r="L15" s="18">
        <v>77.5</v>
      </c>
      <c r="M15" s="19">
        <f t="shared" si="0"/>
        <v>78.65</v>
      </c>
      <c r="N15" s="20">
        <f>SUMPRODUCT(($D$4:$E$202=D15)*($M$4:$M$202&gt;M15))+1</f>
        <v>12</v>
      </c>
      <c r="O15" s="21" t="s">
        <v>27</v>
      </c>
      <c r="P15" s="18"/>
    </row>
    <row r="16" spans="1:16" s="1" customFormat="1" ht="33" customHeight="1">
      <c r="A16" s="12">
        <v>13</v>
      </c>
      <c r="B16" s="13" t="s">
        <v>56</v>
      </c>
      <c r="C16" s="13" t="s">
        <v>19</v>
      </c>
      <c r="D16" s="13" t="s">
        <v>57</v>
      </c>
      <c r="E16" s="15" t="s">
        <v>58</v>
      </c>
      <c r="F16" s="13" t="s">
        <v>22</v>
      </c>
      <c r="G16" s="13" t="s">
        <v>23</v>
      </c>
      <c r="H16" s="16" t="s">
        <v>59</v>
      </c>
      <c r="I16" s="13" t="s">
        <v>25</v>
      </c>
      <c r="J16" s="13" t="s">
        <v>26</v>
      </c>
      <c r="K16" s="13">
        <v>79.12</v>
      </c>
      <c r="L16" s="18">
        <v>87</v>
      </c>
      <c r="M16" s="19">
        <f t="shared" si="0"/>
        <v>83.06</v>
      </c>
      <c r="N16" s="20">
        <f>SUMPRODUCT(($D$4:$E$202=D16)*($M$4:$M$202&gt;M16))+1</f>
        <v>1</v>
      </c>
      <c r="O16" s="21" t="s">
        <v>27</v>
      </c>
      <c r="P16" s="18"/>
    </row>
    <row r="17" spans="1:16" s="1" customFormat="1" ht="33" customHeight="1">
      <c r="A17" s="12">
        <v>14</v>
      </c>
      <c r="B17" s="13" t="s">
        <v>60</v>
      </c>
      <c r="C17" s="13" t="s">
        <v>19</v>
      </c>
      <c r="D17" s="13" t="s">
        <v>57</v>
      </c>
      <c r="E17" s="15" t="s">
        <v>61</v>
      </c>
      <c r="F17" s="13" t="s">
        <v>22</v>
      </c>
      <c r="G17" s="13" t="s">
        <v>23</v>
      </c>
      <c r="H17" s="16" t="s">
        <v>62</v>
      </c>
      <c r="I17" s="13" t="s">
        <v>25</v>
      </c>
      <c r="J17" s="13" t="s">
        <v>26</v>
      </c>
      <c r="K17" s="13">
        <v>85.22</v>
      </c>
      <c r="L17" s="18">
        <v>79.5</v>
      </c>
      <c r="M17" s="19">
        <f t="shared" si="0"/>
        <v>82.36</v>
      </c>
      <c r="N17" s="20">
        <f>SUMPRODUCT(($D$4:$E$202=D17)*($M$4:$M$202&gt;M17))+1</f>
        <v>2</v>
      </c>
      <c r="O17" s="21" t="s">
        <v>27</v>
      </c>
      <c r="P17" s="18"/>
    </row>
    <row r="18" spans="1:16" s="1" customFormat="1" ht="33" customHeight="1">
      <c r="A18" s="12">
        <v>15</v>
      </c>
      <c r="B18" s="13" t="s">
        <v>63</v>
      </c>
      <c r="C18" s="13" t="s">
        <v>19</v>
      </c>
      <c r="D18" s="13" t="s">
        <v>57</v>
      </c>
      <c r="E18" s="15" t="s">
        <v>64</v>
      </c>
      <c r="F18" s="13" t="s">
        <v>30</v>
      </c>
      <c r="G18" s="13" t="s">
        <v>23</v>
      </c>
      <c r="H18" s="16" t="s">
        <v>65</v>
      </c>
      <c r="I18" s="13" t="s">
        <v>25</v>
      </c>
      <c r="J18" s="13" t="s">
        <v>26</v>
      </c>
      <c r="K18" s="13">
        <v>86.1</v>
      </c>
      <c r="L18" s="18">
        <v>76.5</v>
      </c>
      <c r="M18" s="19">
        <f t="shared" si="0"/>
        <v>81.3</v>
      </c>
      <c r="N18" s="20">
        <f>SUMPRODUCT(($D$4:$E$202=D18)*($M$4:$M$202&gt;M18))+1</f>
        <v>3</v>
      </c>
      <c r="O18" s="21" t="s">
        <v>27</v>
      </c>
      <c r="P18" s="18"/>
    </row>
    <row r="19" spans="1:16" s="1" customFormat="1" ht="33" customHeight="1">
      <c r="A19" s="12">
        <v>16</v>
      </c>
      <c r="B19" s="13" t="s">
        <v>66</v>
      </c>
      <c r="C19" s="13" t="s">
        <v>19</v>
      </c>
      <c r="D19" s="13" t="s">
        <v>57</v>
      </c>
      <c r="E19" s="15" t="s">
        <v>67</v>
      </c>
      <c r="F19" s="13" t="s">
        <v>30</v>
      </c>
      <c r="G19" s="13" t="s">
        <v>23</v>
      </c>
      <c r="H19" s="16" t="s">
        <v>68</v>
      </c>
      <c r="I19" s="13" t="s">
        <v>25</v>
      </c>
      <c r="J19" s="13" t="s">
        <v>26</v>
      </c>
      <c r="K19" s="13">
        <v>83.02</v>
      </c>
      <c r="L19" s="18">
        <v>78.5</v>
      </c>
      <c r="M19" s="19">
        <f t="shared" si="0"/>
        <v>80.75999999999999</v>
      </c>
      <c r="N19" s="20">
        <f>SUMPRODUCT(($D$4:$E$202=D19)*($M$4:$M$202&gt;M19))+1</f>
        <v>4</v>
      </c>
      <c r="O19" s="21" t="s">
        <v>27</v>
      </c>
      <c r="P19" s="18"/>
    </row>
    <row r="20" spans="1:16" s="1" customFormat="1" ht="33" customHeight="1">
      <c r="A20" s="12">
        <v>17</v>
      </c>
      <c r="B20" s="13" t="s">
        <v>69</v>
      </c>
      <c r="C20" s="13" t="s">
        <v>19</v>
      </c>
      <c r="D20" s="13" t="s">
        <v>57</v>
      </c>
      <c r="E20" s="15" t="s">
        <v>70</v>
      </c>
      <c r="F20" s="13" t="s">
        <v>22</v>
      </c>
      <c r="G20" s="13" t="s">
        <v>23</v>
      </c>
      <c r="H20" s="16" t="s">
        <v>38</v>
      </c>
      <c r="I20" s="13" t="s">
        <v>25</v>
      </c>
      <c r="J20" s="13" t="s">
        <v>26</v>
      </c>
      <c r="K20" s="13">
        <v>86.44</v>
      </c>
      <c r="L20" s="18">
        <v>75</v>
      </c>
      <c r="M20" s="19">
        <f t="shared" si="0"/>
        <v>80.72</v>
      </c>
      <c r="N20" s="20">
        <f>SUMPRODUCT(($D$4:$E$202=D20)*($M$4:$M$202&gt;M20))+1</f>
        <v>5</v>
      </c>
      <c r="O20" s="21" t="s">
        <v>27</v>
      </c>
      <c r="P20" s="18"/>
    </row>
    <row r="21" spans="1:16" s="1" customFormat="1" ht="33" customHeight="1">
      <c r="A21" s="12">
        <v>18</v>
      </c>
      <c r="B21" s="13" t="s">
        <v>71</v>
      </c>
      <c r="C21" s="13" t="s">
        <v>19</v>
      </c>
      <c r="D21" s="13" t="s">
        <v>57</v>
      </c>
      <c r="E21" s="15" t="s">
        <v>72</v>
      </c>
      <c r="F21" s="13" t="s">
        <v>22</v>
      </c>
      <c r="G21" s="13" t="s">
        <v>73</v>
      </c>
      <c r="H21" s="16" t="s">
        <v>24</v>
      </c>
      <c r="I21" s="13" t="s">
        <v>25</v>
      </c>
      <c r="J21" s="13" t="s">
        <v>26</v>
      </c>
      <c r="K21" s="13">
        <v>85.36</v>
      </c>
      <c r="L21" s="18">
        <v>74.5</v>
      </c>
      <c r="M21" s="19">
        <f t="shared" si="0"/>
        <v>79.93</v>
      </c>
      <c r="N21" s="20">
        <f>SUMPRODUCT(($D$4:$E$202=D21)*($M$4:$M$202&gt;M21))+1</f>
        <v>6</v>
      </c>
      <c r="O21" s="21" t="s">
        <v>27</v>
      </c>
      <c r="P21" s="18"/>
    </row>
    <row r="22" spans="1:16" s="1" customFormat="1" ht="33" customHeight="1">
      <c r="A22" s="12">
        <v>19</v>
      </c>
      <c r="B22" s="13" t="s">
        <v>74</v>
      </c>
      <c r="C22" s="13" t="s">
        <v>19</v>
      </c>
      <c r="D22" s="13" t="s">
        <v>57</v>
      </c>
      <c r="E22" s="15" t="s">
        <v>75</v>
      </c>
      <c r="F22" s="13" t="s">
        <v>22</v>
      </c>
      <c r="G22" s="13" t="s">
        <v>23</v>
      </c>
      <c r="H22" s="16" t="s">
        <v>38</v>
      </c>
      <c r="I22" s="13" t="s">
        <v>25</v>
      </c>
      <c r="J22" s="13" t="s">
        <v>26</v>
      </c>
      <c r="K22" s="13">
        <v>86.24</v>
      </c>
      <c r="L22" s="18">
        <v>73.5</v>
      </c>
      <c r="M22" s="19">
        <f t="shared" si="0"/>
        <v>79.87</v>
      </c>
      <c r="N22" s="20">
        <f>SUMPRODUCT(($D$4:$E$202=D22)*($M$4:$M$202&gt;M22))+1</f>
        <v>7</v>
      </c>
      <c r="O22" s="21" t="s">
        <v>27</v>
      </c>
      <c r="P22" s="18"/>
    </row>
    <row r="23" spans="1:16" s="1" customFormat="1" ht="33" customHeight="1">
      <c r="A23" s="12">
        <v>20</v>
      </c>
      <c r="B23" s="13" t="s">
        <v>76</v>
      </c>
      <c r="C23" s="13" t="s">
        <v>19</v>
      </c>
      <c r="D23" s="13" t="s">
        <v>57</v>
      </c>
      <c r="E23" s="15" t="s">
        <v>77</v>
      </c>
      <c r="F23" s="13" t="s">
        <v>22</v>
      </c>
      <c r="G23" s="13" t="s">
        <v>23</v>
      </c>
      <c r="H23" s="16" t="s">
        <v>65</v>
      </c>
      <c r="I23" s="13" t="s">
        <v>25</v>
      </c>
      <c r="J23" s="13" t="s">
        <v>26</v>
      </c>
      <c r="K23" s="13">
        <v>81</v>
      </c>
      <c r="L23" s="18">
        <v>77.5</v>
      </c>
      <c r="M23" s="19">
        <f t="shared" si="0"/>
        <v>79.25</v>
      </c>
      <c r="N23" s="20">
        <f>SUMPRODUCT(($D$4:$E$202=D23)*($M$4:$M$202&gt;M23))+1</f>
        <v>8</v>
      </c>
      <c r="O23" s="21" t="s">
        <v>27</v>
      </c>
      <c r="P23" s="18"/>
    </row>
    <row r="24" spans="1:16" s="1" customFormat="1" ht="33" customHeight="1">
      <c r="A24" s="12">
        <v>21</v>
      </c>
      <c r="B24" s="13" t="s">
        <v>78</v>
      </c>
      <c r="C24" s="13" t="s">
        <v>19</v>
      </c>
      <c r="D24" s="13" t="s">
        <v>57</v>
      </c>
      <c r="E24" s="15" t="s">
        <v>79</v>
      </c>
      <c r="F24" s="13" t="s">
        <v>30</v>
      </c>
      <c r="G24" s="13" t="s">
        <v>23</v>
      </c>
      <c r="H24" s="16" t="s">
        <v>80</v>
      </c>
      <c r="I24" s="13" t="s">
        <v>25</v>
      </c>
      <c r="J24" s="13" t="s">
        <v>26</v>
      </c>
      <c r="K24" s="13">
        <v>82.24</v>
      </c>
      <c r="L24" s="18">
        <v>74.5</v>
      </c>
      <c r="M24" s="19">
        <f t="shared" si="0"/>
        <v>78.37</v>
      </c>
      <c r="N24" s="20">
        <f>SUMPRODUCT(($D$4:$E$202=D24)*($M$4:$M$202&gt;M24))+1</f>
        <v>9</v>
      </c>
      <c r="O24" s="21" t="s">
        <v>27</v>
      </c>
      <c r="P24" s="18"/>
    </row>
    <row r="25" spans="1:16" s="1" customFormat="1" ht="33" customHeight="1">
      <c r="A25" s="12">
        <v>22</v>
      </c>
      <c r="B25" s="13" t="s">
        <v>81</v>
      </c>
      <c r="C25" s="13" t="s">
        <v>19</v>
      </c>
      <c r="D25" s="13" t="s">
        <v>57</v>
      </c>
      <c r="E25" s="15" t="s">
        <v>82</v>
      </c>
      <c r="F25" s="13" t="s">
        <v>30</v>
      </c>
      <c r="G25" s="13" t="s">
        <v>23</v>
      </c>
      <c r="H25" s="16" t="s">
        <v>51</v>
      </c>
      <c r="I25" s="13" t="s">
        <v>25</v>
      </c>
      <c r="J25" s="13" t="s">
        <v>26</v>
      </c>
      <c r="K25" s="13">
        <v>78.98</v>
      </c>
      <c r="L25" s="18">
        <v>77</v>
      </c>
      <c r="M25" s="19">
        <f t="shared" si="0"/>
        <v>77.99000000000001</v>
      </c>
      <c r="N25" s="20">
        <f>SUMPRODUCT(($D$4:$E$202=D25)*($M$4:$M$202&gt;M25))+1</f>
        <v>10</v>
      </c>
      <c r="O25" s="21" t="s">
        <v>27</v>
      </c>
      <c r="P25" s="18"/>
    </row>
    <row r="26" spans="1:16" s="1" customFormat="1" ht="33" customHeight="1">
      <c r="A26" s="12">
        <v>23</v>
      </c>
      <c r="B26" s="13" t="s">
        <v>83</v>
      </c>
      <c r="C26" s="13" t="s">
        <v>19</v>
      </c>
      <c r="D26" s="13" t="s">
        <v>57</v>
      </c>
      <c r="E26" s="15" t="s">
        <v>84</v>
      </c>
      <c r="F26" s="13" t="s">
        <v>30</v>
      </c>
      <c r="G26" s="13" t="s">
        <v>23</v>
      </c>
      <c r="H26" s="16" t="s">
        <v>85</v>
      </c>
      <c r="I26" s="13" t="s">
        <v>25</v>
      </c>
      <c r="J26" s="13" t="s">
        <v>26</v>
      </c>
      <c r="K26" s="13">
        <v>81.78</v>
      </c>
      <c r="L26" s="18">
        <v>74</v>
      </c>
      <c r="M26" s="19">
        <f t="shared" si="0"/>
        <v>77.89</v>
      </c>
      <c r="N26" s="20">
        <f>SUMPRODUCT(($D$4:$E$202=D26)*($M$4:$M$202&gt;M26))+1</f>
        <v>11</v>
      </c>
      <c r="O26" s="21" t="s">
        <v>27</v>
      </c>
      <c r="P26" s="18"/>
    </row>
    <row r="27" spans="1:16" s="1" customFormat="1" ht="33" customHeight="1">
      <c r="A27" s="12">
        <v>24</v>
      </c>
      <c r="B27" s="13" t="s">
        <v>86</v>
      </c>
      <c r="C27" s="13" t="s">
        <v>19</v>
      </c>
      <c r="D27" s="13" t="s">
        <v>57</v>
      </c>
      <c r="E27" s="15" t="s">
        <v>87</v>
      </c>
      <c r="F27" s="13" t="s">
        <v>30</v>
      </c>
      <c r="G27" s="13" t="s">
        <v>23</v>
      </c>
      <c r="H27" s="16" t="s">
        <v>65</v>
      </c>
      <c r="I27" s="13" t="s">
        <v>25</v>
      </c>
      <c r="J27" s="13" t="s">
        <v>26</v>
      </c>
      <c r="K27" s="13">
        <v>82.22</v>
      </c>
      <c r="L27" s="18">
        <v>73.5</v>
      </c>
      <c r="M27" s="19">
        <f t="shared" si="0"/>
        <v>77.86</v>
      </c>
      <c r="N27" s="20">
        <f>SUMPRODUCT(($D$4:$E$202=D27)*($M$4:$M$202&gt;M27))+1</f>
        <v>12</v>
      </c>
      <c r="O27" s="21" t="s">
        <v>27</v>
      </c>
      <c r="P27" s="18"/>
    </row>
    <row r="28" spans="1:16" s="1" customFormat="1" ht="33" customHeight="1">
      <c r="A28" s="12">
        <v>25</v>
      </c>
      <c r="B28" s="13" t="s">
        <v>88</v>
      </c>
      <c r="C28" s="13" t="s">
        <v>19</v>
      </c>
      <c r="D28" s="13" t="s">
        <v>57</v>
      </c>
      <c r="E28" s="15" t="s">
        <v>89</v>
      </c>
      <c r="F28" s="13" t="s">
        <v>30</v>
      </c>
      <c r="G28" s="13" t="s">
        <v>23</v>
      </c>
      <c r="H28" s="16" t="s">
        <v>90</v>
      </c>
      <c r="I28" s="13" t="s">
        <v>25</v>
      </c>
      <c r="J28" s="13" t="s">
        <v>26</v>
      </c>
      <c r="K28" s="13">
        <v>80.2</v>
      </c>
      <c r="L28" s="18">
        <v>75.5</v>
      </c>
      <c r="M28" s="19">
        <f t="shared" si="0"/>
        <v>77.85</v>
      </c>
      <c r="N28" s="20">
        <f>SUMPRODUCT(($D$4:$E$202=D28)*($M$4:$M$202&gt;M28))+1</f>
        <v>13</v>
      </c>
      <c r="O28" s="21" t="s">
        <v>27</v>
      </c>
      <c r="P28" s="18"/>
    </row>
    <row r="29" spans="1:16" s="1" customFormat="1" ht="27" customHeight="1">
      <c r="A29" s="12">
        <v>26</v>
      </c>
      <c r="B29" s="13" t="s">
        <v>91</v>
      </c>
      <c r="C29" s="13" t="s">
        <v>92</v>
      </c>
      <c r="D29" s="13" t="s">
        <v>93</v>
      </c>
      <c r="E29" s="15" t="s">
        <v>94</v>
      </c>
      <c r="F29" s="13" t="s">
        <v>22</v>
      </c>
      <c r="G29" s="13" t="s">
        <v>95</v>
      </c>
      <c r="H29" s="16" t="s">
        <v>38</v>
      </c>
      <c r="I29" s="13" t="s">
        <v>96</v>
      </c>
      <c r="J29" s="13" t="s">
        <v>97</v>
      </c>
      <c r="K29" s="13">
        <v>82.7</v>
      </c>
      <c r="L29" s="18">
        <v>79</v>
      </c>
      <c r="M29" s="19">
        <f t="shared" si="0"/>
        <v>80.85</v>
      </c>
      <c r="N29" s="20">
        <f>SUMPRODUCT(($D$4:$E$202=D29)*($M$4:$M$202&gt;M29))+1</f>
        <v>1</v>
      </c>
      <c r="O29" s="21" t="s">
        <v>27</v>
      </c>
      <c r="P29" s="18"/>
    </row>
    <row r="30" spans="1:16" s="1" customFormat="1" ht="27" customHeight="1">
      <c r="A30" s="12">
        <v>27</v>
      </c>
      <c r="B30" s="13" t="s">
        <v>98</v>
      </c>
      <c r="C30" s="13" t="s">
        <v>19</v>
      </c>
      <c r="D30" s="13" t="s">
        <v>93</v>
      </c>
      <c r="E30" s="15" t="s">
        <v>99</v>
      </c>
      <c r="F30" s="13" t="s">
        <v>22</v>
      </c>
      <c r="G30" s="13" t="s">
        <v>95</v>
      </c>
      <c r="H30" s="16" t="s">
        <v>33</v>
      </c>
      <c r="I30" s="13" t="s">
        <v>100</v>
      </c>
      <c r="J30" s="13" t="s">
        <v>26</v>
      </c>
      <c r="K30" s="13">
        <v>81.64</v>
      </c>
      <c r="L30" s="18">
        <v>79.5</v>
      </c>
      <c r="M30" s="19">
        <f t="shared" si="0"/>
        <v>80.57</v>
      </c>
      <c r="N30" s="20">
        <f>SUMPRODUCT(($D$4:$E$202=D30)*($M$4:$M$202&gt;M30))+1</f>
        <v>2</v>
      </c>
      <c r="O30" s="21" t="s">
        <v>27</v>
      </c>
      <c r="P30" s="18"/>
    </row>
    <row r="31" spans="1:16" s="1" customFormat="1" ht="27" customHeight="1">
      <c r="A31" s="12">
        <v>28</v>
      </c>
      <c r="B31" s="13" t="s">
        <v>101</v>
      </c>
      <c r="C31" s="13" t="s">
        <v>19</v>
      </c>
      <c r="D31" s="13" t="s">
        <v>93</v>
      </c>
      <c r="E31" s="15" t="s">
        <v>102</v>
      </c>
      <c r="F31" s="13" t="s">
        <v>22</v>
      </c>
      <c r="G31" s="13" t="s">
        <v>95</v>
      </c>
      <c r="H31" s="16" t="s">
        <v>103</v>
      </c>
      <c r="I31" s="13" t="s">
        <v>100</v>
      </c>
      <c r="J31" s="13" t="s">
        <v>26</v>
      </c>
      <c r="K31" s="13">
        <v>81.52</v>
      </c>
      <c r="L31" s="18">
        <v>78.5</v>
      </c>
      <c r="M31" s="19">
        <f t="shared" si="0"/>
        <v>80.00999999999999</v>
      </c>
      <c r="N31" s="20">
        <f>SUMPRODUCT(($D$4:$E$202=D31)*($M$4:$M$202&gt;M31))+1</f>
        <v>3</v>
      </c>
      <c r="O31" s="21" t="s">
        <v>27</v>
      </c>
      <c r="P31" s="18" t="s">
        <v>104</v>
      </c>
    </row>
    <row r="32" spans="1:16" s="1" customFormat="1" ht="27" customHeight="1">
      <c r="A32" s="12">
        <v>29</v>
      </c>
      <c r="B32" s="13" t="s">
        <v>105</v>
      </c>
      <c r="C32" s="13" t="s">
        <v>19</v>
      </c>
      <c r="D32" s="13" t="s">
        <v>106</v>
      </c>
      <c r="E32" s="15" t="s">
        <v>107</v>
      </c>
      <c r="F32" s="13" t="s">
        <v>22</v>
      </c>
      <c r="G32" s="13" t="s">
        <v>108</v>
      </c>
      <c r="H32" s="16" t="s">
        <v>109</v>
      </c>
      <c r="I32" s="13" t="s">
        <v>110</v>
      </c>
      <c r="J32" s="13" t="s">
        <v>26</v>
      </c>
      <c r="K32" s="13">
        <v>83.96</v>
      </c>
      <c r="L32" s="18">
        <v>76</v>
      </c>
      <c r="M32" s="19">
        <f t="shared" si="0"/>
        <v>79.97999999999999</v>
      </c>
      <c r="N32" s="20">
        <f>SUMPRODUCT(($D$4:$E$202=D32)*($M$4:$M$202&gt;M32))+1</f>
        <v>1</v>
      </c>
      <c r="O32" s="21" t="s">
        <v>27</v>
      </c>
      <c r="P32" s="18"/>
    </row>
    <row r="33" spans="1:16" s="1" customFormat="1" ht="27" customHeight="1">
      <c r="A33" s="12">
        <v>30</v>
      </c>
      <c r="B33" s="13" t="s">
        <v>111</v>
      </c>
      <c r="C33" s="13" t="s">
        <v>92</v>
      </c>
      <c r="D33" s="13" t="s">
        <v>112</v>
      </c>
      <c r="E33" s="15" t="s">
        <v>113</v>
      </c>
      <c r="F33" s="13" t="s">
        <v>22</v>
      </c>
      <c r="G33" s="13" t="s">
        <v>114</v>
      </c>
      <c r="H33" s="16" t="s">
        <v>33</v>
      </c>
      <c r="I33" s="13" t="s">
        <v>115</v>
      </c>
      <c r="J33" s="13" t="s">
        <v>26</v>
      </c>
      <c r="K33" s="13">
        <v>84.82</v>
      </c>
      <c r="L33" s="18">
        <v>80.5</v>
      </c>
      <c r="M33" s="19">
        <f t="shared" si="0"/>
        <v>82.66</v>
      </c>
      <c r="N33" s="20">
        <f>SUMPRODUCT(($D$4:$E$202=D33)*($M$4:$M$202&gt;M33))+1</f>
        <v>1</v>
      </c>
      <c r="O33" s="21" t="s">
        <v>27</v>
      </c>
      <c r="P33" s="18"/>
    </row>
    <row r="34" spans="1:16" s="1" customFormat="1" ht="27" customHeight="1">
      <c r="A34" s="12">
        <v>31</v>
      </c>
      <c r="B34" s="13" t="s">
        <v>116</v>
      </c>
      <c r="C34" s="13" t="s">
        <v>92</v>
      </c>
      <c r="D34" s="13" t="s">
        <v>117</v>
      </c>
      <c r="E34" s="15" t="s">
        <v>118</v>
      </c>
      <c r="F34" s="13" t="s">
        <v>22</v>
      </c>
      <c r="G34" s="13" t="s">
        <v>119</v>
      </c>
      <c r="H34" s="16" t="s">
        <v>38</v>
      </c>
      <c r="I34" s="13" t="s">
        <v>120</v>
      </c>
      <c r="J34" s="13" t="s">
        <v>26</v>
      </c>
      <c r="K34" s="23">
        <v>84.8</v>
      </c>
      <c r="L34" s="18">
        <v>71.5</v>
      </c>
      <c r="M34" s="19">
        <f t="shared" si="0"/>
        <v>78.15</v>
      </c>
      <c r="N34" s="20">
        <f>SUMPRODUCT(($D$4:$E$202=D34)*($M$4:$M$202&gt;M34))+1</f>
        <v>1</v>
      </c>
      <c r="O34" s="21" t="s">
        <v>27</v>
      </c>
      <c r="P34" s="18"/>
    </row>
    <row r="35" spans="1:16" s="1" customFormat="1" ht="27" customHeight="1">
      <c r="A35" s="12">
        <v>32</v>
      </c>
      <c r="B35" s="13" t="s">
        <v>121</v>
      </c>
      <c r="C35" s="13" t="s">
        <v>19</v>
      </c>
      <c r="D35" s="13" t="s">
        <v>122</v>
      </c>
      <c r="E35" s="15" t="s">
        <v>123</v>
      </c>
      <c r="F35" s="13" t="s">
        <v>30</v>
      </c>
      <c r="G35" s="13" t="s">
        <v>124</v>
      </c>
      <c r="H35" s="16" t="s">
        <v>85</v>
      </c>
      <c r="I35" s="13" t="s">
        <v>96</v>
      </c>
      <c r="J35" s="13" t="s">
        <v>26</v>
      </c>
      <c r="K35" s="13">
        <v>84.6</v>
      </c>
      <c r="L35" s="18">
        <v>80.5</v>
      </c>
      <c r="M35" s="19">
        <f t="shared" si="0"/>
        <v>82.55</v>
      </c>
      <c r="N35" s="20">
        <f>SUMPRODUCT(($D$4:$E$202=D35)*($M$4:$M$202&gt;M35))+1</f>
        <v>1</v>
      </c>
      <c r="O35" s="21" t="s">
        <v>27</v>
      </c>
      <c r="P35" s="18"/>
    </row>
    <row r="36" spans="1:16" s="1" customFormat="1" ht="27" customHeight="1">
      <c r="A36" s="12">
        <v>33</v>
      </c>
      <c r="B36" s="13" t="s">
        <v>125</v>
      </c>
      <c r="C36" s="13" t="s">
        <v>19</v>
      </c>
      <c r="D36" s="13" t="s">
        <v>122</v>
      </c>
      <c r="E36" s="15" t="s">
        <v>126</v>
      </c>
      <c r="F36" s="13" t="s">
        <v>30</v>
      </c>
      <c r="G36" s="13" t="s">
        <v>127</v>
      </c>
      <c r="H36" s="16" t="s">
        <v>38</v>
      </c>
      <c r="I36" s="13" t="s">
        <v>128</v>
      </c>
      <c r="J36" s="13" t="s">
        <v>26</v>
      </c>
      <c r="K36" s="13">
        <v>85.04</v>
      </c>
      <c r="L36" s="18">
        <v>80</v>
      </c>
      <c r="M36" s="19">
        <f t="shared" si="0"/>
        <v>82.52000000000001</v>
      </c>
      <c r="N36" s="20">
        <f>SUMPRODUCT(($D$4:$E$202=D36)*($M$4:$M$202&gt;M36))+1</f>
        <v>2</v>
      </c>
      <c r="O36" s="21" t="s">
        <v>27</v>
      </c>
      <c r="P36" s="18"/>
    </row>
    <row r="37" spans="1:16" s="1" customFormat="1" ht="27" customHeight="1">
      <c r="A37" s="12">
        <v>34</v>
      </c>
      <c r="B37" s="13" t="s">
        <v>129</v>
      </c>
      <c r="C37" s="13" t="s">
        <v>19</v>
      </c>
      <c r="D37" s="13" t="s">
        <v>130</v>
      </c>
      <c r="E37" s="15" t="s">
        <v>131</v>
      </c>
      <c r="F37" s="13" t="s">
        <v>22</v>
      </c>
      <c r="G37" s="13" t="s">
        <v>23</v>
      </c>
      <c r="H37" s="16" t="s">
        <v>38</v>
      </c>
      <c r="I37" s="13" t="s">
        <v>132</v>
      </c>
      <c r="J37" s="13" t="s">
        <v>26</v>
      </c>
      <c r="K37" s="23">
        <v>81</v>
      </c>
      <c r="L37" s="18">
        <v>82</v>
      </c>
      <c r="M37" s="19">
        <f t="shared" si="0"/>
        <v>81.5</v>
      </c>
      <c r="N37" s="20">
        <f>SUMPRODUCT(($D$4:$E$202=D37)*($M$4:$M$202&gt;M37))+1</f>
        <v>1</v>
      </c>
      <c r="O37" s="21" t="s">
        <v>27</v>
      </c>
      <c r="P37" s="18"/>
    </row>
    <row r="38" spans="1:16" s="1" customFormat="1" ht="27" customHeight="1">
      <c r="A38" s="12">
        <v>35</v>
      </c>
      <c r="B38" s="13" t="s">
        <v>133</v>
      </c>
      <c r="C38" s="13" t="s">
        <v>92</v>
      </c>
      <c r="D38" s="13" t="s">
        <v>134</v>
      </c>
      <c r="E38" s="15" t="s">
        <v>135</v>
      </c>
      <c r="F38" s="13" t="s">
        <v>22</v>
      </c>
      <c r="G38" s="13" t="s">
        <v>95</v>
      </c>
      <c r="H38" s="16" t="s">
        <v>85</v>
      </c>
      <c r="I38" s="13" t="s">
        <v>100</v>
      </c>
      <c r="J38" s="13" t="s">
        <v>26</v>
      </c>
      <c r="K38" s="13">
        <v>84.56</v>
      </c>
      <c r="L38" s="18">
        <v>78</v>
      </c>
      <c r="M38" s="19">
        <f t="shared" si="0"/>
        <v>81.28</v>
      </c>
      <c r="N38" s="20">
        <f>SUMPRODUCT(($D$4:$E$202=D38)*($M$4:$M$202&gt;M38))+1</f>
        <v>1</v>
      </c>
      <c r="O38" s="21" t="s">
        <v>27</v>
      </c>
      <c r="P38" s="18"/>
    </row>
    <row r="39" spans="1:16" s="1" customFormat="1" ht="27" customHeight="1">
      <c r="A39" s="12">
        <v>36</v>
      </c>
      <c r="B39" s="13" t="s">
        <v>136</v>
      </c>
      <c r="C39" s="13" t="s">
        <v>92</v>
      </c>
      <c r="D39" s="13" t="s">
        <v>137</v>
      </c>
      <c r="E39" s="15" t="s">
        <v>138</v>
      </c>
      <c r="F39" s="13" t="s">
        <v>22</v>
      </c>
      <c r="G39" s="13" t="s">
        <v>139</v>
      </c>
      <c r="H39" s="16" t="s">
        <v>140</v>
      </c>
      <c r="I39" s="13" t="s">
        <v>141</v>
      </c>
      <c r="J39" s="13" t="s">
        <v>97</v>
      </c>
      <c r="K39" s="13">
        <v>82.08</v>
      </c>
      <c r="L39" s="18">
        <v>71</v>
      </c>
      <c r="M39" s="19">
        <f t="shared" si="0"/>
        <v>76.53999999999999</v>
      </c>
      <c r="N39" s="20">
        <f>SUMPRODUCT(($D$4:$E$202=D39)*($M$4:$M$202&gt;M39))+1</f>
        <v>1</v>
      </c>
      <c r="O39" s="21" t="s">
        <v>27</v>
      </c>
      <c r="P39" s="18" t="s">
        <v>104</v>
      </c>
    </row>
    <row r="40" spans="1:16" s="1" customFormat="1" ht="27" customHeight="1">
      <c r="A40" s="12">
        <v>37</v>
      </c>
      <c r="B40" s="13" t="s">
        <v>142</v>
      </c>
      <c r="C40" s="13" t="s">
        <v>19</v>
      </c>
      <c r="D40" s="13" t="s">
        <v>137</v>
      </c>
      <c r="E40" s="15" t="s">
        <v>143</v>
      </c>
      <c r="F40" s="13" t="s">
        <v>22</v>
      </c>
      <c r="G40" s="13" t="s">
        <v>139</v>
      </c>
      <c r="H40" s="16">
        <v>2020.06</v>
      </c>
      <c r="I40" s="13" t="s">
        <v>144</v>
      </c>
      <c r="J40" s="13" t="s">
        <v>97</v>
      </c>
      <c r="K40" s="13">
        <v>81.34</v>
      </c>
      <c r="L40" s="18">
        <v>70.5</v>
      </c>
      <c r="M40" s="19">
        <f t="shared" si="0"/>
        <v>75.92</v>
      </c>
      <c r="N40" s="20">
        <f>SUMPRODUCT(($D$4:$E$202=D40)*($M$4:$M$202&gt;M40))+1</f>
        <v>2</v>
      </c>
      <c r="O40" s="21" t="s">
        <v>27</v>
      </c>
      <c r="P40" s="18"/>
    </row>
    <row r="41" spans="1:16" s="1" customFormat="1" ht="27" customHeight="1">
      <c r="A41" s="12">
        <v>38</v>
      </c>
      <c r="B41" s="13" t="s">
        <v>145</v>
      </c>
      <c r="C41" s="13" t="s">
        <v>92</v>
      </c>
      <c r="D41" s="13" t="s">
        <v>146</v>
      </c>
      <c r="E41" s="15" t="s">
        <v>147</v>
      </c>
      <c r="F41" s="13" t="s">
        <v>22</v>
      </c>
      <c r="G41" s="13" t="s">
        <v>148</v>
      </c>
      <c r="H41" s="16" t="s">
        <v>140</v>
      </c>
      <c r="I41" s="13" t="s">
        <v>149</v>
      </c>
      <c r="J41" s="13" t="s">
        <v>26</v>
      </c>
      <c r="K41" s="13">
        <v>80.9</v>
      </c>
      <c r="L41" s="18">
        <v>71</v>
      </c>
      <c r="M41" s="19">
        <f t="shared" si="0"/>
        <v>75.95</v>
      </c>
      <c r="N41" s="20">
        <f>SUMPRODUCT(($D$4:$E$202=D41)*($M$4:$M$202&gt;M41))+1</f>
        <v>1</v>
      </c>
      <c r="O41" s="21" t="s">
        <v>27</v>
      </c>
      <c r="P41" s="18" t="s">
        <v>104</v>
      </c>
    </row>
    <row r="42" spans="1:16" s="1" customFormat="1" ht="27" customHeight="1">
      <c r="A42" s="12">
        <v>39</v>
      </c>
      <c r="B42" s="13" t="s">
        <v>150</v>
      </c>
      <c r="C42" s="13" t="s">
        <v>19</v>
      </c>
      <c r="D42" s="13" t="s">
        <v>151</v>
      </c>
      <c r="E42" s="15" t="s">
        <v>152</v>
      </c>
      <c r="F42" s="13" t="s">
        <v>30</v>
      </c>
      <c r="G42" s="13" t="s">
        <v>153</v>
      </c>
      <c r="H42" s="16" t="s">
        <v>65</v>
      </c>
      <c r="I42" s="13" t="s">
        <v>154</v>
      </c>
      <c r="J42" s="13" t="s">
        <v>26</v>
      </c>
      <c r="K42" s="13">
        <v>81.5</v>
      </c>
      <c r="L42" s="18">
        <v>79</v>
      </c>
      <c r="M42" s="19">
        <f t="shared" si="0"/>
        <v>80.25</v>
      </c>
      <c r="N42" s="20">
        <f>SUMPRODUCT(($D$4:$E$202=D42)*($M$4:$M$202&gt;M42))+1</f>
        <v>1</v>
      </c>
      <c r="O42" s="21" t="s">
        <v>27</v>
      </c>
      <c r="P42" s="18"/>
    </row>
    <row r="43" spans="1:16" s="1" customFormat="1" ht="27" customHeight="1">
      <c r="A43" s="12">
        <v>40</v>
      </c>
      <c r="B43" s="13" t="s">
        <v>155</v>
      </c>
      <c r="C43" s="13" t="s">
        <v>19</v>
      </c>
      <c r="D43" s="13" t="s">
        <v>151</v>
      </c>
      <c r="E43" s="15" t="s">
        <v>156</v>
      </c>
      <c r="F43" s="13" t="s">
        <v>30</v>
      </c>
      <c r="G43" s="13" t="s">
        <v>153</v>
      </c>
      <c r="H43" s="16" t="s">
        <v>45</v>
      </c>
      <c r="I43" s="13" t="s">
        <v>154</v>
      </c>
      <c r="J43" s="13" t="s">
        <v>26</v>
      </c>
      <c r="K43" s="13">
        <v>81.04</v>
      </c>
      <c r="L43" s="18">
        <v>78.5</v>
      </c>
      <c r="M43" s="19">
        <f t="shared" si="0"/>
        <v>79.77000000000001</v>
      </c>
      <c r="N43" s="20">
        <f>SUMPRODUCT(($D$4:$E$202=D43)*($M$4:$M$202&gt;M43))+1</f>
        <v>2</v>
      </c>
      <c r="O43" s="21" t="s">
        <v>27</v>
      </c>
      <c r="P43" s="18"/>
    </row>
    <row r="44" spans="1:16" s="1" customFormat="1" ht="27" customHeight="1">
      <c r="A44" s="12">
        <v>41</v>
      </c>
      <c r="B44" s="13" t="s">
        <v>157</v>
      </c>
      <c r="C44" s="13" t="s">
        <v>19</v>
      </c>
      <c r="D44" s="13" t="s">
        <v>158</v>
      </c>
      <c r="E44" s="15" t="s">
        <v>159</v>
      </c>
      <c r="F44" s="13" t="s">
        <v>22</v>
      </c>
      <c r="G44" s="13" t="s">
        <v>160</v>
      </c>
      <c r="H44" s="16">
        <v>2013.06</v>
      </c>
      <c r="I44" s="13" t="s">
        <v>161</v>
      </c>
      <c r="J44" s="13" t="s">
        <v>26</v>
      </c>
      <c r="K44" s="13">
        <v>80.06</v>
      </c>
      <c r="L44" s="18">
        <v>50.5</v>
      </c>
      <c r="M44" s="19">
        <f t="shared" si="0"/>
        <v>65.28</v>
      </c>
      <c r="N44" s="20">
        <f>SUMPRODUCT(($D$4:$E$202=D44)*($M$4:$M$202&gt;M44))+1</f>
        <v>1</v>
      </c>
      <c r="O44" s="21" t="s">
        <v>27</v>
      </c>
      <c r="P44" s="18"/>
    </row>
    <row r="45" spans="1:16" s="1" customFormat="1" ht="27" customHeight="1">
      <c r="A45" s="12">
        <v>42</v>
      </c>
      <c r="B45" s="13" t="s">
        <v>162</v>
      </c>
      <c r="C45" s="13" t="s">
        <v>19</v>
      </c>
      <c r="D45" s="13" t="s">
        <v>163</v>
      </c>
      <c r="E45" s="15" t="s">
        <v>164</v>
      </c>
      <c r="F45" s="13" t="s">
        <v>22</v>
      </c>
      <c r="G45" s="13" t="s">
        <v>165</v>
      </c>
      <c r="H45" s="16" t="s">
        <v>166</v>
      </c>
      <c r="I45" s="13" t="s">
        <v>167</v>
      </c>
      <c r="J45" s="13" t="s">
        <v>26</v>
      </c>
      <c r="K45" s="13">
        <v>81.78</v>
      </c>
      <c r="L45" s="18">
        <v>80</v>
      </c>
      <c r="M45" s="19">
        <f t="shared" si="0"/>
        <v>80.89</v>
      </c>
      <c r="N45" s="20">
        <f>SUMPRODUCT(($D$4:$E$202=D45)*($M$4:$M$202&gt;M45))+1</f>
        <v>1</v>
      </c>
      <c r="O45" s="21" t="s">
        <v>27</v>
      </c>
      <c r="P45" s="18"/>
    </row>
    <row r="46" spans="1:16" s="1" customFormat="1" ht="27" customHeight="1">
      <c r="A46" s="12">
        <v>43</v>
      </c>
      <c r="B46" s="13" t="s">
        <v>168</v>
      </c>
      <c r="C46" s="13" t="s">
        <v>92</v>
      </c>
      <c r="D46" s="13" t="s">
        <v>169</v>
      </c>
      <c r="E46" s="15" t="s">
        <v>170</v>
      </c>
      <c r="F46" s="13" t="s">
        <v>22</v>
      </c>
      <c r="G46" s="13" t="s">
        <v>139</v>
      </c>
      <c r="H46" s="16" t="s">
        <v>51</v>
      </c>
      <c r="I46" s="13" t="s">
        <v>141</v>
      </c>
      <c r="J46" s="13" t="s">
        <v>97</v>
      </c>
      <c r="K46" s="13">
        <v>82.76</v>
      </c>
      <c r="L46" s="18">
        <v>75.5</v>
      </c>
      <c r="M46" s="19">
        <f t="shared" si="0"/>
        <v>79.13</v>
      </c>
      <c r="N46" s="20">
        <f>SUMPRODUCT(($D$4:$E$202=D46)*($M$4:$M$202&gt;M46))+1</f>
        <v>1</v>
      </c>
      <c r="O46" s="21" t="s">
        <v>27</v>
      </c>
      <c r="P46" s="18"/>
    </row>
    <row r="47" spans="1:16" s="1" customFormat="1" ht="27" customHeight="1">
      <c r="A47" s="12">
        <v>44</v>
      </c>
      <c r="B47" s="13" t="s">
        <v>171</v>
      </c>
      <c r="C47" s="13" t="s">
        <v>19</v>
      </c>
      <c r="D47" s="13" t="s">
        <v>169</v>
      </c>
      <c r="E47" s="15" t="s">
        <v>172</v>
      </c>
      <c r="F47" s="13" t="s">
        <v>22</v>
      </c>
      <c r="G47" s="13" t="s">
        <v>139</v>
      </c>
      <c r="H47" s="16" t="s">
        <v>33</v>
      </c>
      <c r="I47" s="13" t="s">
        <v>141</v>
      </c>
      <c r="J47" s="13" t="s">
        <v>26</v>
      </c>
      <c r="K47" s="13">
        <v>84.4</v>
      </c>
      <c r="L47" s="18">
        <v>73.5</v>
      </c>
      <c r="M47" s="19">
        <f t="shared" si="0"/>
        <v>78.95</v>
      </c>
      <c r="N47" s="20">
        <f>SUMPRODUCT(($D$4:$E$202=D47)*($M$4:$M$202&gt;M47))+1</f>
        <v>2</v>
      </c>
      <c r="O47" s="21" t="s">
        <v>27</v>
      </c>
      <c r="P47" s="18"/>
    </row>
    <row r="48" spans="1:16" s="1" customFormat="1" ht="27" customHeight="1">
      <c r="A48" s="12">
        <v>45</v>
      </c>
      <c r="B48" s="13" t="s">
        <v>173</v>
      </c>
      <c r="C48" s="13" t="s">
        <v>19</v>
      </c>
      <c r="D48" s="13" t="s">
        <v>174</v>
      </c>
      <c r="E48" s="15" t="s">
        <v>175</v>
      </c>
      <c r="F48" s="13" t="s">
        <v>22</v>
      </c>
      <c r="G48" s="13" t="s">
        <v>176</v>
      </c>
      <c r="H48" s="16" t="s">
        <v>65</v>
      </c>
      <c r="I48" s="13" t="s">
        <v>167</v>
      </c>
      <c r="J48" s="13" t="s">
        <v>26</v>
      </c>
      <c r="K48" s="13">
        <v>79.36</v>
      </c>
      <c r="L48" s="18">
        <v>75.5</v>
      </c>
      <c r="M48" s="19">
        <f t="shared" si="0"/>
        <v>77.43</v>
      </c>
      <c r="N48" s="20">
        <f>SUMPRODUCT(($D$4:$E$202=D48)*($M$4:$M$202&gt;M48))+1</f>
        <v>1</v>
      </c>
      <c r="O48" s="21" t="s">
        <v>27</v>
      </c>
      <c r="P48" s="18"/>
    </row>
    <row r="49" spans="1:16" s="1" customFormat="1" ht="27" customHeight="1">
      <c r="A49" s="12">
        <v>46</v>
      </c>
      <c r="B49" s="13" t="s">
        <v>177</v>
      </c>
      <c r="C49" s="13" t="s">
        <v>19</v>
      </c>
      <c r="D49" s="13" t="s">
        <v>178</v>
      </c>
      <c r="E49" s="15" t="s">
        <v>179</v>
      </c>
      <c r="F49" s="13" t="s">
        <v>22</v>
      </c>
      <c r="G49" s="13" t="s">
        <v>180</v>
      </c>
      <c r="H49" s="16" t="s">
        <v>65</v>
      </c>
      <c r="I49" s="13" t="s">
        <v>181</v>
      </c>
      <c r="J49" s="13" t="s">
        <v>26</v>
      </c>
      <c r="K49" s="13">
        <v>84.68</v>
      </c>
      <c r="L49" s="18">
        <v>79</v>
      </c>
      <c r="M49" s="19">
        <f t="shared" si="0"/>
        <v>81.84</v>
      </c>
      <c r="N49" s="20">
        <f>SUMPRODUCT(($D$4:$E$202=D49)*($M$4:$M$202&gt;M49))+1</f>
        <v>1</v>
      </c>
      <c r="O49" s="21" t="s">
        <v>27</v>
      </c>
      <c r="P49" s="18"/>
    </row>
    <row r="50" spans="1:16" s="1" customFormat="1" ht="27" customHeight="1">
      <c r="A50" s="12">
        <v>47</v>
      </c>
      <c r="B50" s="13" t="s">
        <v>182</v>
      </c>
      <c r="C50" s="13" t="s">
        <v>19</v>
      </c>
      <c r="D50" s="13" t="s">
        <v>178</v>
      </c>
      <c r="E50" s="15" t="s">
        <v>183</v>
      </c>
      <c r="F50" s="13" t="s">
        <v>22</v>
      </c>
      <c r="G50" s="13" t="s">
        <v>184</v>
      </c>
      <c r="H50" s="16" t="s">
        <v>65</v>
      </c>
      <c r="I50" s="13" t="s">
        <v>181</v>
      </c>
      <c r="J50" s="13" t="s">
        <v>26</v>
      </c>
      <c r="K50" s="13">
        <v>84.98</v>
      </c>
      <c r="L50" s="18">
        <v>78</v>
      </c>
      <c r="M50" s="19">
        <f t="shared" si="0"/>
        <v>81.49000000000001</v>
      </c>
      <c r="N50" s="20">
        <f>SUMPRODUCT(($D$4:$E$202=D50)*($M$4:$M$202&gt;M50))+1</f>
        <v>2</v>
      </c>
      <c r="O50" s="21" t="s">
        <v>27</v>
      </c>
      <c r="P50" s="18"/>
    </row>
    <row r="51" spans="1:16" s="1" customFormat="1" ht="27" customHeight="1">
      <c r="A51" s="12">
        <v>48</v>
      </c>
      <c r="B51" s="13" t="s">
        <v>185</v>
      </c>
      <c r="C51" s="13" t="s">
        <v>19</v>
      </c>
      <c r="D51" s="13" t="s">
        <v>178</v>
      </c>
      <c r="E51" s="15" t="s">
        <v>186</v>
      </c>
      <c r="F51" s="13" t="s">
        <v>22</v>
      </c>
      <c r="G51" s="13" t="s">
        <v>184</v>
      </c>
      <c r="H51" s="16">
        <v>2020.06</v>
      </c>
      <c r="I51" s="13" t="s">
        <v>181</v>
      </c>
      <c r="J51" s="13" t="s">
        <v>26</v>
      </c>
      <c r="K51" s="13">
        <v>82.22</v>
      </c>
      <c r="L51" s="18">
        <v>74.5</v>
      </c>
      <c r="M51" s="19">
        <f t="shared" si="0"/>
        <v>78.36</v>
      </c>
      <c r="N51" s="20">
        <f>SUMPRODUCT(($D$4:$E$202=D51)*($M$4:$M$202&gt;M51))+1</f>
        <v>3</v>
      </c>
      <c r="O51" s="21" t="s">
        <v>27</v>
      </c>
      <c r="P51" s="18"/>
    </row>
    <row r="52" spans="1:16" s="1" customFormat="1" ht="27" customHeight="1">
      <c r="A52" s="12">
        <v>49</v>
      </c>
      <c r="B52" s="13" t="s">
        <v>187</v>
      </c>
      <c r="C52" s="13" t="s">
        <v>19</v>
      </c>
      <c r="D52" s="13" t="s">
        <v>188</v>
      </c>
      <c r="E52" s="15" t="s">
        <v>189</v>
      </c>
      <c r="F52" s="13" t="s">
        <v>30</v>
      </c>
      <c r="G52" s="13" t="s">
        <v>153</v>
      </c>
      <c r="H52" s="16">
        <v>2021.06</v>
      </c>
      <c r="I52" s="13" t="s">
        <v>190</v>
      </c>
      <c r="J52" s="13" t="s">
        <v>26</v>
      </c>
      <c r="K52" s="23">
        <v>83.9</v>
      </c>
      <c r="L52" s="18">
        <v>80</v>
      </c>
      <c r="M52" s="19">
        <f t="shared" si="0"/>
        <v>81.95</v>
      </c>
      <c r="N52" s="20">
        <f>SUMPRODUCT(($D$4:$E$202=D52)*($M$4:$M$202&gt;M52))+1</f>
        <v>1</v>
      </c>
      <c r="O52" s="21" t="s">
        <v>27</v>
      </c>
      <c r="P52" s="18"/>
    </row>
    <row r="53" spans="1:16" s="1" customFormat="1" ht="27" customHeight="1">
      <c r="A53" s="12">
        <v>50</v>
      </c>
      <c r="B53" s="13" t="s">
        <v>191</v>
      </c>
      <c r="C53" s="13" t="s">
        <v>19</v>
      </c>
      <c r="D53" s="13" t="s">
        <v>188</v>
      </c>
      <c r="E53" s="15" t="s">
        <v>192</v>
      </c>
      <c r="F53" s="13" t="s">
        <v>30</v>
      </c>
      <c r="G53" s="13" t="s">
        <v>153</v>
      </c>
      <c r="H53" s="16" t="s">
        <v>65</v>
      </c>
      <c r="I53" s="13" t="s">
        <v>190</v>
      </c>
      <c r="J53" s="13" t="s">
        <v>26</v>
      </c>
      <c r="K53" s="13">
        <v>85.52</v>
      </c>
      <c r="L53" s="18">
        <v>78</v>
      </c>
      <c r="M53" s="19">
        <f t="shared" si="0"/>
        <v>81.75999999999999</v>
      </c>
      <c r="N53" s="20">
        <f>SUMPRODUCT(($D$4:$E$202=D53)*($M$4:$M$202&gt;M53))+1</f>
        <v>2</v>
      </c>
      <c r="O53" s="21" t="s">
        <v>27</v>
      </c>
      <c r="P53" s="18"/>
    </row>
    <row r="54" spans="1:16" s="1" customFormat="1" ht="27" customHeight="1">
      <c r="A54" s="12">
        <v>51</v>
      </c>
      <c r="B54" s="13" t="s">
        <v>193</v>
      </c>
      <c r="C54" s="13" t="s">
        <v>19</v>
      </c>
      <c r="D54" s="13" t="s">
        <v>188</v>
      </c>
      <c r="E54" s="15" t="s">
        <v>194</v>
      </c>
      <c r="F54" s="13" t="s">
        <v>30</v>
      </c>
      <c r="G54" s="13" t="s">
        <v>195</v>
      </c>
      <c r="H54" s="16" t="s">
        <v>85</v>
      </c>
      <c r="I54" s="13" t="s">
        <v>190</v>
      </c>
      <c r="J54" s="13" t="s">
        <v>26</v>
      </c>
      <c r="K54" s="13">
        <v>83.64</v>
      </c>
      <c r="L54" s="18">
        <v>78.5</v>
      </c>
      <c r="M54" s="19">
        <f t="shared" si="0"/>
        <v>81.07</v>
      </c>
      <c r="N54" s="20">
        <f>SUMPRODUCT(($D$4:$E$202=D54)*($M$4:$M$202&gt;M54))+1</f>
        <v>3</v>
      </c>
      <c r="O54" s="21" t="s">
        <v>27</v>
      </c>
      <c r="P54" s="18"/>
    </row>
    <row r="55" spans="1:16" s="1" customFormat="1" ht="27" customHeight="1">
      <c r="A55" s="12">
        <v>52</v>
      </c>
      <c r="B55" s="13" t="s">
        <v>196</v>
      </c>
      <c r="C55" s="13" t="s">
        <v>19</v>
      </c>
      <c r="D55" s="13" t="s">
        <v>197</v>
      </c>
      <c r="E55" s="15" t="s">
        <v>198</v>
      </c>
      <c r="F55" s="13" t="s">
        <v>22</v>
      </c>
      <c r="G55" s="13" t="s">
        <v>184</v>
      </c>
      <c r="H55" s="16" t="s">
        <v>38</v>
      </c>
      <c r="I55" s="13" t="s">
        <v>199</v>
      </c>
      <c r="J55" s="13" t="s">
        <v>26</v>
      </c>
      <c r="K55" s="13">
        <v>85.68</v>
      </c>
      <c r="L55" s="18">
        <v>78</v>
      </c>
      <c r="M55" s="19">
        <f t="shared" si="0"/>
        <v>81.84</v>
      </c>
      <c r="N55" s="20">
        <f>SUMPRODUCT(($D$4:$E$202=D55)*($M$4:$M$202&gt;M55))+1</f>
        <v>1</v>
      </c>
      <c r="O55" s="21" t="s">
        <v>27</v>
      </c>
      <c r="P55" s="18"/>
    </row>
    <row r="56" spans="1:16" s="1" customFormat="1" ht="27" customHeight="1">
      <c r="A56" s="12">
        <v>53</v>
      </c>
      <c r="B56" s="13" t="s">
        <v>200</v>
      </c>
      <c r="C56" s="13" t="s">
        <v>19</v>
      </c>
      <c r="D56" s="13" t="s">
        <v>197</v>
      </c>
      <c r="E56" s="15" t="s">
        <v>201</v>
      </c>
      <c r="F56" s="13" t="s">
        <v>22</v>
      </c>
      <c r="G56" s="13" t="s">
        <v>184</v>
      </c>
      <c r="H56" s="16" t="s">
        <v>38</v>
      </c>
      <c r="I56" s="13" t="s">
        <v>199</v>
      </c>
      <c r="J56" s="13" t="s">
        <v>26</v>
      </c>
      <c r="K56" s="23">
        <v>84.8</v>
      </c>
      <c r="L56" s="18">
        <v>77</v>
      </c>
      <c r="M56" s="19">
        <f t="shared" si="0"/>
        <v>80.9</v>
      </c>
      <c r="N56" s="20">
        <f>SUMPRODUCT(($D$4:$E$202=D56)*($M$4:$M$202&gt;M56))+1</f>
        <v>2</v>
      </c>
      <c r="O56" s="21" t="s">
        <v>27</v>
      </c>
      <c r="P56" s="18"/>
    </row>
    <row r="57" spans="1:16" s="1" customFormat="1" ht="27" customHeight="1">
      <c r="A57" s="12">
        <v>54</v>
      </c>
      <c r="B57" s="13" t="s">
        <v>202</v>
      </c>
      <c r="C57" s="13" t="s">
        <v>92</v>
      </c>
      <c r="D57" s="13" t="s">
        <v>197</v>
      </c>
      <c r="E57" s="15" t="s">
        <v>203</v>
      </c>
      <c r="F57" s="13" t="s">
        <v>22</v>
      </c>
      <c r="G57" s="13" t="s">
        <v>184</v>
      </c>
      <c r="H57" s="16" t="s">
        <v>38</v>
      </c>
      <c r="I57" s="13" t="s">
        <v>199</v>
      </c>
      <c r="J57" s="13" t="s">
        <v>26</v>
      </c>
      <c r="K57" s="23">
        <v>84.1</v>
      </c>
      <c r="L57" s="18">
        <v>76.5</v>
      </c>
      <c r="M57" s="19">
        <f t="shared" si="0"/>
        <v>80.3</v>
      </c>
      <c r="N57" s="20">
        <f>SUMPRODUCT(($D$4:$E$202=D57)*($M$4:$M$202&gt;M57))+1</f>
        <v>3</v>
      </c>
      <c r="O57" s="21" t="s">
        <v>27</v>
      </c>
      <c r="P57" s="18"/>
    </row>
    <row r="58" spans="1:16" s="1" customFormat="1" ht="27" customHeight="1">
      <c r="A58" s="12">
        <v>55</v>
      </c>
      <c r="B58" s="13" t="s">
        <v>204</v>
      </c>
      <c r="C58" s="13" t="s">
        <v>19</v>
      </c>
      <c r="D58" s="13" t="s">
        <v>197</v>
      </c>
      <c r="E58" s="15" t="s">
        <v>205</v>
      </c>
      <c r="F58" s="13" t="s">
        <v>22</v>
      </c>
      <c r="G58" s="13" t="s">
        <v>184</v>
      </c>
      <c r="H58" s="16" t="s">
        <v>33</v>
      </c>
      <c r="I58" s="13" t="s">
        <v>199</v>
      </c>
      <c r="J58" s="13" t="s">
        <v>26</v>
      </c>
      <c r="K58" s="13">
        <v>84.98</v>
      </c>
      <c r="L58" s="18">
        <v>74.5</v>
      </c>
      <c r="M58" s="19">
        <f t="shared" si="0"/>
        <v>79.74000000000001</v>
      </c>
      <c r="N58" s="20">
        <f>SUMPRODUCT(($D$4:$E$202=D58)*($M$4:$M$202&gt;M58))+1</f>
        <v>4</v>
      </c>
      <c r="O58" s="21" t="s">
        <v>27</v>
      </c>
      <c r="P58" s="18"/>
    </row>
  </sheetData>
  <sheetProtection/>
  <autoFilter ref="A3:P58"/>
  <mergeCells count="2">
    <mergeCell ref="A1:B1"/>
    <mergeCell ref="A2:P2"/>
  </mergeCells>
  <printOptions/>
  <pageMargins left="0.75" right="0.75" top="1" bottom="1" header="0.5" footer="0.5"/>
  <pageSetup fitToHeight="0" fitToWidth="1" horizontalDpi="600" verticalDpi="600" orientation="landscape" paperSize="9" scale="92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牟之箭</cp:lastModifiedBy>
  <dcterms:created xsi:type="dcterms:W3CDTF">2022-12-15T06:46:52Z</dcterms:created>
  <dcterms:modified xsi:type="dcterms:W3CDTF">2023-01-20T01:18:35Z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6C0A9972F7034138A74CD6D9CD4EC4A2</vt:lpwstr>
  </property>
  <property fmtid="{D5CDD505-2E9C-101B-9397-08002B2CF9AE}" pid="5" name="KSOReadingLayo">
    <vt:bool>true</vt:bool>
  </property>
</Properties>
</file>