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<sst xmlns="http://schemas.openxmlformats.org/spreadsheetml/2006/main" count="226" uniqueCount="146">
  <si>
    <t>海南省第二人民医院2022年公开招聘工作人员
拟入围面试资格复审人员名单</t>
  </si>
  <si>
    <t>序号</t>
  </si>
  <si>
    <t>岗位代码</t>
  </si>
  <si>
    <t>招聘岗位</t>
  </si>
  <si>
    <t>姓名</t>
  </si>
  <si>
    <t>身份证号</t>
  </si>
  <si>
    <t>准考证号</t>
  </si>
  <si>
    <t>0201</t>
  </si>
  <si>
    <t>海南省胡大一心脏中心（临床医师）</t>
  </si>
  <si>
    <t>陈晶娜</t>
  </si>
  <si>
    <t>469027199512106883</t>
  </si>
  <si>
    <t>0202</t>
  </si>
  <si>
    <t>海南省胡大一心脏中心（临床）</t>
  </si>
  <si>
    <t>吴文龙</t>
  </si>
  <si>
    <t>460102199904040019</t>
  </si>
  <si>
    <t>0208</t>
  </si>
  <si>
    <t>皮肤科医师</t>
  </si>
  <si>
    <t>吴宇秋</t>
  </si>
  <si>
    <t>460006198812060245</t>
  </si>
  <si>
    <t>0211</t>
  </si>
  <si>
    <t>泌尿外科医师</t>
  </si>
  <si>
    <t>王庆龙</t>
  </si>
  <si>
    <t>230229199002082538</t>
  </si>
  <si>
    <t>0222</t>
  </si>
  <si>
    <t>放射科医师</t>
  </si>
  <si>
    <t>陈平</t>
  </si>
  <si>
    <t>460033199302084830</t>
  </si>
  <si>
    <t>0204</t>
  </si>
  <si>
    <t>海南省胡大一心脏中心（医学检验）</t>
  </si>
  <si>
    <t>金高伟</t>
  </si>
  <si>
    <t>352229199604281015</t>
  </si>
  <si>
    <t>王慧婷</t>
  </si>
  <si>
    <t>460033199909013887</t>
  </si>
  <si>
    <t>0205</t>
  </si>
  <si>
    <t>海南省胡大一心脏中心（放射影像技术）</t>
  </si>
  <si>
    <t>羊木楼</t>
  </si>
  <si>
    <t>460003199706214226</t>
  </si>
  <si>
    <t>羊可姣</t>
  </si>
  <si>
    <t>460003199611103427</t>
  </si>
  <si>
    <t>陈满</t>
  </si>
  <si>
    <t>460034199909090926</t>
  </si>
  <si>
    <t>0218</t>
  </si>
  <si>
    <t>中医科医师</t>
  </si>
  <si>
    <t>见婷雯</t>
  </si>
  <si>
    <t>610323199008141621</t>
  </si>
  <si>
    <t>0203</t>
  </si>
  <si>
    <t>海南省胡大一心脏中心（市场营销）</t>
  </si>
  <si>
    <t>王丽文</t>
  </si>
  <si>
    <t>460004199012094625</t>
  </si>
  <si>
    <t>廖大</t>
  </si>
  <si>
    <t>460027199112120653</t>
  </si>
  <si>
    <t>0226</t>
  </si>
  <si>
    <t>客服中心</t>
  </si>
  <si>
    <t>方婷</t>
  </si>
  <si>
    <t>460033199603163882</t>
  </si>
  <si>
    <t>巫逸华</t>
  </si>
  <si>
    <t>460001199503010714</t>
  </si>
  <si>
    <t>吉崭</t>
  </si>
  <si>
    <t>460033199112034816</t>
  </si>
  <si>
    <t>杨文渊</t>
  </si>
  <si>
    <t>46000119940518071X</t>
  </si>
  <si>
    <t>刘梦奇</t>
  </si>
  <si>
    <t>469024199707126033</t>
  </si>
  <si>
    <t>张秀真</t>
  </si>
  <si>
    <t>460033199502214548</t>
  </si>
  <si>
    <t>陈冠铭</t>
  </si>
  <si>
    <t>460001199709270714</t>
  </si>
  <si>
    <t>王卓竻</t>
  </si>
  <si>
    <t>130731199705070029</t>
  </si>
  <si>
    <t>刘锡珅</t>
  </si>
  <si>
    <t>371428199812120571</t>
  </si>
  <si>
    <t>0227</t>
  </si>
  <si>
    <t>门诊收费处</t>
  </si>
  <si>
    <t>黎经芸</t>
  </si>
  <si>
    <t>460033199906283283</t>
  </si>
  <si>
    <t>杨青雯</t>
  </si>
  <si>
    <t>460001200007160727</t>
  </si>
  <si>
    <t>蔡本清</t>
  </si>
  <si>
    <t>46000619980405443X</t>
  </si>
  <si>
    <t>李艳</t>
  </si>
  <si>
    <t>460003200009095423</t>
  </si>
  <si>
    <t>0228</t>
  </si>
  <si>
    <t>救护车驾驶员</t>
  </si>
  <si>
    <t>王运平</t>
  </si>
  <si>
    <t>460028199007052819</t>
  </si>
  <si>
    <t>0229</t>
  </si>
  <si>
    <t>王旷尔</t>
  </si>
  <si>
    <t>460003199310153236</t>
  </si>
  <si>
    <t>0230</t>
  </si>
  <si>
    <t>电工</t>
  </si>
  <si>
    <t>邢曾表</t>
  </si>
  <si>
    <t>460033198603263213</t>
  </si>
  <si>
    <t>0206</t>
  </si>
  <si>
    <t>海南省胡大一心脏中心（护理）</t>
  </si>
  <si>
    <t>吴桂青</t>
  </si>
  <si>
    <t>460003199601132427</t>
  </si>
  <si>
    <t>赵运合</t>
  </si>
  <si>
    <t>460003199910064827</t>
  </si>
  <si>
    <t>陈幸妹</t>
  </si>
  <si>
    <t>460028200005255220</t>
  </si>
  <si>
    <t>0225</t>
  </si>
  <si>
    <t>护士</t>
  </si>
  <si>
    <t>卓萍萍</t>
  </si>
  <si>
    <t>460006200001160023</t>
  </si>
  <si>
    <t>王慧娜</t>
  </si>
  <si>
    <t>46002519990923062X</t>
  </si>
  <si>
    <t>林芳建</t>
  </si>
  <si>
    <t>460007199801165819</t>
  </si>
  <si>
    <t>罗嘉玲</t>
  </si>
  <si>
    <t>460033200007314782</t>
  </si>
  <si>
    <t>孙乐南</t>
  </si>
  <si>
    <t>460004199902095224</t>
  </si>
  <si>
    <t>黄泽情</t>
  </si>
  <si>
    <t>469027199906084840</t>
  </si>
  <si>
    <t>许文雪</t>
  </si>
  <si>
    <t>469023200101152949</t>
  </si>
  <si>
    <t>张慧丽</t>
  </si>
  <si>
    <t>469026199501135228</t>
  </si>
  <si>
    <t>钟新宇</t>
  </si>
  <si>
    <t>46002819990310682X</t>
  </si>
  <si>
    <t>王小娟</t>
  </si>
  <si>
    <t>460028199011014823</t>
  </si>
  <si>
    <t>吉家丽</t>
  </si>
  <si>
    <t>460033199407307500</t>
  </si>
  <si>
    <t>王佳静</t>
  </si>
  <si>
    <t>460035199508112123</t>
  </si>
  <si>
    <t>梁玉花</t>
  </si>
  <si>
    <t>460003199905013021</t>
  </si>
  <si>
    <t>王丽宇</t>
  </si>
  <si>
    <t>460027199905257326</t>
  </si>
  <si>
    <t>陈新叶</t>
  </si>
  <si>
    <t>460031199608105240</t>
  </si>
  <si>
    <t>符春生</t>
  </si>
  <si>
    <t>460003199406115648</t>
  </si>
  <si>
    <t>陈根</t>
  </si>
  <si>
    <t>460026200210260341</t>
  </si>
  <si>
    <t>邢增洁</t>
  </si>
  <si>
    <t>460033199001054507</t>
  </si>
  <si>
    <t>刘玉妃</t>
  </si>
  <si>
    <t>469027199606273260</t>
  </si>
  <si>
    <t>吴和友</t>
  </si>
  <si>
    <t>460004199009263627</t>
  </si>
  <si>
    <t>林孟芳</t>
  </si>
  <si>
    <t>460033199902025092</t>
  </si>
  <si>
    <t>邢慧</t>
  </si>
  <si>
    <t>460033199811097488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</si>
</sst>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b/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I2" sqref="I2"/>
    </sheetView>
  </sheetViews>
  <sheetFormatPr defaultColWidth="22.275" defaultRowHeight="43" customHeight="1" outlineLevelCol="6"/>
  <cols>
    <col min="1" max="1" width="8.09166666666667" customWidth="1"/>
    <col min="2" max="2" width="8.36666666666667" customWidth="1"/>
    <col min="3" max="3" width="35.9083333333333" customWidth="1"/>
    <col min="4" max="4" width="11.5416666666667" customWidth="1"/>
    <col min="5" max="5" width="28.9083333333333" hidden="1" customWidth="1"/>
    <col min="6" max="6" width="22.275" customWidth="1"/>
    <col min="7" max="7" width="18.275" customWidth="1"/>
    <col min="8" max="16380" width="22.275" customWidth="1"/>
  </cols>
  <sheetData>
    <row r="1" ht="53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5</v>
      </c>
      <c r="G2" s="5" t="s">
        <v>6</v>
      </c>
    </row>
    <row r="3" customHeight="1" spans="1:7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tr">
        <f t="shared" ref="F3:F15" si="0">LEFT(E3,6)&amp;"********"&amp;RIGHT(E3,4)</f>
        <v>469027********6883</v>
      </c>
      <c r="G3" s="6" t="str">
        <f>"202301131002"</f>
        <v>202301131002</v>
      </c>
    </row>
    <row r="4" customHeight="1" spans="1:7">
      <c r="A4" s="6">
        <v>2</v>
      </c>
      <c r="B4" s="8" t="s">
        <v>11</v>
      </c>
      <c r="C4" s="8" t="s">
        <v>12</v>
      </c>
      <c r="D4" s="8" t="s">
        <v>13</v>
      </c>
      <c r="E4" s="8" t="s">
        <v>14</v>
      </c>
      <c r="F4" s="9" t="str">
        <f t="shared" si="0"/>
        <v>460102********0019</v>
      </c>
      <c r="G4" s="8" t="str">
        <f>"202301131005"</f>
        <v>202301131005</v>
      </c>
    </row>
    <row r="5" customHeight="1" spans="1:7">
      <c r="A5" s="6">
        <v>3</v>
      </c>
      <c r="B5" s="6" t="s">
        <v>15</v>
      </c>
      <c r="C5" s="6" t="s">
        <v>16</v>
      </c>
      <c r="D5" s="6" t="s">
        <v>17</v>
      </c>
      <c r="E5" s="6" t="s">
        <v>18</v>
      </c>
      <c r="F5" s="7" t="str">
        <f t="shared" si="0"/>
        <v>460006********0245</v>
      </c>
      <c r="G5" s="6" t="str">
        <f>"202301131008"</f>
        <v>202301131008</v>
      </c>
    </row>
    <row r="6" customHeight="1" spans="1:7">
      <c r="A6" s="6">
        <v>4</v>
      </c>
      <c r="B6" s="6" t="s">
        <v>19</v>
      </c>
      <c r="C6" s="6" t="s">
        <v>20</v>
      </c>
      <c r="D6" s="6" t="s">
        <v>21</v>
      </c>
      <c r="E6" s="6" t="s">
        <v>22</v>
      </c>
      <c r="F6" s="7" t="str">
        <f t="shared" si="0"/>
        <v>230229********2538</v>
      </c>
      <c r="G6" s="6" t="str">
        <f>"202301131013"</f>
        <v>202301131013</v>
      </c>
    </row>
    <row r="7" customHeight="1" spans="1:7">
      <c r="A7" s="6">
        <v>5</v>
      </c>
      <c r="B7" s="8" t="s">
        <v>23</v>
      </c>
      <c r="C7" s="8" t="s">
        <v>24</v>
      </c>
      <c r="D7" s="8" t="s">
        <v>25</v>
      </c>
      <c r="E7" s="8" t="s">
        <v>26</v>
      </c>
      <c r="F7" s="9" t="str">
        <f t="shared" si="0"/>
        <v>460033********4830</v>
      </c>
      <c r="G7" s="8" t="str">
        <f>"202301131014"</f>
        <v>202301131014</v>
      </c>
    </row>
    <row r="8" customHeight="1" spans="1:7">
      <c r="A8" s="6">
        <v>6</v>
      </c>
      <c r="B8" s="6" t="s">
        <v>27</v>
      </c>
      <c r="C8" s="6" t="s">
        <v>28</v>
      </c>
      <c r="D8" s="6" t="s">
        <v>29</v>
      </c>
      <c r="E8" s="6" t="s">
        <v>30</v>
      </c>
      <c r="F8" s="7" t="str">
        <f t="shared" si="0"/>
        <v>352229********1015</v>
      </c>
      <c r="G8" s="6" t="str">
        <f>"202301130911"</f>
        <v>202301130911</v>
      </c>
    </row>
    <row r="9" customHeight="1" spans="1:7">
      <c r="A9" s="6">
        <v>7</v>
      </c>
      <c r="B9" s="6" t="s">
        <v>27</v>
      </c>
      <c r="C9" s="6" t="s">
        <v>28</v>
      </c>
      <c r="D9" s="6" t="s">
        <v>31</v>
      </c>
      <c r="E9" s="6" t="s">
        <v>32</v>
      </c>
      <c r="F9" s="7" t="str">
        <f t="shared" si="0"/>
        <v>460033********3887</v>
      </c>
      <c r="G9" s="6" t="str">
        <f>"202301130915"</f>
        <v>202301130915</v>
      </c>
    </row>
    <row r="10" customHeight="1" spans="1:7">
      <c r="A10" s="6">
        <v>8</v>
      </c>
      <c r="B10" s="6" t="s">
        <v>33</v>
      </c>
      <c r="C10" s="6" t="s">
        <v>34</v>
      </c>
      <c r="D10" s="6" t="s">
        <v>35</v>
      </c>
      <c r="E10" s="6" t="s">
        <v>36</v>
      </c>
      <c r="F10" s="7" t="str">
        <f t="shared" si="0"/>
        <v>460003********4226</v>
      </c>
      <c r="G10" s="6" t="str">
        <f>"202301130921"</f>
        <v>202301130921</v>
      </c>
    </row>
    <row r="11" customHeight="1" spans="1:7">
      <c r="A11" s="6">
        <v>9</v>
      </c>
      <c r="B11" s="6" t="s">
        <v>33</v>
      </c>
      <c r="C11" s="6" t="s">
        <v>34</v>
      </c>
      <c r="D11" s="6" t="s">
        <v>37</v>
      </c>
      <c r="E11" s="6" t="s">
        <v>38</v>
      </c>
      <c r="F11" s="7" t="str">
        <f t="shared" si="0"/>
        <v>460003********3427</v>
      </c>
      <c r="G11" s="6" t="str">
        <f>"202301130924"</f>
        <v>202301130924</v>
      </c>
    </row>
    <row r="12" customHeight="1" spans="1:7">
      <c r="A12" s="6">
        <v>10</v>
      </c>
      <c r="B12" s="6" t="s">
        <v>33</v>
      </c>
      <c r="C12" s="6" t="s">
        <v>34</v>
      </c>
      <c r="D12" s="6" t="s">
        <v>39</v>
      </c>
      <c r="E12" s="6" t="s">
        <v>40</v>
      </c>
      <c r="F12" s="7" t="str">
        <f t="shared" si="0"/>
        <v>460034********0926</v>
      </c>
      <c r="G12" s="6" t="str">
        <f>"202301130919"</f>
        <v>202301130919</v>
      </c>
    </row>
    <row r="13" customHeight="1" spans="1:7">
      <c r="A13" s="6">
        <v>11</v>
      </c>
      <c r="B13" s="6" t="s">
        <v>41</v>
      </c>
      <c r="C13" s="6" t="s">
        <v>42</v>
      </c>
      <c r="D13" s="6" t="s">
        <v>43</v>
      </c>
      <c r="E13" s="6" t="s">
        <v>44</v>
      </c>
      <c r="F13" s="7" t="str">
        <f t="shared" si="0"/>
        <v>610323********1621</v>
      </c>
      <c r="G13" s="6" t="str">
        <f>"202301131027"</f>
        <v>202301131027</v>
      </c>
    </row>
    <row r="14" customHeight="1" spans="1:7">
      <c r="A14" s="6">
        <v>12</v>
      </c>
      <c r="B14" s="8" t="s">
        <v>45</v>
      </c>
      <c r="C14" s="8" t="s">
        <v>46</v>
      </c>
      <c r="D14" s="8" t="s">
        <v>47</v>
      </c>
      <c r="E14" s="8" t="s">
        <v>48</v>
      </c>
      <c r="F14" s="9" t="str">
        <f t="shared" si="0"/>
        <v>460004********4625</v>
      </c>
      <c r="G14" s="8" t="str">
        <f>"202301130901"</f>
        <v>202301130901</v>
      </c>
    </row>
    <row r="15" customHeight="1" spans="1:7">
      <c r="A15" s="6">
        <v>13</v>
      </c>
      <c r="B15" s="6" t="s">
        <v>45</v>
      </c>
      <c r="C15" s="8" t="s">
        <v>46</v>
      </c>
      <c r="D15" s="6" t="s">
        <v>49</v>
      </c>
      <c r="E15" s="6" t="s">
        <v>50</v>
      </c>
      <c r="F15" s="7" t="str">
        <f t="shared" si="0"/>
        <v>460027********0653</v>
      </c>
      <c r="G15" s="6" t="str">
        <f>"202301130903"</f>
        <v>202301130903</v>
      </c>
    </row>
    <row r="16" customHeight="1" spans="1:7">
      <c r="A16" s="6">
        <v>14</v>
      </c>
      <c r="B16" s="8" t="s">
        <v>51</v>
      </c>
      <c r="C16" s="8" t="s">
        <v>52</v>
      </c>
      <c r="D16" s="8" t="s">
        <v>53</v>
      </c>
      <c r="E16" s="8" t="s">
        <v>54</v>
      </c>
      <c r="F16" s="9" t="str">
        <f t="shared" ref="F16:F37" si="1">LEFT(E16,6)&amp;"********"&amp;RIGHT(E16,4)</f>
        <v>460033********3882</v>
      </c>
      <c r="G16" s="8" t="str">
        <f>"202301130712"</f>
        <v>202301130712</v>
      </c>
    </row>
    <row r="17" customHeight="1" spans="1:7">
      <c r="A17" s="6">
        <v>15</v>
      </c>
      <c r="B17" s="8" t="s">
        <v>51</v>
      </c>
      <c r="C17" s="8" t="s">
        <v>52</v>
      </c>
      <c r="D17" s="8" t="s">
        <v>55</v>
      </c>
      <c r="E17" s="8" t="s">
        <v>56</v>
      </c>
      <c r="F17" s="9" t="str">
        <f t="shared" si="1"/>
        <v>460001********0714</v>
      </c>
      <c r="G17" s="8" t="str">
        <f>"202301130722"</f>
        <v>202301130722</v>
      </c>
    </row>
    <row r="18" customHeight="1" spans="1:7">
      <c r="A18" s="6">
        <v>16</v>
      </c>
      <c r="B18" s="6" t="s">
        <v>51</v>
      </c>
      <c r="C18" s="6" t="s">
        <v>52</v>
      </c>
      <c r="D18" s="6" t="s">
        <v>57</v>
      </c>
      <c r="E18" s="6" t="s">
        <v>58</v>
      </c>
      <c r="F18" s="7" t="str">
        <f t="shared" si="1"/>
        <v>460033********4816</v>
      </c>
      <c r="G18" s="6" t="str">
        <f>"202301130726"</f>
        <v>202301130726</v>
      </c>
    </row>
    <row r="19" customHeight="1" spans="1:7">
      <c r="A19" s="6">
        <v>17</v>
      </c>
      <c r="B19" s="8" t="s">
        <v>51</v>
      </c>
      <c r="C19" s="8" t="s">
        <v>52</v>
      </c>
      <c r="D19" s="8" t="s">
        <v>59</v>
      </c>
      <c r="E19" s="8" t="s">
        <v>60</v>
      </c>
      <c r="F19" s="9" t="str">
        <f t="shared" si="1"/>
        <v>460001********071X</v>
      </c>
      <c r="G19" s="8" t="str">
        <f>"202301130729"</f>
        <v>202301130729</v>
      </c>
    </row>
    <row r="20" customHeight="1" spans="1:7">
      <c r="A20" s="6">
        <v>18</v>
      </c>
      <c r="B20" s="6" t="s">
        <v>51</v>
      </c>
      <c r="C20" s="6" t="s">
        <v>52</v>
      </c>
      <c r="D20" s="6" t="s">
        <v>61</v>
      </c>
      <c r="E20" s="6" t="s">
        <v>62</v>
      </c>
      <c r="F20" s="7" t="str">
        <f t="shared" si="1"/>
        <v>469024********6033</v>
      </c>
      <c r="G20" s="6" t="str">
        <f>"202301130714"</f>
        <v>202301130714</v>
      </c>
    </row>
    <row r="21" customHeight="1" spans="1:7">
      <c r="A21" s="6">
        <v>19</v>
      </c>
      <c r="B21" s="6" t="s">
        <v>51</v>
      </c>
      <c r="C21" s="6" t="s">
        <v>52</v>
      </c>
      <c r="D21" s="6" t="s">
        <v>63</v>
      </c>
      <c r="E21" s="6" t="s">
        <v>64</v>
      </c>
      <c r="F21" s="7" t="str">
        <f t="shared" si="1"/>
        <v>460033********4548</v>
      </c>
      <c r="G21" s="6" t="str">
        <f>"202301130709"</f>
        <v>202301130709</v>
      </c>
    </row>
    <row r="22" customHeight="1" spans="1:7">
      <c r="A22" s="6">
        <v>20</v>
      </c>
      <c r="B22" s="6" t="s">
        <v>51</v>
      </c>
      <c r="C22" s="6" t="s">
        <v>52</v>
      </c>
      <c r="D22" s="6" t="s">
        <v>65</v>
      </c>
      <c r="E22" s="6" t="s">
        <v>66</v>
      </c>
      <c r="F22" s="7" t="str">
        <f t="shared" si="1"/>
        <v>460001********0714</v>
      </c>
      <c r="G22" s="6" t="str">
        <f>"202301130801"</f>
        <v>202301130801</v>
      </c>
    </row>
    <row r="23" customHeight="1" spans="1:7">
      <c r="A23" s="6">
        <v>21</v>
      </c>
      <c r="B23" s="6" t="s">
        <v>51</v>
      </c>
      <c r="C23" s="6" t="s">
        <v>52</v>
      </c>
      <c r="D23" s="6" t="s">
        <v>67</v>
      </c>
      <c r="E23" s="6" t="s">
        <v>68</v>
      </c>
      <c r="F23" s="7" t="str">
        <f t="shared" si="1"/>
        <v>130731********0029</v>
      </c>
      <c r="G23" s="6" t="str">
        <f>"202301130704"</f>
        <v>202301130704</v>
      </c>
    </row>
    <row r="24" customHeight="1" spans="1:7">
      <c r="A24" s="6">
        <v>22</v>
      </c>
      <c r="B24" s="6" t="s">
        <v>51</v>
      </c>
      <c r="C24" s="6" t="s">
        <v>52</v>
      </c>
      <c r="D24" s="6" t="s">
        <v>69</v>
      </c>
      <c r="E24" s="6" t="s">
        <v>70</v>
      </c>
      <c r="F24" s="7" t="str">
        <f t="shared" si="1"/>
        <v>371428********0571</v>
      </c>
      <c r="G24" s="6" t="str">
        <f>"202301130727"</f>
        <v>202301130727</v>
      </c>
    </row>
    <row r="25" customHeight="1" spans="1:7">
      <c r="A25" s="6">
        <v>23</v>
      </c>
      <c r="B25" s="8" t="s">
        <v>71</v>
      </c>
      <c r="C25" s="8" t="s">
        <v>72</v>
      </c>
      <c r="D25" s="8" t="s">
        <v>73</v>
      </c>
      <c r="E25" s="8" t="s">
        <v>74</v>
      </c>
      <c r="F25" s="9" t="str">
        <f t="shared" si="1"/>
        <v>460033********3283</v>
      </c>
      <c r="G25" s="8" t="str">
        <f>"202301130816"</f>
        <v>202301130816</v>
      </c>
    </row>
    <row r="26" customHeight="1" spans="1:7">
      <c r="A26" s="6">
        <v>24</v>
      </c>
      <c r="B26" s="6" t="s">
        <v>71</v>
      </c>
      <c r="C26" s="6" t="s">
        <v>72</v>
      </c>
      <c r="D26" s="6" t="s">
        <v>75</v>
      </c>
      <c r="E26" s="6" t="s">
        <v>76</v>
      </c>
      <c r="F26" s="7" t="str">
        <f t="shared" si="1"/>
        <v>460001********0727</v>
      </c>
      <c r="G26" s="6" t="str">
        <f>"202301130823"</f>
        <v>202301130823</v>
      </c>
    </row>
    <row r="27" customHeight="1" spans="1:7">
      <c r="A27" s="6">
        <v>25</v>
      </c>
      <c r="B27" s="6" t="s">
        <v>71</v>
      </c>
      <c r="C27" s="6" t="s">
        <v>72</v>
      </c>
      <c r="D27" s="6" t="s">
        <v>77</v>
      </c>
      <c r="E27" s="6" t="s">
        <v>78</v>
      </c>
      <c r="F27" s="7" t="str">
        <f t="shared" si="1"/>
        <v>460006********443X</v>
      </c>
      <c r="G27" s="6" t="str">
        <f>"202301130814"</f>
        <v>202301130814</v>
      </c>
    </row>
    <row r="28" customHeight="1" spans="1:7">
      <c r="A28" s="6">
        <v>26</v>
      </c>
      <c r="B28" s="6" t="s">
        <v>71</v>
      </c>
      <c r="C28" s="6" t="s">
        <v>72</v>
      </c>
      <c r="D28" s="6" t="s">
        <v>79</v>
      </c>
      <c r="E28" s="6" t="s">
        <v>80</v>
      </c>
      <c r="F28" s="7" t="str">
        <f t="shared" si="1"/>
        <v>460003********5423</v>
      </c>
      <c r="G28" s="6" t="str">
        <f>"202301130815"</f>
        <v>202301130815</v>
      </c>
    </row>
    <row r="29" customHeight="1" spans="1:7">
      <c r="A29" s="6">
        <v>27</v>
      </c>
      <c r="B29" s="8" t="s">
        <v>81</v>
      </c>
      <c r="C29" s="8" t="s">
        <v>82</v>
      </c>
      <c r="D29" s="8" t="s">
        <v>83</v>
      </c>
      <c r="E29" s="8" t="s">
        <v>84</v>
      </c>
      <c r="F29" s="9" t="str">
        <f t="shared" si="1"/>
        <v>460028********2819</v>
      </c>
      <c r="G29" s="8" t="str">
        <f>"202301130830"</f>
        <v>202301130830</v>
      </c>
    </row>
    <row r="30" customHeight="1" spans="1:7">
      <c r="A30" s="6">
        <v>28</v>
      </c>
      <c r="B30" s="6" t="s">
        <v>85</v>
      </c>
      <c r="C30" s="6" t="s">
        <v>82</v>
      </c>
      <c r="D30" s="6" t="s">
        <v>86</v>
      </c>
      <c r="E30" s="6" t="s">
        <v>87</v>
      </c>
      <c r="F30" s="7" t="str">
        <f t="shared" si="1"/>
        <v>460003********3236</v>
      </c>
      <c r="G30" s="6" t="str">
        <f>"202301130907"</f>
        <v>202301130907</v>
      </c>
    </row>
    <row r="31" customHeight="1" spans="1:7">
      <c r="A31" s="6">
        <v>29</v>
      </c>
      <c r="B31" s="8" t="s">
        <v>88</v>
      </c>
      <c r="C31" s="8" t="s">
        <v>89</v>
      </c>
      <c r="D31" s="8" t="s">
        <v>90</v>
      </c>
      <c r="E31" s="8" t="s">
        <v>91</v>
      </c>
      <c r="F31" s="9" t="str">
        <f t="shared" si="1"/>
        <v>460033********3213</v>
      </c>
      <c r="G31" s="8" t="str">
        <f>"202301130908"</f>
        <v>202301130908</v>
      </c>
    </row>
    <row r="32" customHeight="1" spans="1:7">
      <c r="A32" s="6">
        <v>30</v>
      </c>
      <c r="B32" s="6" t="s">
        <v>92</v>
      </c>
      <c r="C32" s="6" t="s">
        <v>93</v>
      </c>
      <c r="D32" s="6" t="s">
        <v>94</v>
      </c>
      <c r="E32" s="6" t="s">
        <v>95</v>
      </c>
      <c r="F32" s="7" t="str">
        <f t="shared" si="1"/>
        <v>460003********2427</v>
      </c>
      <c r="G32" s="6" t="str">
        <f>"202301131028"</f>
        <v>202301131028</v>
      </c>
    </row>
    <row r="33" customHeight="1" spans="1:7">
      <c r="A33" s="6">
        <v>31</v>
      </c>
      <c r="B33" s="6" t="s">
        <v>92</v>
      </c>
      <c r="C33" s="6" t="s">
        <v>93</v>
      </c>
      <c r="D33" s="6" t="s">
        <v>96</v>
      </c>
      <c r="E33" s="6" t="s">
        <v>97</v>
      </c>
      <c r="F33" s="7" t="str">
        <f t="shared" si="1"/>
        <v>460003********4827</v>
      </c>
      <c r="G33" s="6" t="str">
        <f>"202301130626"</f>
        <v>202301130626</v>
      </c>
    </row>
    <row r="34" customHeight="1" spans="1:7">
      <c r="A34" s="6">
        <v>32</v>
      </c>
      <c r="B34" s="8" t="s">
        <v>92</v>
      </c>
      <c r="C34" s="6" t="s">
        <v>93</v>
      </c>
      <c r="D34" s="10" t="str">
        <f>"盘秋月"</f>
        <v>盘秋月</v>
      </c>
      <c r="E34" s="10" t="str">
        <f>"460036199401151524"</f>
        <v>460036199401151524</v>
      </c>
      <c r="F34" s="9" t="str">
        <f t="shared" si="1"/>
        <v>460036********1524</v>
      </c>
      <c r="G34" s="8" t="str">
        <f>"202301131029"</f>
        <v>202301131029</v>
      </c>
    </row>
    <row r="35" customHeight="1" spans="1:7">
      <c r="A35" s="6">
        <v>33</v>
      </c>
      <c r="B35" s="6" t="s">
        <v>92</v>
      </c>
      <c r="C35" s="6" t="s">
        <v>93</v>
      </c>
      <c r="D35" s="6" t="s">
        <v>98</v>
      </c>
      <c r="E35" s="6" t="s">
        <v>99</v>
      </c>
      <c r="F35" s="7" t="str">
        <f t="shared" si="1"/>
        <v>460028********5220</v>
      </c>
      <c r="G35" s="6" t="str">
        <f>"202301130622"</f>
        <v>202301130622</v>
      </c>
    </row>
    <row r="36" customHeight="1" spans="1:7">
      <c r="A36" s="6">
        <v>34</v>
      </c>
      <c r="B36" s="6" t="s">
        <v>100</v>
      </c>
      <c r="C36" s="6" t="s">
        <v>101</v>
      </c>
      <c r="D36" s="6" t="s">
        <v>102</v>
      </c>
      <c r="E36" s="6" t="s">
        <v>103</v>
      </c>
      <c r="F36" s="7" t="str">
        <f t="shared" ref="F36:F42" si="2">LEFT(E36,6)&amp;"********"&amp;RIGHT(E36,4)</f>
        <v>460006********0023</v>
      </c>
      <c r="G36" s="6" t="str">
        <f>"202301130620"</f>
        <v>202301130620</v>
      </c>
    </row>
    <row r="37" customHeight="1" spans="1:7">
      <c r="A37" s="6">
        <v>35</v>
      </c>
      <c r="B37" s="8" t="s">
        <v>100</v>
      </c>
      <c r="C37" s="8" t="s">
        <v>101</v>
      </c>
      <c r="D37" s="8" t="s">
        <v>104</v>
      </c>
      <c r="E37" s="8" t="s">
        <v>105</v>
      </c>
      <c r="F37" s="9" t="str">
        <f t="shared" si="2"/>
        <v>460025********062X</v>
      </c>
      <c r="G37" s="8" t="str">
        <f>"202301130112"</f>
        <v>202301130112</v>
      </c>
    </row>
    <row r="38" customHeight="1" spans="1:7">
      <c r="A38" s="6">
        <v>36</v>
      </c>
      <c r="B38" s="8" t="s">
        <v>100</v>
      </c>
      <c r="C38" s="8" t="s">
        <v>101</v>
      </c>
      <c r="D38" s="8" t="s">
        <v>106</v>
      </c>
      <c r="E38" s="8" t="s">
        <v>107</v>
      </c>
      <c r="F38" s="9" t="str">
        <f t="shared" si="2"/>
        <v>460007********5819</v>
      </c>
      <c r="G38" s="8" t="str">
        <f>"202301130321"</f>
        <v>202301130321</v>
      </c>
    </row>
    <row r="39" customHeight="1" spans="1:7">
      <c r="A39" s="6">
        <v>37</v>
      </c>
      <c r="B39" s="8" t="s">
        <v>100</v>
      </c>
      <c r="C39" s="8" t="s">
        <v>101</v>
      </c>
      <c r="D39" s="8" t="s">
        <v>108</v>
      </c>
      <c r="E39" s="8" t="s">
        <v>109</v>
      </c>
      <c r="F39" s="9" t="str">
        <f t="shared" si="2"/>
        <v>460033********4782</v>
      </c>
      <c r="G39" s="8" t="str">
        <f>"202301130308"</f>
        <v>202301130308</v>
      </c>
    </row>
    <row r="40" customHeight="1" spans="1:7">
      <c r="A40" s="6">
        <v>38</v>
      </c>
      <c r="B40" s="6" t="s">
        <v>100</v>
      </c>
      <c r="C40" s="6" t="s">
        <v>101</v>
      </c>
      <c r="D40" s="6" t="s">
        <v>110</v>
      </c>
      <c r="E40" s="6" t="s">
        <v>111</v>
      </c>
      <c r="F40" s="7" t="str">
        <f t="shared" si="2"/>
        <v>460004********5224</v>
      </c>
      <c r="G40" s="6" t="str">
        <f>"202301130123"</f>
        <v>202301130123</v>
      </c>
    </row>
    <row r="41" customHeight="1" spans="1:7">
      <c r="A41" s="6">
        <v>39</v>
      </c>
      <c r="B41" s="6" t="s">
        <v>100</v>
      </c>
      <c r="C41" s="6" t="s">
        <v>101</v>
      </c>
      <c r="D41" s="6" t="s">
        <v>112</v>
      </c>
      <c r="E41" s="6" t="s">
        <v>113</v>
      </c>
      <c r="F41" s="7" t="str">
        <f t="shared" si="2"/>
        <v>469027********4840</v>
      </c>
      <c r="G41" s="6" t="str">
        <f>"202301130318"</f>
        <v>202301130318</v>
      </c>
    </row>
    <row r="42" customHeight="1" spans="1:7">
      <c r="A42" s="6">
        <v>40</v>
      </c>
      <c r="B42" s="6" t="s">
        <v>100</v>
      </c>
      <c r="C42" s="6" t="s">
        <v>101</v>
      </c>
      <c r="D42" s="6" t="s">
        <v>114</v>
      </c>
      <c r="E42" s="6" t="s">
        <v>115</v>
      </c>
      <c r="F42" s="7" t="str">
        <f t="shared" si="2"/>
        <v>469023********2949</v>
      </c>
      <c r="G42" s="6" t="str">
        <f>"202301130326"</f>
        <v>202301130326</v>
      </c>
    </row>
    <row r="43" customHeight="1" spans="1:7">
      <c r="A43" s="6">
        <v>41</v>
      </c>
      <c r="B43" s="6" t="s">
        <v>100</v>
      </c>
      <c r="C43" s="6" t="s">
        <v>101</v>
      </c>
      <c r="D43" s="6" t="s">
        <v>116</v>
      </c>
      <c r="E43" s="6" t="s">
        <v>117</v>
      </c>
      <c r="F43" s="7" t="str">
        <f t="shared" ref="F43:F106" si="3">LEFT(E43,6)&amp;"********"&amp;RIGHT(E43,4)</f>
        <v>469026********5228</v>
      </c>
      <c r="G43" s="6" t="str">
        <f>"202301130512"</f>
        <v>202301130512</v>
      </c>
    </row>
    <row r="44" customHeight="1" spans="1:7">
      <c r="A44" s="6">
        <v>42</v>
      </c>
      <c r="B44" s="6" t="s">
        <v>100</v>
      </c>
      <c r="C44" s="6" t="s">
        <v>101</v>
      </c>
      <c r="D44" s="6" t="s">
        <v>118</v>
      </c>
      <c r="E44" s="6" t="s">
        <v>119</v>
      </c>
      <c r="F44" s="7" t="str">
        <f t="shared" si="3"/>
        <v>460028********682X</v>
      </c>
      <c r="G44" s="6" t="str">
        <f>"202301130520"</f>
        <v>202301130520</v>
      </c>
    </row>
    <row r="45" customHeight="1" spans="1:7">
      <c r="A45" s="6">
        <v>43</v>
      </c>
      <c r="B45" s="8" t="s">
        <v>100</v>
      </c>
      <c r="C45" s="8" t="s">
        <v>101</v>
      </c>
      <c r="D45" s="8" t="s">
        <v>120</v>
      </c>
      <c r="E45" s="8" t="s">
        <v>121</v>
      </c>
      <c r="F45" s="9" t="str">
        <f t="shared" si="3"/>
        <v>460028********4823</v>
      </c>
      <c r="G45" s="8" t="str">
        <f>"202301130324"</f>
        <v>202301130324</v>
      </c>
    </row>
    <row r="46" customHeight="1" spans="1:7">
      <c r="A46" s="6">
        <v>44</v>
      </c>
      <c r="B46" s="6" t="s">
        <v>100</v>
      </c>
      <c r="C46" s="6" t="s">
        <v>101</v>
      </c>
      <c r="D46" s="6" t="s">
        <v>122</v>
      </c>
      <c r="E46" s="6" t="s">
        <v>123</v>
      </c>
      <c r="F46" s="7" t="str">
        <f t="shared" si="3"/>
        <v>460033********7500</v>
      </c>
      <c r="G46" s="6" t="str">
        <f>"202301130309"</f>
        <v>202301130309</v>
      </c>
    </row>
    <row r="47" customHeight="1" spans="1:7">
      <c r="A47" s="6">
        <v>45</v>
      </c>
      <c r="B47" s="6" t="s">
        <v>100</v>
      </c>
      <c r="C47" s="6" t="s">
        <v>101</v>
      </c>
      <c r="D47" s="6" t="s">
        <v>124</v>
      </c>
      <c r="E47" s="6" t="s">
        <v>125</v>
      </c>
      <c r="F47" s="7" t="str">
        <f t="shared" si="3"/>
        <v>460035********2123</v>
      </c>
      <c r="G47" s="6" t="str">
        <f>"202301130125"</f>
        <v>202301130125</v>
      </c>
    </row>
    <row r="48" customHeight="1" spans="1:7">
      <c r="A48" s="6">
        <v>46</v>
      </c>
      <c r="B48" s="6" t="s">
        <v>100</v>
      </c>
      <c r="C48" s="6" t="s">
        <v>101</v>
      </c>
      <c r="D48" s="6" t="s">
        <v>126</v>
      </c>
      <c r="E48" s="6" t="s">
        <v>127</v>
      </c>
      <c r="F48" s="7" t="str">
        <f t="shared" si="3"/>
        <v>460003********3021</v>
      </c>
      <c r="G48" s="6" t="str">
        <f>"202301130426"</f>
        <v>202301130426</v>
      </c>
    </row>
    <row r="49" customHeight="1" spans="1:7">
      <c r="A49" s="6">
        <v>47</v>
      </c>
      <c r="B49" s="6" t="s">
        <v>100</v>
      </c>
      <c r="C49" s="6" t="s">
        <v>101</v>
      </c>
      <c r="D49" s="6" t="s">
        <v>128</v>
      </c>
      <c r="E49" s="6" t="s">
        <v>129</v>
      </c>
      <c r="F49" s="7" t="str">
        <f t="shared" si="3"/>
        <v>460027********7326</v>
      </c>
      <c r="G49" s="6" t="str">
        <f>"202301130118"</f>
        <v>202301130118</v>
      </c>
    </row>
    <row r="50" customHeight="1" spans="1:7">
      <c r="A50" s="6">
        <v>48</v>
      </c>
      <c r="B50" s="6" t="s">
        <v>100</v>
      </c>
      <c r="C50" s="6" t="s">
        <v>101</v>
      </c>
      <c r="D50" s="6" t="s">
        <v>130</v>
      </c>
      <c r="E50" s="6" t="s">
        <v>131</v>
      </c>
      <c r="F50" s="7" t="str">
        <f t="shared" si="3"/>
        <v>460031********5240</v>
      </c>
      <c r="G50" s="6" t="str">
        <f>"202301130115"</f>
        <v>202301130115</v>
      </c>
    </row>
    <row r="51" customHeight="1" spans="1:7">
      <c r="A51" s="6">
        <v>49</v>
      </c>
      <c r="B51" s="6" t="s">
        <v>100</v>
      </c>
      <c r="C51" s="6" t="s">
        <v>101</v>
      </c>
      <c r="D51" s="6" t="s">
        <v>132</v>
      </c>
      <c r="E51" s="6" t="s">
        <v>133</v>
      </c>
      <c r="F51" s="7" t="str">
        <f t="shared" si="3"/>
        <v>460003********5648</v>
      </c>
      <c r="G51" s="6" t="str">
        <f>"202301130215"</f>
        <v>202301130215</v>
      </c>
    </row>
    <row r="52" customHeight="1" spans="1:7">
      <c r="A52" s="6">
        <v>50</v>
      </c>
      <c r="B52" s="6" t="s">
        <v>100</v>
      </c>
      <c r="C52" s="6" t="s">
        <v>101</v>
      </c>
      <c r="D52" s="6" t="s">
        <v>134</v>
      </c>
      <c r="E52" s="6" t="s">
        <v>135</v>
      </c>
      <c r="F52" s="7" t="str">
        <f t="shared" si="3"/>
        <v>460026********0341</v>
      </c>
      <c r="G52" s="6" t="str">
        <f>"202301130204"</f>
        <v>202301130204</v>
      </c>
    </row>
    <row r="53" customHeight="1" spans="1:7">
      <c r="A53" s="6">
        <v>51</v>
      </c>
      <c r="B53" s="6" t="s">
        <v>100</v>
      </c>
      <c r="C53" s="6" t="s">
        <v>101</v>
      </c>
      <c r="D53" s="6" t="s">
        <v>136</v>
      </c>
      <c r="E53" s="6" t="s">
        <v>137</v>
      </c>
      <c r="F53" s="7" t="str">
        <f t="shared" si="3"/>
        <v>460033********4507</v>
      </c>
      <c r="G53" s="6" t="str">
        <f>"202301130327"</f>
        <v>202301130327</v>
      </c>
    </row>
    <row r="54" customHeight="1" spans="1:7">
      <c r="A54" s="6">
        <v>52</v>
      </c>
      <c r="B54" s="6" t="s">
        <v>100</v>
      </c>
      <c r="C54" s="6" t="s">
        <v>101</v>
      </c>
      <c r="D54" s="6" t="s">
        <v>138</v>
      </c>
      <c r="E54" s="6" t="s">
        <v>139</v>
      </c>
      <c r="F54" s="7" t="str">
        <f t="shared" si="3"/>
        <v>469027********3260</v>
      </c>
      <c r="G54" s="6" t="str">
        <f>"202301130528"</f>
        <v>202301130528</v>
      </c>
    </row>
    <row r="55" customHeight="1" spans="1:7">
      <c r="A55" s="6">
        <v>53</v>
      </c>
      <c r="B55" s="6" t="s">
        <v>100</v>
      </c>
      <c r="C55" s="6" t="s">
        <v>101</v>
      </c>
      <c r="D55" s="6" t="s">
        <v>140</v>
      </c>
      <c r="E55" s="6" t="s">
        <v>141</v>
      </c>
      <c r="F55" s="7" t="str">
        <f t="shared" si="3"/>
        <v>460004********3627</v>
      </c>
      <c r="G55" s="6" t="str">
        <f>"202301130209"</f>
        <v>202301130209</v>
      </c>
    </row>
    <row r="56" customHeight="1" spans="1:7">
      <c r="A56" s="6">
        <v>54</v>
      </c>
      <c r="B56" s="6" t="s">
        <v>100</v>
      </c>
      <c r="C56" s="6" t="s">
        <v>101</v>
      </c>
      <c r="D56" s="6" t="s">
        <v>142</v>
      </c>
      <c r="E56" s="6" t="s">
        <v>143</v>
      </c>
      <c r="F56" s="7" t="str">
        <f t="shared" si="3"/>
        <v>460033********5092</v>
      </c>
      <c r="G56" s="6" t="str">
        <f>"202301130319"</f>
        <v>202301130319</v>
      </c>
    </row>
    <row r="57" customHeight="1" spans="1:7">
      <c r="A57" s="6">
        <v>55</v>
      </c>
      <c r="B57" s="6" t="s">
        <v>100</v>
      </c>
      <c r="C57" s="6" t="s">
        <v>101</v>
      </c>
      <c r="D57" s="6" t="s">
        <v>144</v>
      </c>
      <c r="E57" s="6" t="s">
        <v>145</v>
      </c>
      <c r="F57" s="7" t="str">
        <f t="shared" si="3"/>
        <v>460033********7488</v>
      </c>
      <c r="G57" s="6" t="str">
        <f>"202301130608"</f>
        <v>202301130608</v>
      </c>
    </row>
  </sheetData>
  <mergeCells count="1">
    <mergeCell ref="A1:G1"/>
  </mergeCells>
  <dataValidations count="1">
    <dataValidation type="textLength" operator="equal" allowBlank="1" showInputMessage="1" showErrorMessage="1" sqref="E1 F1 E2 F2">
      <formula1>18</formula1>
    </dataValidation>
  </dataValidation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符文鑫</dc:creator>
  <cp:lastModifiedBy>home</cp:lastModifiedBy>
  <dcterms:created xsi:type="dcterms:W3CDTF">2023-01-18T07:00:00Z</dcterms:created>
  <dcterms:modified xsi:type="dcterms:W3CDTF">2023-01-19T10:48:15Z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472129BC401C44579B0FB15ED8BE00C5</vt:lpwstr>
  </property>
  <property fmtid="{D5CDD505-2E9C-101B-9397-08002B2CF9AE}" pid="3" name="KSOProductBuildVer">
    <vt:lpwstr>2052-11.1.0.12598</vt:lpwstr>
  </property>
</Properties>
</file>