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 sheetId="1" r:id="rId1"/>
  </sheets>
  <definedNames>
    <definedName name="_xlnm.Print_Titles" localSheetId="0">'附件'!$2:$2</definedName>
  </definedNames>
  <calcPr fullCalcOnLoad="1"/>
</workbook>
</file>

<file path=xl/sharedStrings.xml><?xml version="1.0" encoding="utf-8"?>
<sst xmlns="http://schemas.openxmlformats.org/spreadsheetml/2006/main" count="155" uniqueCount="77">
  <si>
    <t>附件2：2022年上半年内江市东兴区部分事业单位公开考聘工作人员选岗人员名单</t>
  </si>
  <si>
    <t>序号</t>
  </si>
  <si>
    <t>姓名</t>
  </si>
  <si>
    <t>性别</t>
  </si>
  <si>
    <t>报考岗位</t>
  </si>
  <si>
    <t>报考岗位编码</t>
  </si>
  <si>
    <t>准考证号</t>
  </si>
  <si>
    <t>笔试成绩</t>
  </si>
  <si>
    <t>政策性加分</t>
  </si>
  <si>
    <t>笔试总  成绩</t>
  </si>
  <si>
    <t>笔试折合总成绩</t>
  </si>
  <si>
    <t>面试成绩</t>
  </si>
  <si>
    <t>面试折合总成绩</t>
  </si>
  <si>
    <t>笔试面试总成绩</t>
  </si>
  <si>
    <t>排名</t>
  </si>
  <si>
    <t>体检结果</t>
  </si>
  <si>
    <t>备注</t>
  </si>
  <si>
    <t>李洋</t>
  </si>
  <si>
    <t>女</t>
  </si>
  <si>
    <t>管理岗位和专业技术岗位</t>
  </si>
  <si>
    <t>6030101</t>
  </si>
  <si>
    <t>2070309014212</t>
  </si>
  <si>
    <t>合格</t>
  </si>
  <si>
    <t>邹卫</t>
  </si>
  <si>
    <t>2070309014508</t>
  </si>
  <si>
    <t>李雯静</t>
  </si>
  <si>
    <t>2070309034810</t>
  </si>
  <si>
    <t>王啟朵</t>
  </si>
  <si>
    <t>内科医生</t>
  </si>
  <si>
    <t>7030901</t>
  </si>
  <si>
    <t>8070309013002</t>
  </si>
  <si>
    <t>杨绢绢</t>
  </si>
  <si>
    <t>8070309015923</t>
  </si>
  <si>
    <t>陈毅</t>
  </si>
  <si>
    <t>放射科医生</t>
  </si>
  <si>
    <t>7031101</t>
  </si>
  <si>
    <t>8070309015108</t>
  </si>
  <si>
    <t>彭丽惠</t>
  </si>
  <si>
    <t>8070309010827</t>
  </si>
  <si>
    <t>李关雄</t>
  </si>
  <si>
    <t>男</t>
  </si>
  <si>
    <t>8070309015305</t>
  </si>
  <si>
    <t>罗翠</t>
  </si>
  <si>
    <t>护理人员</t>
  </si>
  <si>
    <t>7031501</t>
  </si>
  <si>
    <t>8070309010414</t>
  </si>
  <si>
    <t>杨里英</t>
  </si>
  <si>
    <t>8070309016407</t>
  </si>
  <si>
    <t>祝德玉</t>
  </si>
  <si>
    <t>8070309010213</t>
  </si>
  <si>
    <t>罗秋月</t>
  </si>
  <si>
    <t>8070309011903</t>
  </si>
  <si>
    <t>张明玥</t>
  </si>
  <si>
    <t>8070309012819</t>
  </si>
  <si>
    <t>胡章婷</t>
  </si>
  <si>
    <t>8070309014707</t>
  </si>
  <si>
    <t>郑巧</t>
  </si>
  <si>
    <t>8070309010529</t>
  </si>
  <si>
    <t>汤玉春</t>
  </si>
  <si>
    <t>8070309012423</t>
  </si>
  <si>
    <t>卓雨</t>
  </si>
  <si>
    <t>8070309013609</t>
  </si>
  <si>
    <t>容中卓玛</t>
  </si>
  <si>
    <t>8070309012309</t>
  </si>
  <si>
    <t>李柯</t>
  </si>
  <si>
    <t>8070309010717</t>
  </si>
  <si>
    <t>兰春</t>
  </si>
  <si>
    <t>8070309010617</t>
  </si>
  <si>
    <t>谭亚洲</t>
  </si>
  <si>
    <t>财务人员</t>
  </si>
  <si>
    <t>9030901</t>
  </si>
  <si>
    <t>2070309042521</t>
  </si>
  <si>
    <t>黄晶</t>
  </si>
  <si>
    <t>2070309024015</t>
  </si>
  <si>
    <t>甘霖</t>
  </si>
  <si>
    <t>9031001</t>
  </si>
  <si>
    <t>2070309072029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</si>
</sst>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16"/>
      <name val="宋体"/>
      <family val="0"/>
    </font>
    <font>
      <sz val="11"/>
      <color indexed="8"/>
      <name val="宋体"/>
      <family val="0"/>
    </font>
    <font>
      <sz val="10"/>
      <color indexed="8"/>
      <name val="微软雅黑"/>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Light"/>
      <family val="0"/>
    </font>
    <font>
      <sz val="10"/>
      <color theme="1"/>
      <name val="微软雅黑"/>
      <family val="2"/>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cellStyleXfs>
  <cellXfs count="1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horizontal="center" vertical="center"/>
    </xf>
    <xf numFmtId="0" fontId="45" fillId="33" borderId="9" xfId="63" applyFont="1" applyFill="1" applyBorder="1" applyAlignment="1">
      <alignment horizontal="center" vertical="center"/>
      <protection/>
    </xf>
    <xf numFmtId="0" fontId="45" fillId="33" borderId="9" xfId="63" applyFont="1" applyFill="1" applyBorder="1" applyAlignment="1">
      <alignment horizontal="center" vertical="center" wrapText="1"/>
      <protection/>
    </xf>
    <xf numFmtId="49" fontId="45" fillId="33" borderId="9" xfId="63" applyNumberFormat="1" applyFont="1" applyFill="1" applyBorder="1" applyAlignment="1">
      <alignment horizontal="center" vertical="center" wrapText="1"/>
      <protection/>
    </xf>
    <xf numFmtId="0" fontId="46" fillId="34" borderId="9" xfId="63" applyFont="1" applyFill="1" applyBorder="1" applyAlignment="1">
      <alignment horizontal="center" vertical="center"/>
      <protection/>
    </xf>
    <xf numFmtId="0" fontId="46" fillId="34" borderId="9" xfId="63" applyFont="1" applyFill="1" applyBorder="1" applyAlignment="1">
      <alignment horizontal="center" vertical="center" wrapText="1"/>
      <protection/>
    </xf>
    <xf numFmtId="0" fontId="47" fillId="0" borderId="9" xfId="0"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176" fontId="47" fillId="0" borderId="9" xfId="0" applyNumberFormat="1" applyFont="1" applyBorder="1" applyAlignment="1">
      <alignment horizontal="center" vertical="center"/>
    </xf>
    <xf numFmtId="0" fontId="47" fillId="0" borderId="9" xfId="0" applyFont="1" applyFill="1" applyBorder="1" applyAlignment="1">
      <alignment horizontal="center" vertical="center"/>
    </xf>
    <xf numFmtId="176" fontId="47" fillId="0" borderId="9" xfId="0" applyNumberFormat="1" applyFont="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5"/>
  <sheetViews>
    <sheetView tabSelected="1" zoomScaleSheetLayoutView="100" workbookViewId="0" topLeftCell="A1">
      <pane ySplit="2" topLeftCell="A3" activePane="bottomLeft" state="frozen"/>
      <selection pane="bottomLeft" activeCell="E4" sqref="E4"/>
    </sheetView>
  </sheetViews>
  <sheetFormatPr defaultColWidth="9.00390625" defaultRowHeight="14.25"/>
  <cols>
    <col min="1" max="1" width="4.875" style="2" customWidth="1"/>
    <col min="2" max="2" width="7.125" style="2" customWidth="1"/>
    <col min="3" max="3" width="5.25390625" style="2" customWidth="1"/>
    <col min="4" max="4" width="10.875" style="2" customWidth="1"/>
    <col min="5" max="5" width="9.50390625" style="2" customWidth="1"/>
    <col min="6" max="6" width="14.50390625" style="3" customWidth="1"/>
    <col min="7" max="7" width="6.125" style="2" customWidth="1"/>
    <col min="8" max="8" width="6.50390625" style="0" customWidth="1"/>
    <col min="9" max="9" width="6.875" style="0" customWidth="1"/>
    <col min="10" max="10" width="8.50390625" style="0" customWidth="1"/>
    <col min="11" max="11" width="8.375" style="0" customWidth="1"/>
    <col min="12" max="13" width="8.125" style="0" customWidth="1"/>
    <col min="14" max="14" width="7.00390625" style="0" customWidth="1"/>
    <col min="15" max="15" width="6.50390625" style="0" customWidth="1"/>
    <col min="16" max="16" width="6.625" style="0" customWidth="1"/>
  </cols>
  <sheetData>
    <row r="1" spans="1:16" ht="39.75" customHeight="1">
      <c r="A1" s="4" t="s">
        <v>0</v>
      </c>
      <c r="B1" s="4"/>
      <c r="C1" s="4"/>
      <c r="D1" s="4"/>
      <c r="E1" s="4"/>
      <c r="F1" s="4"/>
      <c r="G1" s="4"/>
      <c r="H1" s="4"/>
      <c r="I1" s="4"/>
      <c r="J1" s="4"/>
      <c r="K1" s="4"/>
      <c r="L1" s="4"/>
      <c r="M1" s="4"/>
      <c r="N1" s="4"/>
      <c r="O1" s="4"/>
      <c r="P1" s="4"/>
    </row>
    <row r="2" spans="1:16" s="1" customFormat="1" ht="42" customHeight="1">
      <c r="A2" s="5" t="s">
        <v>1</v>
      </c>
      <c r="B2" s="6" t="s">
        <v>2</v>
      </c>
      <c r="C2" s="6" t="s">
        <v>3</v>
      </c>
      <c r="D2" s="6" t="s">
        <v>4</v>
      </c>
      <c r="E2" s="7" t="s">
        <v>5</v>
      </c>
      <c r="F2" s="6" t="s">
        <v>6</v>
      </c>
      <c r="G2" s="6" t="s">
        <v>7</v>
      </c>
      <c r="H2" s="6" t="s">
        <v>8</v>
      </c>
      <c r="I2" s="6" t="s">
        <v>9</v>
      </c>
      <c r="J2" s="6" t="s">
        <v>10</v>
      </c>
      <c r="K2" s="6" t="s">
        <v>11</v>
      </c>
      <c r="L2" s="6" t="s">
        <v>12</v>
      </c>
      <c r="M2" s="6" t="s">
        <v>13</v>
      </c>
      <c r="N2" s="6" t="s">
        <v>14</v>
      </c>
      <c r="O2" s="11" t="s">
        <v>15</v>
      </c>
      <c r="P2" s="12" t="s">
        <v>16</v>
      </c>
    </row>
    <row r="3" spans="1:16" s="1" customFormat="1" ht="31.5" customHeight="1">
      <c r="A3" s="8">
        <v>1</v>
      </c>
      <c r="B3" s="8" t="s">
        <v>17</v>
      </c>
      <c r="C3" s="8" t="s">
        <v>18</v>
      </c>
      <c r="D3" s="9" t="s">
        <v>19</v>
      </c>
      <c r="E3" s="8" t="s">
        <v>20</v>
      </c>
      <c r="F3" s="10" t="s">
        <v>21</v>
      </c>
      <c r="G3" s="10">
        <v>67.1</v>
      </c>
      <c r="H3" s="10"/>
      <c r="I3" s="10">
        <f aca="true" t="shared" si="0" ref="I3:I10">G3+H3</f>
        <v>67.1</v>
      </c>
      <c r="J3" s="13">
        <f aca="true" t="shared" si="1" ref="J3:J10">I3*0.6</f>
        <v>40.26</v>
      </c>
      <c r="K3" s="14">
        <v>86.83</v>
      </c>
      <c r="L3" s="15">
        <f aca="true" t="shared" si="2" ref="L3:L10">K3*0.4</f>
        <v>34.732</v>
      </c>
      <c r="M3" s="15">
        <f aca="true" t="shared" si="3" ref="M3:M10">J3+L3</f>
        <v>74.99199999999999</v>
      </c>
      <c r="N3" s="16">
        <f>SUMPRODUCT(((E$3:E$25=E3)*M$3:M$25&gt;M3)*1)+1</f>
        <v>1</v>
      </c>
      <c r="O3" s="12" t="s">
        <v>22</v>
      </c>
      <c r="P3" s="12"/>
    </row>
    <row r="4" spans="1:16" s="1" customFormat="1" ht="31.5" customHeight="1">
      <c r="A4" s="8">
        <v>2</v>
      </c>
      <c r="B4" s="8" t="s">
        <v>23</v>
      </c>
      <c r="C4" s="8" t="s">
        <v>18</v>
      </c>
      <c r="D4" s="9" t="s">
        <v>19</v>
      </c>
      <c r="E4" s="8" t="s">
        <v>20</v>
      </c>
      <c r="F4" s="10" t="s">
        <v>24</v>
      </c>
      <c r="G4" s="10">
        <v>67</v>
      </c>
      <c r="H4" s="10"/>
      <c r="I4" s="10">
        <f t="shared" si="0"/>
        <v>67</v>
      </c>
      <c r="J4" s="13">
        <f t="shared" si="1"/>
        <v>40.199999999999996</v>
      </c>
      <c r="K4" s="17">
        <v>80.17</v>
      </c>
      <c r="L4" s="15">
        <f t="shared" si="2"/>
        <v>32.068000000000005</v>
      </c>
      <c r="M4" s="15">
        <f t="shared" si="3"/>
        <v>72.268</v>
      </c>
      <c r="N4" s="16">
        <f>SUMPRODUCT(((E$3:E$25=E4)*M$3:M$25&gt;M4)*1)+1</f>
        <v>2</v>
      </c>
      <c r="O4" s="12" t="s">
        <v>22</v>
      </c>
      <c r="P4" s="12"/>
    </row>
    <row r="5" spans="1:16" s="1" customFormat="1" ht="31.5" customHeight="1">
      <c r="A5" s="8">
        <v>3</v>
      </c>
      <c r="B5" s="8" t="s">
        <v>25</v>
      </c>
      <c r="C5" s="8" t="s">
        <v>18</v>
      </c>
      <c r="D5" s="9" t="s">
        <v>19</v>
      </c>
      <c r="E5" s="8" t="s">
        <v>20</v>
      </c>
      <c r="F5" s="10" t="s">
        <v>26</v>
      </c>
      <c r="G5" s="10">
        <v>62.7</v>
      </c>
      <c r="H5" s="10"/>
      <c r="I5" s="10">
        <f t="shared" si="0"/>
        <v>62.7</v>
      </c>
      <c r="J5" s="13">
        <f t="shared" si="1"/>
        <v>37.62</v>
      </c>
      <c r="K5" s="17">
        <v>85.77</v>
      </c>
      <c r="L5" s="15">
        <f t="shared" si="2"/>
        <v>34.308</v>
      </c>
      <c r="M5" s="15">
        <f t="shared" si="3"/>
        <v>71.928</v>
      </c>
      <c r="N5" s="16">
        <f>SUMPRODUCT(((E$3:E$25=E5)*M$3:M$25&gt;M5)*1)+1</f>
        <v>3</v>
      </c>
      <c r="O5" s="12" t="s">
        <v>22</v>
      </c>
      <c r="P5" s="12"/>
    </row>
    <row r="6" spans="1:16" s="1" customFormat="1" ht="24" customHeight="1">
      <c r="A6" s="8">
        <v>4</v>
      </c>
      <c r="B6" s="8" t="s">
        <v>27</v>
      </c>
      <c r="C6" s="8" t="s">
        <v>18</v>
      </c>
      <c r="D6" s="8" t="s">
        <v>28</v>
      </c>
      <c r="E6" s="8" t="s">
        <v>29</v>
      </c>
      <c r="F6" s="10" t="s">
        <v>30</v>
      </c>
      <c r="G6" s="10">
        <v>76.5</v>
      </c>
      <c r="H6" s="10"/>
      <c r="I6" s="10">
        <f t="shared" si="0"/>
        <v>76.5</v>
      </c>
      <c r="J6" s="13">
        <f t="shared" si="1"/>
        <v>45.9</v>
      </c>
      <c r="K6" s="17">
        <v>83</v>
      </c>
      <c r="L6" s="15">
        <f t="shared" si="2"/>
        <v>33.2</v>
      </c>
      <c r="M6" s="15">
        <f t="shared" si="3"/>
        <v>79.1</v>
      </c>
      <c r="N6" s="16">
        <f>SUMPRODUCT(((E$3:E$25=E6)*M$3:M$25&gt;M6)*1)+1</f>
        <v>1</v>
      </c>
      <c r="O6" s="12" t="s">
        <v>22</v>
      </c>
      <c r="P6" s="12"/>
    </row>
    <row r="7" spans="1:16" s="1" customFormat="1" ht="24" customHeight="1">
      <c r="A7" s="8">
        <v>5</v>
      </c>
      <c r="B7" s="8" t="s">
        <v>31</v>
      </c>
      <c r="C7" s="8" t="s">
        <v>18</v>
      </c>
      <c r="D7" s="8" t="s">
        <v>28</v>
      </c>
      <c r="E7" s="8" t="s">
        <v>29</v>
      </c>
      <c r="F7" s="10" t="s">
        <v>32</v>
      </c>
      <c r="G7" s="10">
        <v>68.4</v>
      </c>
      <c r="H7" s="10"/>
      <c r="I7" s="10">
        <f t="shared" si="0"/>
        <v>68.4</v>
      </c>
      <c r="J7" s="13">
        <f t="shared" si="1"/>
        <v>41.04</v>
      </c>
      <c r="K7" s="17">
        <v>79.33</v>
      </c>
      <c r="L7" s="15">
        <f t="shared" si="2"/>
        <v>31.732</v>
      </c>
      <c r="M7" s="15">
        <f t="shared" si="3"/>
        <v>72.77199999999999</v>
      </c>
      <c r="N7" s="16">
        <f>SUMPRODUCT(((E$3:E$25=E7)*M$3:M$25&gt;M7)*1)+1</f>
        <v>2</v>
      </c>
      <c r="O7" s="12" t="s">
        <v>22</v>
      </c>
      <c r="P7" s="12"/>
    </row>
    <row r="8" spans="1:16" s="1" customFormat="1" ht="24" customHeight="1">
      <c r="A8" s="8">
        <v>6</v>
      </c>
      <c r="B8" s="8" t="s">
        <v>33</v>
      </c>
      <c r="C8" s="8" t="s">
        <v>18</v>
      </c>
      <c r="D8" s="8" t="s">
        <v>34</v>
      </c>
      <c r="E8" s="8" t="s">
        <v>35</v>
      </c>
      <c r="F8" s="10" t="s">
        <v>36</v>
      </c>
      <c r="G8" s="10">
        <v>74.3</v>
      </c>
      <c r="H8" s="10"/>
      <c r="I8" s="10">
        <f t="shared" si="0"/>
        <v>74.3</v>
      </c>
      <c r="J8" s="13">
        <f t="shared" si="1"/>
        <v>44.58</v>
      </c>
      <c r="K8" s="17">
        <v>82.33</v>
      </c>
      <c r="L8" s="15">
        <f t="shared" si="2"/>
        <v>32.932</v>
      </c>
      <c r="M8" s="15">
        <f t="shared" si="3"/>
        <v>77.512</v>
      </c>
      <c r="N8" s="16">
        <f>SUMPRODUCT(((E$3:E$25=E8)*M$3:M$25&gt;M8)*1)+1</f>
        <v>1</v>
      </c>
      <c r="O8" s="12" t="s">
        <v>22</v>
      </c>
      <c r="P8" s="12"/>
    </row>
    <row r="9" spans="1:16" s="1" customFormat="1" ht="24" customHeight="1">
      <c r="A9" s="8">
        <v>7</v>
      </c>
      <c r="B9" s="8" t="s">
        <v>37</v>
      </c>
      <c r="C9" s="8" t="s">
        <v>18</v>
      </c>
      <c r="D9" s="8" t="s">
        <v>34</v>
      </c>
      <c r="E9" s="8" t="s">
        <v>35</v>
      </c>
      <c r="F9" s="10" t="s">
        <v>38</v>
      </c>
      <c r="G9" s="10">
        <v>69.6</v>
      </c>
      <c r="H9" s="10"/>
      <c r="I9" s="10">
        <f t="shared" si="0"/>
        <v>69.6</v>
      </c>
      <c r="J9" s="13">
        <f t="shared" si="1"/>
        <v>41.76</v>
      </c>
      <c r="K9" s="17">
        <v>81</v>
      </c>
      <c r="L9" s="15">
        <f t="shared" si="2"/>
        <v>32.4</v>
      </c>
      <c r="M9" s="15">
        <f t="shared" si="3"/>
        <v>74.16</v>
      </c>
      <c r="N9" s="16">
        <f>SUMPRODUCT(((E$3:E$25=E9)*M$3:M$25&gt;M9)*1)+1</f>
        <v>2</v>
      </c>
      <c r="O9" s="12" t="s">
        <v>22</v>
      </c>
      <c r="P9" s="12"/>
    </row>
    <row r="10" spans="1:16" s="1" customFormat="1" ht="24" customHeight="1">
      <c r="A10" s="8">
        <v>8</v>
      </c>
      <c r="B10" s="8" t="s">
        <v>39</v>
      </c>
      <c r="C10" s="8" t="s">
        <v>40</v>
      </c>
      <c r="D10" s="8" t="s">
        <v>34</v>
      </c>
      <c r="E10" s="8" t="s">
        <v>35</v>
      </c>
      <c r="F10" s="10" t="s">
        <v>41</v>
      </c>
      <c r="G10" s="10">
        <v>69</v>
      </c>
      <c r="H10" s="10"/>
      <c r="I10" s="10">
        <f t="shared" si="0"/>
        <v>69</v>
      </c>
      <c r="J10" s="13">
        <f t="shared" si="1"/>
        <v>41.4</v>
      </c>
      <c r="K10" s="17">
        <v>81</v>
      </c>
      <c r="L10" s="15">
        <f t="shared" si="2"/>
        <v>32.4</v>
      </c>
      <c r="M10" s="15">
        <f t="shared" si="3"/>
        <v>73.8</v>
      </c>
      <c r="N10" s="16">
        <f>SUMPRODUCT(((E$3:E$25=E10)*M$3:M$25&gt;M10)*1)+1</f>
        <v>3</v>
      </c>
      <c r="O10" s="12" t="s">
        <v>22</v>
      </c>
      <c r="P10" s="12"/>
    </row>
    <row r="11" spans="1:16" s="1" customFormat="1" ht="24" customHeight="1">
      <c r="A11" s="8">
        <v>9</v>
      </c>
      <c r="B11" s="8" t="s">
        <v>42</v>
      </c>
      <c r="C11" s="8" t="s">
        <v>18</v>
      </c>
      <c r="D11" s="8" t="s">
        <v>43</v>
      </c>
      <c r="E11" s="8" t="s">
        <v>44</v>
      </c>
      <c r="F11" s="10" t="s">
        <v>45</v>
      </c>
      <c r="G11" s="10">
        <v>74.8</v>
      </c>
      <c r="H11" s="10"/>
      <c r="I11" s="10">
        <f aca="true" t="shared" si="4" ref="I11:I22">G11+H11</f>
        <v>74.8</v>
      </c>
      <c r="J11" s="13">
        <f aca="true" t="shared" si="5" ref="J11:J25">I11*0.6</f>
        <v>44.879999999999995</v>
      </c>
      <c r="K11" s="17">
        <v>83.67</v>
      </c>
      <c r="L11" s="15">
        <f aca="true" t="shared" si="6" ref="L11:L25">K11*0.4</f>
        <v>33.468</v>
      </c>
      <c r="M11" s="15">
        <f aca="true" t="shared" si="7" ref="M11:M25">J11+L11</f>
        <v>78.348</v>
      </c>
      <c r="N11" s="16">
        <f>SUMPRODUCT(((E$3:E$25=E11)*M$3:M$25&gt;M11)*1)+1</f>
        <v>1</v>
      </c>
      <c r="O11" s="12" t="s">
        <v>22</v>
      </c>
      <c r="P11" s="12"/>
    </row>
    <row r="12" spans="1:16" s="1" customFormat="1" ht="24" customHeight="1">
      <c r="A12" s="8">
        <v>10</v>
      </c>
      <c r="B12" s="8" t="s">
        <v>46</v>
      </c>
      <c r="C12" s="8" t="s">
        <v>18</v>
      </c>
      <c r="D12" s="8" t="s">
        <v>43</v>
      </c>
      <c r="E12" s="8" t="s">
        <v>44</v>
      </c>
      <c r="F12" s="10" t="s">
        <v>47</v>
      </c>
      <c r="G12" s="10">
        <v>74.3</v>
      </c>
      <c r="H12" s="10"/>
      <c r="I12" s="10">
        <f t="shared" si="4"/>
        <v>74.3</v>
      </c>
      <c r="J12" s="13">
        <f t="shared" si="5"/>
        <v>44.58</v>
      </c>
      <c r="K12" s="17">
        <v>80.67</v>
      </c>
      <c r="L12" s="15">
        <f t="shared" si="6"/>
        <v>32.268</v>
      </c>
      <c r="M12" s="15">
        <f t="shared" si="7"/>
        <v>76.848</v>
      </c>
      <c r="N12" s="16">
        <f>SUMPRODUCT(((E$3:E$25=E12)*M$3:M$25&gt;M12)*1)+1</f>
        <v>2</v>
      </c>
      <c r="O12" s="12" t="s">
        <v>22</v>
      </c>
      <c r="P12" s="12"/>
    </row>
    <row r="13" spans="1:16" s="1" customFormat="1" ht="24" customHeight="1">
      <c r="A13" s="8">
        <v>11</v>
      </c>
      <c r="B13" s="8" t="s">
        <v>48</v>
      </c>
      <c r="C13" s="8" t="s">
        <v>18</v>
      </c>
      <c r="D13" s="8" t="s">
        <v>43</v>
      </c>
      <c r="E13" s="8" t="s">
        <v>44</v>
      </c>
      <c r="F13" s="10" t="s">
        <v>49</v>
      </c>
      <c r="G13" s="10">
        <v>72.5</v>
      </c>
      <c r="H13" s="10"/>
      <c r="I13" s="10">
        <f t="shared" si="4"/>
        <v>72.5</v>
      </c>
      <c r="J13" s="13">
        <f t="shared" si="5"/>
        <v>43.5</v>
      </c>
      <c r="K13" s="17">
        <v>81.67</v>
      </c>
      <c r="L13" s="15">
        <f t="shared" si="6"/>
        <v>32.668</v>
      </c>
      <c r="M13" s="15">
        <f t="shared" si="7"/>
        <v>76.168</v>
      </c>
      <c r="N13" s="16">
        <f>SUMPRODUCT(((E$3:E$25=E13)*M$3:M$25&gt;M13)*1)+1</f>
        <v>3</v>
      </c>
      <c r="O13" s="12" t="s">
        <v>22</v>
      </c>
      <c r="P13" s="12"/>
    </row>
    <row r="14" spans="1:16" s="1" customFormat="1" ht="24" customHeight="1">
      <c r="A14" s="8">
        <v>12</v>
      </c>
      <c r="B14" s="8" t="s">
        <v>50</v>
      </c>
      <c r="C14" s="8" t="s">
        <v>18</v>
      </c>
      <c r="D14" s="8" t="s">
        <v>43</v>
      </c>
      <c r="E14" s="8" t="s">
        <v>44</v>
      </c>
      <c r="F14" s="10" t="s">
        <v>51</v>
      </c>
      <c r="G14" s="10">
        <v>71.8</v>
      </c>
      <c r="H14" s="10"/>
      <c r="I14" s="10">
        <f t="shared" si="4"/>
        <v>71.8</v>
      </c>
      <c r="J14" s="13">
        <f t="shared" si="5"/>
        <v>43.08</v>
      </c>
      <c r="K14" s="17">
        <v>79.67</v>
      </c>
      <c r="L14" s="15">
        <f t="shared" si="6"/>
        <v>31.868000000000002</v>
      </c>
      <c r="M14" s="15">
        <f t="shared" si="7"/>
        <v>74.94800000000001</v>
      </c>
      <c r="N14" s="16">
        <f>SUMPRODUCT(((E$3:E$25=E14)*M$3:M$25&gt;M14)*1)+1</f>
        <v>4</v>
      </c>
      <c r="O14" s="12" t="s">
        <v>22</v>
      </c>
      <c r="P14" s="12"/>
    </row>
    <row r="15" spans="1:16" s="1" customFormat="1" ht="24" customHeight="1">
      <c r="A15" s="8">
        <v>13</v>
      </c>
      <c r="B15" s="8" t="s">
        <v>52</v>
      </c>
      <c r="C15" s="8" t="s">
        <v>18</v>
      </c>
      <c r="D15" s="8" t="s">
        <v>43</v>
      </c>
      <c r="E15" s="8" t="s">
        <v>44</v>
      </c>
      <c r="F15" s="10" t="s">
        <v>53</v>
      </c>
      <c r="G15" s="10">
        <v>70</v>
      </c>
      <c r="H15" s="10"/>
      <c r="I15" s="10">
        <f t="shared" si="4"/>
        <v>70</v>
      </c>
      <c r="J15" s="13">
        <f t="shared" si="5"/>
        <v>42</v>
      </c>
      <c r="K15" s="17">
        <v>82</v>
      </c>
      <c r="L15" s="15">
        <f t="shared" si="6"/>
        <v>32.800000000000004</v>
      </c>
      <c r="M15" s="15">
        <f t="shared" si="7"/>
        <v>74.80000000000001</v>
      </c>
      <c r="N15" s="16">
        <f>SUMPRODUCT(((E$3:E$25=E15)*M$3:M$25&gt;M15)*1)+1</f>
        <v>5</v>
      </c>
      <c r="O15" s="12" t="s">
        <v>22</v>
      </c>
      <c r="P15" s="12"/>
    </row>
    <row r="16" spans="1:16" s="1" customFormat="1" ht="24" customHeight="1">
      <c r="A16" s="8">
        <v>14</v>
      </c>
      <c r="B16" s="8" t="s">
        <v>54</v>
      </c>
      <c r="C16" s="8" t="s">
        <v>18</v>
      </c>
      <c r="D16" s="8" t="s">
        <v>43</v>
      </c>
      <c r="E16" s="8" t="s">
        <v>44</v>
      </c>
      <c r="F16" s="10" t="s">
        <v>55</v>
      </c>
      <c r="G16" s="10">
        <v>69.5</v>
      </c>
      <c r="H16" s="10"/>
      <c r="I16" s="10">
        <f t="shared" si="4"/>
        <v>69.5</v>
      </c>
      <c r="J16" s="13">
        <f t="shared" si="5"/>
        <v>41.699999999999996</v>
      </c>
      <c r="K16" s="17">
        <v>82</v>
      </c>
      <c r="L16" s="15">
        <f t="shared" si="6"/>
        <v>32.800000000000004</v>
      </c>
      <c r="M16" s="15">
        <f t="shared" si="7"/>
        <v>74.5</v>
      </c>
      <c r="N16" s="16">
        <f>SUMPRODUCT(((E$3:E$25=E16)*M$3:M$25&gt;M16)*1)+1</f>
        <v>6</v>
      </c>
      <c r="O16" s="12" t="s">
        <v>22</v>
      </c>
      <c r="P16" s="12"/>
    </row>
    <row r="17" spans="1:16" s="1" customFormat="1" ht="24" customHeight="1">
      <c r="A17" s="8">
        <v>15</v>
      </c>
      <c r="B17" s="8" t="s">
        <v>56</v>
      </c>
      <c r="C17" s="8" t="s">
        <v>18</v>
      </c>
      <c r="D17" s="8" t="s">
        <v>43</v>
      </c>
      <c r="E17" s="8" t="s">
        <v>44</v>
      </c>
      <c r="F17" s="10" t="s">
        <v>57</v>
      </c>
      <c r="G17" s="10">
        <v>68.9</v>
      </c>
      <c r="H17" s="10"/>
      <c r="I17" s="10">
        <f t="shared" si="4"/>
        <v>68.9</v>
      </c>
      <c r="J17" s="13">
        <f t="shared" si="5"/>
        <v>41.34</v>
      </c>
      <c r="K17" s="17">
        <v>80.67</v>
      </c>
      <c r="L17" s="15">
        <f t="shared" si="6"/>
        <v>32.268</v>
      </c>
      <c r="M17" s="15">
        <f t="shared" si="7"/>
        <v>73.608</v>
      </c>
      <c r="N17" s="16">
        <f>SUMPRODUCT(((E$3:E$25=E17)*M$3:M$25&gt;M17)*1)+1</f>
        <v>7</v>
      </c>
      <c r="O17" s="12" t="s">
        <v>22</v>
      </c>
      <c r="P17" s="12"/>
    </row>
    <row r="18" spans="1:16" s="1" customFormat="1" ht="24" customHeight="1">
      <c r="A18" s="8">
        <v>16</v>
      </c>
      <c r="B18" s="8" t="s">
        <v>58</v>
      </c>
      <c r="C18" s="8" t="s">
        <v>18</v>
      </c>
      <c r="D18" s="8" t="s">
        <v>43</v>
      </c>
      <c r="E18" s="8" t="s">
        <v>44</v>
      </c>
      <c r="F18" s="10" t="s">
        <v>59</v>
      </c>
      <c r="G18" s="10">
        <v>66.3</v>
      </c>
      <c r="H18" s="10"/>
      <c r="I18" s="10">
        <f t="shared" si="4"/>
        <v>66.3</v>
      </c>
      <c r="J18" s="13">
        <f t="shared" si="5"/>
        <v>39.779999999999994</v>
      </c>
      <c r="K18" s="17">
        <v>84.33</v>
      </c>
      <c r="L18" s="15">
        <f t="shared" si="6"/>
        <v>33.732</v>
      </c>
      <c r="M18" s="15">
        <f t="shared" si="7"/>
        <v>73.512</v>
      </c>
      <c r="N18" s="16">
        <f>SUMPRODUCT(((E$3:E$25=E18)*M$3:M$25&gt;M18)*1)+1</f>
        <v>8</v>
      </c>
      <c r="O18" s="12" t="s">
        <v>22</v>
      </c>
      <c r="P18" s="12"/>
    </row>
    <row r="19" spans="1:16" s="1" customFormat="1" ht="24" customHeight="1">
      <c r="A19" s="8">
        <v>17</v>
      </c>
      <c r="B19" s="8" t="s">
        <v>60</v>
      </c>
      <c r="C19" s="8" t="s">
        <v>18</v>
      </c>
      <c r="D19" s="8" t="s">
        <v>43</v>
      </c>
      <c r="E19" s="8" t="s">
        <v>44</v>
      </c>
      <c r="F19" s="10" t="s">
        <v>61</v>
      </c>
      <c r="G19" s="10">
        <v>66.7</v>
      </c>
      <c r="H19" s="10"/>
      <c r="I19" s="10">
        <f t="shared" si="4"/>
        <v>66.7</v>
      </c>
      <c r="J19" s="13">
        <f t="shared" si="5"/>
        <v>40.02</v>
      </c>
      <c r="K19" s="17">
        <v>83.67</v>
      </c>
      <c r="L19" s="15">
        <f t="shared" si="6"/>
        <v>33.468</v>
      </c>
      <c r="M19" s="15">
        <f t="shared" si="7"/>
        <v>73.488</v>
      </c>
      <c r="N19" s="16">
        <f>SUMPRODUCT(((E$3:E$25=E19)*M$3:M$25&gt;M19)*1)+1</f>
        <v>9</v>
      </c>
      <c r="O19" s="12" t="s">
        <v>22</v>
      </c>
      <c r="P19" s="12"/>
    </row>
    <row r="20" spans="1:16" s="1" customFormat="1" ht="24" customHeight="1">
      <c r="A20" s="8">
        <v>18</v>
      </c>
      <c r="B20" s="8" t="s">
        <v>62</v>
      </c>
      <c r="C20" s="8" t="s">
        <v>18</v>
      </c>
      <c r="D20" s="8" t="s">
        <v>43</v>
      </c>
      <c r="E20" s="8" t="s">
        <v>44</v>
      </c>
      <c r="F20" s="10" t="s">
        <v>63</v>
      </c>
      <c r="G20" s="10">
        <v>68.7</v>
      </c>
      <c r="H20" s="10"/>
      <c r="I20" s="10">
        <f t="shared" si="4"/>
        <v>68.7</v>
      </c>
      <c r="J20" s="13">
        <f t="shared" si="5"/>
        <v>41.22</v>
      </c>
      <c r="K20" s="17">
        <v>80.5</v>
      </c>
      <c r="L20" s="15">
        <f t="shared" si="6"/>
        <v>32.2</v>
      </c>
      <c r="M20" s="15">
        <f t="shared" si="7"/>
        <v>73.42</v>
      </c>
      <c r="N20" s="16">
        <f>SUMPRODUCT(((E$3:E$25=E20)*M$3:M$25&gt;M20)*1)+1</f>
        <v>10</v>
      </c>
      <c r="O20" s="12" t="s">
        <v>22</v>
      </c>
      <c r="P20" s="12"/>
    </row>
    <row r="21" spans="1:16" s="1" customFormat="1" ht="24" customHeight="1">
      <c r="A21" s="8">
        <v>19</v>
      </c>
      <c r="B21" s="8" t="s">
        <v>64</v>
      </c>
      <c r="C21" s="8" t="s">
        <v>18</v>
      </c>
      <c r="D21" s="8" t="s">
        <v>43</v>
      </c>
      <c r="E21" s="8" t="s">
        <v>44</v>
      </c>
      <c r="F21" s="10" t="s">
        <v>65</v>
      </c>
      <c r="G21" s="10">
        <v>66.7</v>
      </c>
      <c r="H21" s="10"/>
      <c r="I21" s="10">
        <f t="shared" si="4"/>
        <v>66.7</v>
      </c>
      <c r="J21" s="13">
        <f t="shared" si="5"/>
        <v>40.02</v>
      </c>
      <c r="K21" s="17">
        <v>81.33</v>
      </c>
      <c r="L21" s="15">
        <f t="shared" si="6"/>
        <v>32.532000000000004</v>
      </c>
      <c r="M21" s="15">
        <f t="shared" si="7"/>
        <v>72.552</v>
      </c>
      <c r="N21" s="16">
        <f>SUMPRODUCT(((E$3:E$25=E21)*M$3:M$25&gt;M21)*1)+1</f>
        <v>11</v>
      </c>
      <c r="O21" s="12" t="s">
        <v>22</v>
      </c>
      <c r="P21" s="12"/>
    </row>
    <row r="22" spans="1:16" s="1" customFormat="1" ht="24" customHeight="1">
      <c r="A22" s="8">
        <v>20</v>
      </c>
      <c r="B22" s="8" t="s">
        <v>66</v>
      </c>
      <c r="C22" s="8" t="s">
        <v>18</v>
      </c>
      <c r="D22" s="8" t="s">
        <v>43</v>
      </c>
      <c r="E22" s="8" t="s">
        <v>44</v>
      </c>
      <c r="F22" s="10" t="s">
        <v>67</v>
      </c>
      <c r="G22" s="10">
        <v>64.4</v>
      </c>
      <c r="H22" s="10"/>
      <c r="I22" s="10">
        <f t="shared" si="4"/>
        <v>64.4</v>
      </c>
      <c r="J22" s="13">
        <f t="shared" si="5"/>
        <v>38.64</v>
      </c>
      <c r="K22" s="17">
        <v>84.33</v>
      </c>
      <c r="L22" s="15">
        <f t="shared" si="6"/>
        <v>33.732</v>
      </c>
      <c r="M22" s="15">
        <f t="shared" si="7"/>
        <v>72.372</v>
      </c>
      <c r="N22" s="16">
        <f>SUMPRODUCT(((E$3:E$25=E22)*M$3:M$25&gt;M22)*1)+1</f>
        <v>12</v>
      </c>
      <c r="O22" s="12" t="s">
        <v>22</v>
      </c>
      <c r="P22" s="12"/>
    </row>
    <row r="23" spans="1:16" s="1" customFormat="1" ht="24" customHeight="1">
      <c r="A23" s="8">
        <v>21</v>
      </c>
      <c r="B23" s="8" t="s">
        <v>68</v>
      </c>
      <c r="C23" s="8" t="s">
        <v>40</v>
      </c>
      <c r="D23" s="8" t="s">
        <v>69</v>
      </c>
      <c r="E23" s="8" t="s">
        <v>70</v>
      </c>
      <c r="F23" s="10" t="s">
        <v>71</v>
      </c>
      <c r="G23" s="10">
        <v>85.1</v>
      </c>
      <c r="H23" s="10"/>
      <c r="I23" s="10">
        <f aca="true" t="shared" si="8" ref="I23:I33">G23+H23</f>
        <v>85.1</v>
      </c>
      <c r="J23" s="13">
        <f t="shared" si="5"/>
        <v>51.059999999999995</v>
      </c>
      <c r="K23" s="17">
        <v>78.83</v>
      </c>
      <c r="L23" s="15">
        <f t="shared" si="6"/>
        <v>31.532</v>
      </c>
      <c r="M23" s="15">
        <f t="shared" si="7"/>
        <v>82.592</v>
      </c>
      <c r="N23" s="16">
        <f>SUMPRODUCT(((E$3:E$25=E23)*M$3:M$25&gt;M23)*1)+1</f>
        <v>1</v>
      </c>
      <c r="O23" s="12" t="s">
        <v>22</v>
      </c>
      <c r="P23" s="12"/>
    </row>
    <row r="24" spans="1:16" s="1" customFormat="1" ht="24" customHeight="1">
      <c r="A24" s="8">
        <v>22</v>
      </c>
      <c r="B24" s="8" t="s">
        <v>72</v>
      </c>
      <c r="C24" s="8" t="s">
        <v>18</v>
      </c>
      <c r="D24" s="8" t="s">
        <v>69</v>
      </c>
      <c r="E24" s="8" t="s">
        <v>70</v>
      </c>
      <c r="F24" s="10" t="s">
        <v>73</v>
      </c>
      <c r="G24" s="10">
        <v>75.6</v>
      </c>
      <c r="H24" s="10"/>
      <c r="I24" s="10">
        <f t="shared" si="8"/>
        <v>75.6</v>
      </c>
      <c r="J24" s="13">
        <f t="shared" si="5"/>
        <v>45.35999999999999</v>
      </c>
      <c r="K24" s="17">
        <v>82</v>
      </c>
      <c r="L24" s="15">
        <f t="shared" si="6"/>
        <v>32.800000000000004</v>
      </c>
      <c r="M24" s="15">
        <f t="shared" si="7"/>
        <v>78.16</v>
      </c>
      <c r="N24" s="16">
        <f>SUMPRODUCT(((E$3:E$25=E24)*M$3:M$25&gt;M24)*1)+1</f>
        <v>2</v>
      </c>
      <c r="O24" s="12" t="s">
        <v>22</v>
      </c>
      <c r="P24" s="12"/>
    </row>
    <row r="25" spans="1:16" s="1" customFormat="1" ht="24" customHeight="1">
      <c r="A25" s="8">
        <v>23</v>
      </c>
      <c r="B25" s="8" t="s">
        <v>74</v>
      </c>
      <c r="C25" s="8" t="s">
        <v>40</v>
      </c>
      <c r="D25" s="8" t="s">
        <v>69</v>
      </c>
      <c r="E25" s="8" t="s">
        <v>75</v>
      </c>
      <c r="F25" s="10" t="s">
        <v>76</v>
      </c>
      <c r="G25" s="10">
        <v>80.1</v>
      </c>
      <c r="H25" s="10"/>
      <c r="I25" s="10">
        <f t="shared" si="8"/>
        <v>80.1</v>
      </c>
      <c r="J25" s="13">
        <f t="shared" si="5"/>
        <v>48.059999999999995</v>
      </c>
      <c r="K25" s="17">
        <v>81.67</v>
      </c>
      <c r="L25" s="15">
        <f t="shared" si="6"/>
        <v>32.668</v>
      </c>
      <c r="M25" s="15">
        <f t="shared" si="7"/>
        <v>80.728</v>
      </c>
      <c r="N25" s="16">
        <f>SUMPRODUCT(((E$3:E$25=E25)*M$3:M$25&gt;M25)*1)+1</f>
        <v>1</v>
      </c>
      <c r="O25" s="12" t="s">
        <v>22</v>
      </c>
      <c r="P25" s="12"/>
    </row>
  </sheetData>
  <sheetProtection/>
  <mergeCells count="1">
    <mergeCell ref="A1:P1"/>
  </mergeCells>
  <printOptions/>
  <pageMargins left="0.4722222222222222" right="0.39305555555555555" top="1" bottom="1" header="0.5" footer="0.5"/>
  <pageSetup horizontalDpi="600" verticalDpi="600" orientation="portrait"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2022-07-27T02:03:20Z</cp:lastPrinted>
  <dcterms:created xsi:type="dcterms:W3CDTF">2022-06-15T09:29:02Z</dcterms:created>
  <dcterms:modified xsi:type="dcterms:W3CDTF">2023-01-13T08:10:48Z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4598B54D7B744AC48745F8E200000A31</vt:lpwstr>
  </property>
</Properties>
</file>