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<sst xmlns="http://schemas.openxmlformats.org/spreadsheetml/2006/main" count="57" uniqueCount="13">
  <si>
    <t>附件2</t>
  </si>
  <si>
    <t>伊金霍洛旗公开引进急需紧缺疾病预防控制专业技术人才总成绩表</t>
  </si>
  <si>
    <t>引进单位</t>
  </si>
  <si>
    <t>岗位代码</t>
  </si>
  <si>
    <t>岗位名称</t>
  </si>
  <si>
    <t>姓名</t>
  </si>
  <si>
    <t>准考证号</t>
  </si>
  <si>
    <t>面试原始成绩</t>
  </si>
  <si>
    <t>排名</t>
  </si>
  <si>
    <t>伊金霍洛旗疾病预防控制中心</t>
  </si>
  <si>
    <t>01公共卫生岗位</t>
  </si>
  <si>
    <t>02检验岗位</t>
  </si>
  <si>
    <t>四组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</si>
</sst>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I7" sqref="I7"/>
    </sheetView>
  </sheetViews>
  <sheetFormatPr defaultColWidth="8.89166666666667" defaultRowHeight="13.5" outlineLevelCol="6"/>
  <cols>
    <col min="1" max="1" width="29.4416666666667" customWidth="1"/>
    <col min="3" max="3" width="16.1083333333333" customWidth="1"/>
    <col min="5" max="5" width="12.6666666666667" customWidth="1"/>
  </cols>
  <sheetData>
    <row r="1" ht="30" customHeight="1" spans="1:1">
      <c r="A1" s="6" t="s">
        <v>0</v>
      </c>
    </row>
    <row r="2" ht="42" customHeight="1" spans="1:7">
      <c r="A2" s="7" t="s">
        <v>1</v>
      </c>
      <c r="B2" s="7"/>
      <c r="C2" s="7"/>
      <c r="D2" s="7"/>
      <c r="E2" s="7"/>
      <c r="F2" s="7"/>
      <c r="G2" s="7"/>
    </row>
    <row r="3" s="4" customFormat="1" ht="30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</row>
    <row r="4" s="1" customFormat="1" ht="30" customHeight="1" spans="1:7">
      <c r="A4" s="10" t="s">
        <v>9</v>
      </c>
      <c r="B4" s="10" t="str">
        <f t="shared" ref="B4:B11" si="0">"401"</f>
        <v>401</v>
      </c>
      <c r="C4" s="10" t="s">
        <v>10</v>
      </c>
      <c r="D4" s="10" t="str">
        <f>"郝丽"</f>
        <v>郝丽</v>
      </c>
      <c r="E4" s="10" t="str">
        <f>"23401033307"</f>
        <v>23401033307</v>
      </c>
      <c r="F4" s="10">
        <v>79.94</v>
      </c>
      <c r="G4" s="10">
        <v>1</v>
      </c>
    </row>
    <row r="5" s="1" customFormat="1" ht="30" customHeight="1" spans="1:7">
      <c r="A5" s="10" t="s">
        <v>9</v>
      </c>
      <c r="B5" s="10" t="str">
        <f t="shared" si="0"/>
        <v>401</v>
      </c>
      <c r="C5" s="10" t="s">
        <v>10</v>
      </c>
      <c r="D5" s="10" t="str">
        <f>"赵艳梅"</f>
        <v>赵艳梅</v>
      </c>
      <c r="E5" s="10" t="str">
        <f>"23401033305"</f>
        <v>23401033305</v>
      </c>
      <c r="F5" s="10">
        <v>77.92</v>
      </c>
      <c r="G5" s="10">
        <v>2</v>
      </c>
    </row>
    <row r="6" s="1" customFormat="1" ht="30" customHeight="1" spans="1:7">
      <c r="A6" s="10" t="s">
        <v>9</v>
      </c>
      <c r="B6" s="10" t="str">
        <f t="shared" si="0"/>
        <v>401</v>
      </c>
      <c r="C6" s="10" t="s">
        <v>10</v>
      </c>
      <c r="D6" s="10" t="str">
        <f>"高媛"</f>
        <v>高媛</v>
      </c>
      <c r="E6" s="10" t="str">
        <f>"23401033301"</f>
        <v>23401033301</v>
      </c>
      <c r="F6" s="10">
        <v>77.02</v>
      </c>
      <c r="G6" s="10">
        <v>3</v>
      </c>
    </row>
    <row r="7" s="1" customFormat="1" ht="30" customHeight="1" spans="1:7">
      <c r="A7" s="10" t="s">
        <v>9</v>
      </c>
      <c r="B7" s="10" t="str">
        <f t="shared" si="0"/>
        <v>401</v>
      </c>
      <c r="C7" s="10" t="s">
        <v>10</v>
      </c>
      <c r="D7" s="10" t="str">
        <f>"薛芬"</f>
        <v>薛芬</v>
      </c>
      <c r="E7" s="10" t="str">
        <f>"23401033304"</f>
        <v>23401033304</v>
      </c>
      <c r="F7" s="10">
        <v>75.1</v>
      </c>
      <c r="G7" s="10">
        <v>4</v>
      </c>
    </row>
    <row r="8" s="1" customFormat="1" ht="30" customHeight="1" spans="1:7">
      <c r="A8" s="10" t="s">
        <v>9</v>
      </c>
      <c r="B8" s="10" t="str">
        <f t="shared" si="0"/>
        <v>401</v>
      </c>
      <c r="C8" s="10" t="s">
        <v>10</v>
      </c>
      <c r="D8" s="10" t="str">
        <f>"李广挥"</f>
        <v>李广挥</v>
      </c>
      <c r="E8" s="10" t="str">
        <f>"23401033306"</f>
        <v>23401033306</v>
      </c>
      <c r="F8" s="10">
        <v>73.86</v>
      </c>
      <c r="G8" s="10">
        <v>5</v>
      </c>
    </row>
    <row r="9" s="1" customFormat="1" ht="30" customHeight="1" spans="1:7">
      <c r="A9" s="11" t="s">
        <v>9</v>
      </c>
      <c r="B9" s="2" t="str">
        <f t="shared" si="0"/>
        <v>401</v>
      </c>
      <c r="C9" s="2" t="s">
        <v>10</v>
      </c>
      <c r="D9" s="2" t="str">
        <f>"赵巍"</f>
        <v>赵巍</v>
      </c>
      <c r="E9" s="2" t="str">
        <f>"23401033303"</f>
        <v>23401033303</v>
      </c>
      <c r="F9" s="2">
        <v>73.36</v>
      </c>
      <c r="G9" s="2">
        <v>6</v>
      </c>
    </row>
    <row r="10" s="1" customFormat="1" ht="30" customHeight="1" spans="1:7">
      <c r="A10" s="11" t="s">
        <v>9</v>
      </c>
      <c r="B10" s="2" t="str">
        <f t="shared" si="0"/>
        <v>401</v>
      </c>
      <c r="C10" s="2" t="s">
        <v>10</v>
      </c>
      <c r="D10" s="2" t="str">
        <f>"张乐"</f>
        <v>张乐</v>
      </c>
      <c r="E10" s="2" t="str">
        <f>"23401033302"</f>
        <v>23401033302</v>
      </c>
      <c r="F10" s="2">
        <v>71.36</v>
      </c>
      <c r="G10" s="2">
        <v>7</v>
      </c>
    </row>
    <row r="11" s="1" customFormat="1" ht="30" customHeight="1" spans="1:7">
      <c r="A11" s="11" t="s">
        <v>9</v>
      </c>
      <c r="B11" s="2" t="str">
        <f t="shared" si="0"/>
        <v>401</v>
      </c>
      <c r="C11" s="2" t="s">
        <v>10</v>
      </c>
      <c r="D11" s="2" t="str">
        <f>"高金龙"</f>
        <v>高金龙</v>
      </c>
      <c r="E11" s="2" t="str">
        <f>"23401033308"</f>
        <v>23401033308</v>
      </c>
      <c r="F11" s="2">
        <v>70.1</v>
      </c>
      <c r="G11" s="2">
        <v>8</v>
      </c>
    </row>
    <row r="12" s="5" customFormat="1" ht="30" customHeight="1" spans="1:7">
      <c r="A12" s="10" t="s">
        <v>9</v>
      </c>
      <c r="B12" s="10" t="str">
        <f t="shared" ref="B12:B19" si="1">"402"</f>
        <v>402</v>
      </c>
      <c r="C12" s="10" t="s">
        <v>11</v>
      </c>
      <c r="D12" s="10" t="str">
        <f>"寇丽"</f>
        <v>寇丽</v>
      </c>
      <c r="E12" s="10" t="str">
        <f>"23402033406"</f>
        <v>23402033406</v>
      </c>
      <c r="F12" s="10">
        <v>81.8</v>
      </c>
      <c r="G12" s="10">
        <v>1</v>
      </c>
    </row>
    <row r="13" s="5" customFormat="1" ht="30" customHeight="1" spans="1:7">
      <c r="A13" s="10" t="s">
        <v>9</v>
      </c>
      <c r="B13" s="10" t="str">
        <f t="shared" si="1"/>
        <v>402</v>
      </c>
      <c r="C13" s="10" t="s">
        <v>11</v>
      </c>
      <c r="D13" s="10" t="str">
        <f>"田宇"</f>
        <v>田宇</v>
      </c>
      <c r="E13" s="10" t="str">
        <f>"23402033407"</f>
        <v>23402033407</v>
      </c>
      <c r="F13" s="10">
        <v>80.9</v>
      </c>
      <c r="G13" s="10">
        <v>2</v>
      </c>
    </row>
    <row r="14" s="5" customFormat="1" ht="30" customHeight="1" spans="1:7">
      <c r="A14" s="10" t="s">
        <v>9</v>
      </c>
      <c r="B14" s="10" t="str">
        <f t="shared" si="1"/>
        <v>402</v>
      </c>
      <c r="C14" s="10" t="s">
        <v>11</v>
      </c>
      <c r="D14" s="10" t="str">
        <f>"胡静静"</f>
        <v>胡静静</v>
      </c>
      <c r="E14" s="10" t="str">
        <f>"23402033408"</f>
        <v>23402033408</v>
      </c>
      <c r="F14" s="10">
        <v>78.9</v>
      </c>
      <c r="G14" s="10">
        <v>3</v>
      </c>
    </row>
    <row r="15" s="5" customFormat="1" ht="30" customHeight="1" spans="1:7">
      <c r="A15" s="10" t="s">
        <v>9</v>
      </c>
      <c r="B15" s="10" t="str">
        <f t="shared" si="1"/>
        <v>402</v>
      </c>
      <c r="C15" s="10" t="s">
        <v>11</v>
      </c>
      <c r="D15" s="10" t="str">
        <f>"赵玉芳"</f>
        <v>赵玉芳</v>
      </c>
      <c r="E15" s="10" t="str">
        <f>"23402033404"</f>
        <v>23402033404</v>
      </c>
      <c r="F15" s="10">
        <v>73.5</v>
      </c>
      <c r="G15" s="10">
        <v>4</v>
      </c>
    </row>
    <row r="16" s="5" customFormat="1" ht="30" customHeight="1" spans="1:7">
      <c r="A16" s="10" t="s">
        <v>9</v>
      </c>
      <c r="B16" s="10" t="str">
        <f t="shared" si="1"/>
        <v>402</v>
      </c>
      <c r="C16" s="10" t="s">
        <v>11</v>
      </c>
      <c r="D16" s="10" t="str">
        <f>"杜振国"</f>
        <v>杜振国</v>
      </c>
      <c r="E16" s="10" t="str">
        <f>"23402033401"</f>
        <v>23402033401</v>
      </c>
      <c r="F16" s="10">
        <v>73.3</v>
      </c>
      <c r="G16" s="10">
        <v>5</v>
      </c>
    </row>
    <row r="17" s="5" customFormat="1" ht="30" customHeight="1" spans="1:7">
      <c r="A17" s="11" t="s">
        <v>9</v>
      </c>
      <c r="B17" s="2" t="str">
        <f t="shared" si="1"/>
        <v>402</v>
      </c>
      <c r="C17" s="2" t="s">
        <v>11</v>
      </c>
      <c r="D17" s="2" t="str">
        <f>"余晓江"</f>
        <v>余晓江</v>
      </c>
      <c r="E17" s="2" t="str">
        <f>"23402033405"</f>
        <v>23402033405</v>
      </c>
      <c r="F17" s="2">
        <v>73.1</v>
      </c>
      <c r="G17" s="2">
        <v>6</v>
      </c>
    </row>
    <row r="18" s="5" customFormat="1" ht="30" customHeight="1" spans="1:7">
      <c r="A18" s="11" t="s">
        <v>9</v>
      </c>
      <c r="B18" s="2" t="str">
        <f t="shared" si="1"/>
        <v>402</v>
      </c>
      <c r="C18" s="2" t="s">
        <v>11</v>
      </c>
      <c r="D18" s="2" t="str">
        <f>"冯娜"</f>
        <v>冯娜</v>
      </c>
      <c r="E18" s="2" t="str">
        <f>"23402033402"</f>
        <v>23402033402</v>
      </c>
      <c r="F18" s="2">
        <v>72.1</v>
      </c>
      <c r="G18" s="2">
        <v>7</v>
      </c>
    </row>
    <row r="19" s="5" customFormat="1" ht="30" customHeight="1" spans="1:7">
      <c r="A19" s="11" t="s">
        <v>9</v>
      </c>
      <c r="B19" s="2" t="str">
        <f t="shared" si="1"/>
        <v>402</v>
      </c>
      <c r="C19" s="2" t="s">
        <v>11</v>
      </c>
      <c r="D19" s="2" t="str">
        <f>"刘玲佟"</f>
        <v>刘玲佟</v>
      </c>
      <c r="E19" s="2" t="str">
        <f>"23402033403"</f>
        <v>23402033403</v>
      </c>
      <c r="F19" s="2">
        <v>71.4</v>
      </c>
      <c r="G19" s="2">
        <v>8</v>
      </c>
    </row>
  </sheetData>
  <sortState ref="A2:I9">
    <sortCondition ref="F2" descending="1"/>
  </sortState>
  <mergeCells count="1">
    <mergeCell ref="A2:G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8"/>
    </sheetView>
  </sheetViews>
  <sheetFormatPr defaultColWidth="8.89166666666667" defaultRowHeight="13.5" outlineLevelRow="7"/>
  <cols>
    <col min="3" max="3" width="12.225" customWidth="1"/>
  </cols>
  <sheetData>
    <row r="1" s="1" customFormat="1" spans="1:9">
      <c r="A1" s="2">
        <v>58</v>
      </c>
      <c r="B1" s="2" t="str">
        <f t="shared" ref="B1:B8" si="0">"402"</f>
        <v>402</v>
      </c>
      <c r="C1" s="3" t="s">
        <v>11</v>
      </c>
      <c r="D1" s="3" t="str">
        <f>"寇丽"</f>
        <v>寇丽</v>
      </c>
      <c r="E1" s="3" t="str">
        <f>"152725199110290346"</f>
        <v>152725199110290346</v>
      </c>
      <c r="F1" s="3" t="str">
        <f>"23402033406"</f>
        <v>23402033406</v>
      </c>
      <c r="G1" s="3">
        <v>48</v>
      </c>
      <c r="H1" s="3">
        <v>81.8</v>
      </c>
      <c r="I1" s="2" t="s">
        <v>12</v>
      </c>
    </row>
    <row r="2" s="1" customFormat="1" spans="1:9">
      <c r="A2" s="2">
        <v>59</v>
      </c>
      <c r="B2" s="2" t="str">
        <f t="shared" si="0"/>
        <v>402</v>
      </c>
      <c r="C2" s="3" t="s">
        <v>11</v>
      </c>
      <c r="D2" s="3" t="str">
        <f>"田宇"</f>
        <v>田宇</v>
      </c>
      <c r="E2" s="3" t="str">
        <f>"152827199909064233"</f>
        <v>152827199909064233</v>
      </c>
      <c r="F2" s="3" t="str">
        <f>"23402033407"</f>
        <v>23402033407</v>
      </c>
      <c r="G2" s="3">
        <v>39</v>
      </c>
      <c r="H2" s="3">
        <v>80.9</v>
      </c>
      <c r="I2" s="2" t="s">
        <v>12</v>
      </c>
    </row>
    <row r="3" s="1" customFormat="1" spans="1:9">
      <c r="A3" s="2">
        <v>60</v>
      </c>
      <c r="B3" s="2" t="str">
        <f t="shared" si="0"/>
        <v>402</v>
      </c>
      <c r="C3" s="3" t="s">
        <v>11</v>
      </c>
      <c r="D3" s="3" t="str">
        <f>"胡静静"</f>
        <v>胡静静</v>
      </c>
      <c r="E3" s="3" t="str">
        <f>"612724198811191746"</f>
        <v>612724198811191746</v>
      </c>
      <c r="F3" s="3" t="str">
        <f>"23402033408"</f>
        <v>23402033408</v>
      </c>
      <c r="G3" s="3">
        <v>58</v>
      </c>
      <c r="H3" s="3">
        <v>78.9</v>
      </c>
      <c r="I3" s="2" t="s">
        <v>12</v>
      </c>
    </row>
    <row r="4" s="1" customFormat="1" spans="1:9">
      <c r="A4" s="2">
        <v>56</v>
      </c>
      <c r="B4" s="2" t="str">
        <f t="shared" si="0"/>
        <v>402</v>
      </c>
      <c r="C4" s="3" t="s">
        <v>11</v>
      </c>
      <c r="D4" s="3" t="str">
        <f>"赵玉芳"</f>
        <v>赵玉芳</v>
      </c>
      <c r="E4" s="3" t="str">
        <f>"142325199404134521"</f>
        <v>142325199404134521</v>
      </c>
      <c r="F4" s="3" t="str">
        <f>"23402033404"</f>
        <v>23402033404</v>
      </c>
      <c r="G4" s="3">
        <v>56</v>
      </c>
      <c r="H4" s="3">
        <v>73.5</v>
      </c>
      <c r="I4" s="2" t="s">
        <v>12</v>
      </c>
    </row>
    <row r="5" s="1" customFormat="1" spans="1:9">
      <c r="A5" s="2">
        <v>53</v>
      </c>
      <c r="B5" s="2" t="str">
        <f t="shared" si="0"/>
        <v>402</v>
      </c>
      <c r="C5" s="3" t="s">
        <v>11</v>
      </c>
      <c r="D5" s="3" t="str">
        <f>"杜振国"</f>
        <v>杜振国</v>
      </c>
      <c r="E5" s="3" t="str">
        <f>"150207199901088011"</f>
        <v>150207199901088011</v>
      </c>
      <c r="F5" s="3" t="str">
        <f>"23402033401"</f>
        <v>23402033401</v>
      </c>
      <c r="G5" s="3">
        <v>20</v>
      </c>
      <c r="H5" s="3">
        <v>73.3</v>
      </c>
      <c r="I5" s="2" t="s">
        <v>12</v>
      </c>
    </row>
    <row r="6" s="1" customFormat="1" spans="1:9">
      <c r="A6" s="2">
        <v>57</v>
      </c>
      <c r="B6" s="2" t="str">
        <f t="shared" si="0"/>
        <v>402</v>
      </c>
      <c r="C6" s="3" t="s">
        <v>11</v>
      </c>
      <c r="D6" s="3" t="str">
        <f>"余晓江"</f>
        <v>余晓江</v>
      </c>
      <c r="E6" s="3" t="str">
        <f>"152722199801046714"</f>
        <v>152722199801046714</v>
      </c>
      <c r="F6" s="3" t="str">
        <f>"23402033405"</f>
        <v>23402033405</v>
      </c>
      <c r="G6" s="3">
        <v>6</v>
      </c>
      <c r="H6" s="3">
        <v>73.1</v>
      </c>
      <c r="I6" s="2" t="s">
        <v>12</v>
      </c>
    </row>
    <row r="7" s="1" customFormat="1" spans="1:9">
      <c r="A7" s="2">
        <v>54</v>
      </c>
      <c r="B7" s="2" t="str">
        <f t="shared" si="0"/>
        <v>402</v>
      </c>
      <c r="C7" s="3" t="s">
        <v>11</v>
      </c>
      <c r="D7" s="3" t="str">
        <f>"冯娜"</f>
        <v>冯娜</v>
      </c>
      <c r="E7" s="3" t="str">
        <f>"152728199404122769"</f>
        <v>152728199404122769</v>
      </c>
      <c r="F7" s="3" t="str">
        <f>"23402033402"</f>
        <v>23402033402</v>
      </c>
      <c r="G7" s="3">
        <v>9</v>
      </c>
      <c r="H7" s="3">
        <v>72.1</v>
      </c>
      <c r="I7" s="2" t="s">
        <v>12</v>
      </c>
    </row>
    <row r="8" s="1" customFormat="1" spans="1:9">
      <c r="A8" s="2">
        <v>55</v>
      </c>
      <c r="B8" s="2" t="str">
        <f t="shared" si="0"/>
        <v>402</v>
      </c>
      <c r="C8" s="3" t="s">
        <v>11</v>
      </c>
      <c r="D8" s="3" t="str">
        <f>"刘玲佟"</f>
        <v>刘玲佟</v>
      </c>
      <c r="E8" s="3" t="str">
        <f>"150622199808306921"</f>
        <v>150622199808306921</v>
      </c>
      <c r="F8" s="3" t="str">
        <f>"23402033403"</f>
        <v>23402033403</v>
      </c>
      <c r="G8" s="3">
        <v>32</v>
      </c>
      <c r="H8" s="3">
        <v>71.4</v>
      </c>
      <c r="I8" s="2" t="s">
        <v>12</v>
      </c>
    </row>
  </sheetData>
  <sortState ref="A1:I8">
    <sortCondition ref="H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李瑞</cp:lastModifiedBy>
  <dcterms:created xsi:type="dcterms:W3CDTF">2023-01-07T08:23:00Z</dcterms:created>
  <dcterms:modified xsi:type="dcterms:W3CDTF">2023-01-09T06:56:49Z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02B1082920004820B9E0560B68329161</vt:lpwstr>
  </property>
  <property fmtid="{D5CDD505-2E9C-101B-9397-08002B2CF9AE}" pid="3" name="KSOProductBuildVer">
    <vt:lpwstr>2052-11.1.0.13703</vt:lpwstr>
  </property>
</Properties>
</file>