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4547_63b37db070303" sheetId="1" r:id="rId1"/>
  </sheets>
  <definedNames>
    <definedName name="_xlnm.Print_Titles" localSheetId="0">'4547_63b37db070303'!$3:$3</definedName>
  </definedNames>
  <calcPr fullCalcOnLoad="1"/>
</workbook>
</file>

<file path=xl/sharedStrings.xml><?xml version="1.0" encoding="utf-8"?>
<sst xmlns="http://schemas.openxmlformats.org/spreadsheetml/2006/main" count="98" uniqueCount="9">
  <si>
    <t>附件</t>
  </si>
  <si>
    <t>海南省经济研究中心2022年公开招聘工作人员
通过资格初审进入笔试人员名单</t>
  </si>
  <si>
    <t>序号</t>
  </si>
  <si>
    <t>报考号</t>
  </si>
  <si>
    <t>报考岗位</t>
  </si>
  <si>
    <t>姓名</t>
  </si>
  <si>
    <t>性别</t>
  </si>
  <si>
    <t>0101_专业技术岗01</t>
  </si>
  <si>
    <t>0102_专业技术岗02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</si>
</sst>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A4" sqref="A4"/>
    </sheetView>
  </sheetViews>
  <sheetFormatPr defaultColWidth="9.00390625" defaultRowHeight="30" customHeight="1"/>
  <cols>
    <col min="1" max="1" width="6.57421875" style="1" customWidth="1"/>
    <col min="2" max="2" width="31.140625" style="1" customWidth="1"/>
    <col min="3" max="3" width="25.7109375" style="1" customWidth="1"/>
    <col min="4" max="4" width="17.28125" style="1" customWidth="1"/>
    <col min="5" max="5" width="9.421875" style="1" customWidth="1"/>
    <col min="6" max="16384" width="9.00390625" style="1" customWidth="1"/>
  </cols>
  <sheetData>
    <row r="1" ht="30" customHeight="1">
      <c r="A1" s="2" t="s">
        <v>0</v>
      </c>
    </row>
    <row r="2" spans="1:5" ht="57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>
        <v>1</v>
      </c>
      <c r="B4" s="6" t="str">
        <f>"45472022121908241158846"</f>
        <v>45472022121908241158846</v>
      </c>
      <c r="C4" s="6" t="s">
        <v>7</v>
      </c>
      <c r="D4" s="6" t="str">
        <f>"黄昊明"</f>
        <v>黄昊明</v>
      </c>
      <c r="E4" s="6" t="str">
        <f>"男"</f>
        <v>男</v>
      </c>
    </row>
    <row r="5" spans="1:5" ht="30" customHeight="1">
      <c r="A5" s="6">
        <v>2</v>
      </c>
      <c r="B5" s="6" t="str">
        <f>"45472022122014432658917"</f>
        <v>45472022122014432658917</v>
      </c>
      <c r="C5" s="6" t="s">
        <v>7</v>
      </c>
      <c r="D5" s="6" t="str">
        <f>"岳立峰"</f>
        <v>岳立峰</v>
      </c>
      <c r="E5" s="6" t="str">
        <f>"女"</f>
        <v>女</v>
      </c>
    </row>
    <row r="6" spans="1:5" ht="30" customHeight="1">
      <c r="A6" s="6">
        <v>3</v>
      </c>
      <c r="B6" s="6" t="str">
        <f>"45472022122118481158949"</f>
        <v>45472022122118481158949</v>
      </c>
      <c r="C6" s="6" t="s">
        <v>7</v>
      </c>
      <c r="D6" s="6" t="str">
        <f>"赵漫麒"</f>
        <v>赵漫麒</v>
      </c>
      <c r="E6" s="6" t="str">
        <f>"女"</f>
        <v>女</v>
      </c>
    </row>
    <row r="7" spans="1:5" ht="30" customHeight="1">
      <c r="A7" s="6">
        <v>4</v>
      </c>
      <c r="B7" s="6" t="str">
        <f>"45472022122219484258959"</f>
        <v>45472022122219484258959</v>
      </c>
      <c r="C7" s="6" t="s">
        <v>7</v>
      </c>
      <c r="D7" s="6" t="str">
        <f>"郑安琪"</f>
        <v>郑安琪</v>
      </c>
      <c r="E7" s="6" t="str">
        <f>"女"</f>
        <v>女</v>
      </c>
    </row>
    <row r="8" spans="1:5" ht="30" customHeight="1">
      <c r="A8" s="6">
        <v>5</v>
      </c>
      <c r="B8" s="6" t="str">
        <f>"45472022122311204858965"</f>
        <v>45472022122311204858965</v>
      </c>
      <c r="C8" s="6" t="s">
        <v>7</v>
      </c>
      <c r="D8" s="6" t="str">
        <f>"马啸宇"</f>
        <v>马啸宇</v>
      </c>
      <c r="E8" s="6" t="str">
        <f>"女"</f>
        <v>女</v>
      </c>
    </row>
    <row r="9" spans="1:5" ht="30" customHeight="1">
      <c r="A9" s="6">
        <v>6</v>
      </c>
      <c r="B9" s="6" t="str">
        <f>"45472022122400073358972"</f>
        <v>45472022122400073358972</v>
      </c>
      <c r="C9" s="6" t="s">
        <v>7</v>
      </c>
      <c r="D9" s="6" t="str">
        <f>"梁奇伟"</f>
        <v>梁奇伟</v>
      </c>
      <c r="E9" s="6" t="str">
        <f>"男"</f>
        <v>男</v>
      </c>
    </row>
    <row r="10" spans="1:5" ht="30" customHeight="1">
      <c r="A10" s="6">
        <v>7</v>
      </c>
      <c r="B10" s="6" t="str">
        <f>"45472022122415481958974"</f>
        <v>45472022122415481958974</v>
      </c>
      <c r="C10" s="6" t="s">
        <v>7</v>
      </c>
      <c r="D10" s="6" t="str">
        <f>"彭靖淞"</f>
        <v>彭靖淞</v>
      </c>
      <c r="E10" s="6" t="str">
        <f>"男"</f>
        <v>男</v>
      </c>
    </row>
    <row r="11" spans="1:5" ht="30" customHeight="1">
      <c r="A11" s="6">
        <v>8</v>
      </c>
      <c r="B11" s="6" t="str">
        <f>"45472022122521373958987"</f>
        <v>45472022122521373958987</v>
      </c>
      <c r="C11" s="6" t="s">
        <v>7</v>
      </c>
      <c r="D11" s="6" t="str">
        <f>"李海露"</f>
        <v>李海露</v>
      </c>
      <c r="E11" s="6" t="str">
        <f>"女"</f>
        <v>女</v>
      </c>
    </row>
    <row r="12" spans="1:5" ht="30" customHeight="1">
      <c r="A12" s="6">
        <v>9</v>
      </c>
      <c r="B12" s="6" t="str">
        <f>"45472022122603530858989"</f>
        <v>45472022122603530858989</v>
      </c>
      <c r="C12" s="6" t="s">
        <v>7</v>
      </c>
      <c r="D12" s="6" t="str">
        <f>"胡森"</f>
        <v>胡森</v>
      </c>
      <c r="E12" s="6" t="str">
        <f>"男"</f>
        <v>男</v>
      </c>
    </row>
    <row r="13" spans="1:5" ht="30" customHeight="1">
      <c r="A13" s="6">
        <v>10</v>
      </c>
      <c r="B13" s="6" t="str">
        <f>"45472022122710021959009"</f>
        <v>45472022122710021959009</v>
      </c>
      <c r="C13" s="6" t="s">
        <v>7</v>
      </c>
      <c r="D13" s="6" t="str">
        <f>"詹夏颜"</f>
        <v>詹夏颜</v>
      </c>
      <c r="E13" s="6" t="str">
        <f>"女"</f>
        <v>女</v>
      </c>
    </row>
    <row r="14" spans="1:5" ht="30" customHeight="1">
      <c r="A14" s="6">
        <v>11</v>
      </c>
      <c r="B14" s="6" t="str">
        <f>"45472022122710041259010"</f>
        <v>45472022122710041259010</v>
      </c>
      <c r="C14" s="6" t="s">
        <v>7</v>
      </c>
      <c r="D14" s="6" t="str">
        <f>"潘振宇"</f>
        <v>潘振宇</v>
      </c>
      <c r="E14" s="6" t="str">
        <f>"男"</f>
        <v>男</v>
      </c>
    </row>
    <row r="15" spans="1:5" ht="30" customHeight="1">
      <c r="A15" s="6">
        <v>12</v>
      </c>
      <c r="B15" s="6" t="str">
        <f>"45472022122713484559014"</f>
        <v>45472022122713484559014</v>
      </c>
      <c r="C15" s="6" t="s">
        <v>7</v>
      </c>
      <c r="D15" s="6" t="str">
        <f>"陈昱兆"</f>
        <v>陈昱兆</v>
      </c>
      <c r="E15" s="6" t="str">
        <f>"女"</f>
        <v>女</v>
      </c>
    </row>
    <row r="16" spans="1:5" ht="30" customHeight="1">
      <c r="A16" s="6">
        <v>13</v>
      </c>
      <c r="B16" s="6" t="str">
        <f>"45472022122721105059025"</f>
        <v>45472022122721105059025</v>
      </c>
      <c r="C16" s="6" t="s">
        <v>7</v>
      </c>
      <c r="D16" s="6" t="str">
        <f>"蔡文娟"</f>
        <v>蔡文娟</v>
      </c>
      <c r="E16" s="6" t="str">
        <f>"女"</f>
        <v>女</v>
      </c>
    </row>
    <row r="17" spans="1:5" ht="30" customHeight="1">
      <c r="A17" s="6">
        <v>14</v>
      </c>
      <c r="B17" s="6" t="str">
        <f>"45472022122722515659029"</f>
        <v>45472022122722515659029</v>
      </c>
      <c r="C17" s="6" t="s">
        <v>7</v>
      </c>
      <c r="D17" s="6" t="str">
        <f>"程梦兰"</f>
        <v>程梦兰</v>
      </c>
      <c r="E17" s="6" t="str">
        <f>"女"</f>
        <v>女</v>
      </c>
    </row>
    <row r="18" spans="1:5" ht="30" customHeight="1">
      <c r="A18" s="6">
        <v>15</v>
      </c>
      <c r="B18" s="6" t="str">
        <f>"45472022121908043858843"</f>
        <v>45472022121908043858843</v>
      </c>
      <c r="C18" s="6" t="s">
        <v>8</v>
      </c>
      <c r="D18" s="6" t="str">
        <f>"李馨"</f>
        <v>李馨</v>
      </c>
      <c r="E18" s="6" t="str">
        <f>"女"</f>
        <v>女</v>
      </c>
    </row>
    <row r="19" spans="1:5" ht="30" customHeight="1">
      <c r="A19" s="6">
        <v>16</v>
      </c>
      <c r="B19" s="6" t="str">
        <f>"45472022121908355758847"</f>
        <v>45472022121908355758847</v>
      </c>
      <c r="C19" s="6" t="s">
        <v>8</v>
      </c>
      <c r="D19" s="6" t="str">
        <f>"王海赛"</f>
        <v>王海赛</v>
      </c>
      <c r="E19" s="6" t="str">
        <f>"男"</f>
        <v>男</v>
      </c>
    </row>
    <row r="20" spans="1:5" ht="30" customHeight="1">
      <c r="A20" s="6">
        <v>17</v>
      </c>
      <c r="B20" s="6" t="str">
        <f>"45472022121909062458848"</f>
        <v>45472022121909062458848</v>
      </c>
      <c r="C20" s="6" t="s">
        <v>8</v>
      </c>
      <c r="D20" s="6" t="str">
        <f>"李宗夏"</f>
        <v>李宗夏</v>
      </c>
      <c r="E20" s="6" t="str">
        <f>"女"</f>
        <v>女</v>
      </c>
    </row>
    <row r="21" spans="1:5" ht="30" customHeight="1">
      <c r="A21" s="6">
        <v>18</v>
      </c>
      <c r="B21" s="6" t="str">
        <f>"45472022121909292158849"</f>
        <v>45472022121909292158849</v>
      </c>
      <c r="C21" s="6" t="s">
        <v>8</v>
      </c>
      <c r="D21" s="6" t="str">
        <f>"梁渊"</f>
        <v>梁渊</v>
      </c>
      <c r="E21" s="6" t="str">
        <f>"女"</f>
        <v>女</v>
      </c>
    </row>
    <row r="22" spans="1:5" ht="30" customHeight="1">
      <c r="A22" s="6">
        <v>19</v>
      </c>
      <c r="B22" s="6" t="str">
        <f>"45472022121909474258851"</f>
        <v>45472022121909474258851</v>
      </c>
      <c r="C22" s="6" t="s">
        <v>8</v>
      </c>
      <c r="D22" s="6" t="str">
        <f>"甘曼甜"</f>
        <v>甘曼甜</v>
      </c>
      <c r="E22" s="6" t="str">
        <f>"女"</f>
        <v>女</v>
      </c>
    </row>
    <row r="23" spans="1:5" ht="30" customHeight="1">
      <c r="A23" s="6">
        <v>20</v>
      </c>
      <c r="B23" s="6" t="str">
        <f>"45472022121909514158852"</f>
        <v>45472022121909514158852</v>
      </c>
      <c r="C23" s="6" t="s">
        <v>8</v>
      </c>
      <c r="D23" s="6" t="str">
        <f>"张婉霞"</f>
        <v>张婉霞</v>
      </c>
      <c r="E23" s="6" t="str">
        <f>"女"</f>
        <v>女</v>
      </c>
    </row>
    <row r="24" spans="1:5" ht="30" customHeight="1">
      <c r="A24" s="6">
        <v>21</v>
      </c>
      <c r="B24" s="6" t="str">
        <f>"45472022121910070358854"</f>
        <v>45472022121910070358854</v>
      </c>
      <c r="C24" s="6" t="s">
        <v>8</v>
      </c>
      <c r="D24" s="6" t="str">
        <f>"杨宗华"</f>
        <v>杨宗华</v>
      </c>
      <c r="E24" s="6" t="str">
        <f>"男"</f>
        <v>男</v>
      </c>
    </row>
    <row r="25" spans="1:5" ht="30" customHeight="1">
      <c r="A25" s="6">
        <v>22</v>
      </c>
      <c r="B25" s="6" t="str">
        <f>"45472022121910241358855"</f>
        <v>45472022121910241358855</v>
      </c>
      <c r="C25" s="6" t="s">
        <v>8</v>
      </c>
      <c r="D25" s="6" t="str">
        <f>"邹德颖"</f>
        <v>邹德颖</v>
      </c>
      <c r="E25" s="6" t="str">
        <f>"女"</f>
        <v>女</v>
      </c>
    </row>
    <row r="26" spans="1:5" ht="30" customHeight="1">
      <c r="A26" s="6">
        <v>23</v>
      </c>
      <c r="B26" s="6" t="str">
        <f>"45472022121910331158856"</f>
        <v>45472022121910331158856</v>
      </c>
      <c r="C26" s="6" t="s">
        <v>8</v>
      </c>
      <c r="D26" s="6" t="str">
        <f>"吴小婉"</f>
        <v>吴小婉</v>
      </c>
      <c r="E26" s="6" t="str">
        <f>"女"</f>
        <v>女</v>
      </c>
    </row>
    <row r="27" spans="1:5" ht="30" customHeight="1">
      <c r="A27" s="6">
        <v>24</v>
      </c>
      <c r="B27" s="6" t="str">
        <f>"45472022121910425658857"</f>
        <v>45472022121910425658857</v>
      </c>
      <c r="C27" s="6" t="s">
        <v>8</v>
      </c>
      <c r="D27" s="6" t="str">
        <f>"张秋婷"</f>
        <v>张秋婷</v>
      </c>
      <c r="E27" s="6" t="str">
        <f>"女"</f>
        <v>女</v>
      </c>
    </row>
    <row r="28" spans="1:5" ht="30" customHeight="1">
      <c r="A28" s="6">
        <v>25</v>
      </c>
      <c r="B28" s="6" t="str">
        <f>"45472022121911012458860"</f>
        <v>45472022121911012458860</v>
      </c>
      <c r="C28" s="6" t="s">
        <v>8</v>
      </c>
      <c r="D28" s="6" t="str">
        <f>"杨佳星"</f>
        <v>杨佳星</v>
      </c>
      <c r="E28" s="6" t="str">
        <f>"女"</f>
        <v>女</v>
      </c>
    </row>
    <row r="29" spans="1:5" ht="30" customHeight="1">
      <c r="A29" s="6">
        <v>26</v>
      </c>
      <c r="B29" s="6" t="str">
        <f>"45472022121911143558861"</f>
        <v>45472022121911143558861</v>
      </c>
      <c r="C29" s="6" t="s">
        <v>8</v>
      </c>
      <c r="D29" s="6" t="str">
        <f>"王学斌"</f>
        <v>王学斌</v>
      </c>
      <c r="E29" s="6" t="str">
        <f>"男"</f>
        <v>男</v>
      </c>
    </row>
    <row r="30" spans="1:5" ht="30" customHeight="1">
      <c r="A30" s="6">
        <v>27</v>
      </c>
      <c r="B30" s="6" t="str">
        <f>"45472022121911244558862"</f>
        <v>45472022121911244558862</v>
      </c>
      <c r="C30" s="6" t="s">
        <v>8</v>
      </c>
      <c r="D30" s="6" t="str">
        <f>"郑方圆"</f>
        <v>郑方圆</v>
      </c>
      <c r="E30" s="6" t="str">
        <f>"女"</f>
        <v>女</v>
      </c>
    </row>
    <row r="31" spans="1:5" ht="30" customHeight="1">
      <c r="A31" s="6">
        <v>28</v>
      </c>
      <c r="B31" s="6" t="str">
        <f>"45472022121911450758863"</f>
        <v>45472022121911450758863</v>
      </c>
      <c r="C31" s="6" t="s">
        <v>8</v>
      </c>
      <c r="D31" s="6" t="str">
        <f>"陈丽叶"</f>
        <v>陈丽叶</v>
      </c>
      <c r="E31" s="6" t="str">
        <f>"女"</f>
        <v>女</v>
      </c>
    </row>
    <row r="32" spans="1:5" ht="30" customHeight="1">
      <c r="A32" s="6">
        <v>29</v>
      </c>
      <c r="B32" s="6" t="str">
        <f>"45472022121911532658865"</f>
        <v>45472022121911532658865</v>
      </c>
      <c r="C32" s="6" t="s">
        <v>8</v>
      </c>
      <c r="D32" s="6" t="str">
        <f>"苏必珍"</f>
        <v>苏必珍</v>
      </c>
      <c r="E32" s="6" t="str">
        <f>"女"</f>
        <v>女</v>
      </c>
    </row>
    <row r="33" spans="1:5" ht="30" customHeight="1">
      <c r="A33" s="6">
        <v>30</v>
      </c>
      <c r="B33" s="6" t="str">
        <f>"45472022121914551158875"</f>
        <v>45472022121914551158875</v>
      </c>
      <c r="C33" s="6" t="s">
        <v>8</v>
      </c>
      <c r="D33" s="6" t="str">
        <f>"梁艺"</f>
        <v>梁艺</v>
      </c>
      <c r="E33" s="6" t="str">
        <f>"男"</f>
        <v>男</v>
      </c>
    </row>
    <row r="34" spans="1:5" ht="30" customHeight="1">
      <c r="A34" s="6">
        <v>31</v>
      </c>
      <c r="B34" s="6" t="str">
        <f>"45472022121915030658876"</f>
        <v>45472022121915030658876</v>
      </c>
      <c r="C34" s="6" t="s">
        <v>8</v>
      </c>
      <c r="D34" s="6" t="str">
        <f>"侯朝瑞"</f>
        <v>侯朝瑞</v>
      </c>
      <c r="E34" s="6" t="str">
        <f>"女"</f>
        <v>女</v>
      </c>
    </row>
    <row r="35" spans="1:5" ht="30" customHeight="1">
      <c r="A35" s="6">
        <v>32</v>
      </c>
      <c r="B35" s="6" t="str">
        <f>"45472022121915314458877"</f>
        <v>45472022121915314458877</v>
      </c>
      <c r="C35" s="6" t="s">
        <v>8</v>
      </c>
      <c r="D35" s="6" t="str">
        <f>"杨雪"</f>
        <v>杨雪</v>
      </c>
      <c r="E35" s="6" t="str">
        <f>"女"</f>
        <v>女</v>
      </c>
    </row>
    <row r="36" spans="1:5" ht="30" customHeight="1">
      <c r="A36" s="6">
        <v>33</v>
      </c>
      <c r="B36" s="6" t="str">
        <f>"45472022121916192658879"</f>
        <v>45472022121916192658879</v>
      </c>
      <c r="C36" s="6" t="s">
        <v>8</v>
      </c>
      <c r="D36" s="6" t="str">
        <f>"冯亢"</f>
        <v>冯亢</v>
      </c>
      <c r="E36" s="6" t="str">
        <f>"男"</f>
        <v>男</v>
      </c>
    </row>
    <row r="37" spans="1:5" ht="30" customHeight="1">
      <c r="A37" s="6">
        <v>34</v>
      </c>
      <c r="B37" s="6" t="str">
        <f>"45472022121917024758880"</f>
        <v>45472022121917024758880</v>
      </c>
      <c r="C37" s="6" t="s">
        <v>8</v>
      </c>
      <c r="D37" s="6" t="str">
        <f>"邹桂衡"</f>
        <v>邹桂衡</v>
      </c>
      <c r="E37" s="6" t="str">
        <f aca="true" t="shared" si="0" ref="E37:E44">"女"</f>
        <v>女</v>
      </c>
    </row>
    <row r="38" spans="1:5" ht="30" customHeight="1">
      <c r="A38" s="6">
        <v>35</v>
      </c>
      <c r="B38" s="6" t="str">
        <f>"45472022121917202258882"</f>
        <v>45472022121917202258882</v>
      </c>
      <c r="C38" s="6" t="s">
        <v>8</v>
      </c>
      <c r="D38" s="6" t="str">
        <f>"王聪聪"</f>
        <v>王聪聪</v>
      </c>
      <c r="E38" s="6" t="str">
        <f t="shared" si="0"/>
        <v>女</v>
      </c>
    </row>
    <row r="39" spans="1:5" ht="30" customHeight="1">
      <c r="A39" s="6">
        <v>36</v>
      </c>
      <c r="B39" s="6" t="str">
        <f>"45472022121917335858884"</f>
        <v>45472022121917335858884</v>
      </c>
      <c r="C39" s="6" t="s">
        <v>8</v>
      </c>
      <c r="D39" s="6" t="str">
        <f>"李冰冰"</f>
        <v>李冰冰</v>
      </c>
      <c r="E39" s="6" t="str">
        <f t="shared" si="0"/>
        <v>女</v>
      </c>
    </row>
    <row r="40" spans="1:5" ht="30" customHeight="1">
      <c r="A40" s="6">
        <v>37</v>
      </c>
      <c r="B40" s="6" t="str">
        <f>"45472022121919470358886"</f>
        <v>45472022121919470358886</v>
      </c>
      <c r="C40" s="6" t="s">
        <v>8</v>
      </c>
      <c r="D40" s="6" t="str">
        <f>"林芸祺"</f>
        <v>林芸祺</v>
      </c>
      <c r="E40" s="6" t="str">
        <f t="shared" si="0"/>
        <v>女</v>
      </c>
    </row>
    <row r="41" spans="1:5" ht="30" customHeight="1">
      <c r="A41" s="6">
        <v>38</v>
      </c>
      <c r="B41" s="6" t="str">
        <f>"45472022121921203758893"</f>
        <v>45472022121921203758893</v>
      </c>
      <c r="C41" s="6" t="s">
        <v>8</v>
      </c>
      <c r="D41" s="6" t="str">
        <f>"梁哲嘉"</f>
        <v>梁哲嘉</v>
      </c>
      <c r="E41" s="6" t="str">
        <f t="shared" si="0"/>
        <v>女</v>
      </c>
    </row>
    <row r="42" spans="1:5" ht="30" customHeight="1">
      <c r="A42" s="6">
        <v>39</v>
      </c>
      <c r="B42" s="6" t="str">
        <f>"45472022121923090158896"</f>
        <v>45472022121923090158896</v>
      </c>
      <c r="C42" s="6" t="s">
        <v>8</v>
      </c>
      <c r="D42" s="6" t="str">
        <f>"吴雪菁"</f>
        <v>吴雪菁</v>
      </c>
      <c r="E42" s="6" t="str">
        <f t="shared" si="0"/>
        <v>女</v>
      </c>
    </row>
    <row r="43" spans="1:5" ht="30" customHeight="1">
      <c r="A43" s="6">
        <v>40</v>
      </c>
      <c r="B43" s="6" t="str">
        <f>"45472022122008575958898"</f>
        <v>45472022122008575958898</v>
      </c>
      <c r="C43" s="6" t="s">
        <v>8</v>
      </c>
      <c r="D43" s="6" t="str">
        <f>"李晖青"</f>
        <v>李晖青</v>
      </c>
      <c r="E43" s="6" t="str">
        <f t="shared" si="0"/>
        <v>女</v>
      </c>
    </row>
    <row r="44" spans="1:5" ht="30" customHeight="1">
      <c r="A44" s="6">
        <v>41</v>
      </c>
      <c r="B44" s="6" t="str">
        <f>"45472022122010171358901"</f>
        <v>45472022122010171358901</v>
      </c>
      <c r="C44" s="6" t="s">
        <v>8</v>
      </c>
      <c r="D44" s="6" t="str">
        <f>"李重阳"</f>
        <v>李重阳</v>
      </c>
      <c r="E44" s="6" t="str">
        <f t="shared" si="0"/>
        <v>女</v>
      </c>
    </row>
    <row r="45" spans="1:5" ht="30" customHeight="1">
      <c r="A45" s="6">
        <v>42</v>
      </c>
      <c r="B45" s="6" t="str">
        <f>"45472022122010250158902"</f>
        <v>45472022122010250158902</v>
      </c>
      <c r="C45" s="6" t="s">
        <v>8</v>
      </c>
      <c r="D45" s="6" t="str">
        <f>"张广田"</f>
        <v>张广田</v>
      </c>
      <c r="E45" s="6" t="str">
        <f>"男"</f>
        <v>男</v>
      </c>
    </row>
    <row r="46" spans="1:5" ht="30" customHeight="1">
      <c r="A46" s="6">
        <v>43</v>
      </c>
      <c r="B46" s="6" t="str">
        <f>"45472022122010340058903"</f>
        <v>45472022122010340058903</v>
      </c>
      <c r="C46" s="6" t="s">
        <v>8</v>
      </c>
      <c r="D46" s="6" t="str">
        <f>"钟俊民"</f>
        <v>钟俊民</v>
      </c>
      <c r="E46" s="6" t="str">
        <f>"男"</f>
        <v>男</v>
      </c>
    </row>
    <row r="47" spans="1:5" ht="30" customHeight="1">
      <c r="A47" s="6">
        <v>44</v>
      </c>
      <c r="B47" s="6" t="str">
        <f>"45472022122011293158906"</f>
        <v>45472022122011293158906</v>
      </c>
      <c r="C47" s="6" t="s">
        <v>8</v>
      </c>
      <c r="D47" s="6" t="str">
        <f>"张贺"</f>
        <v>张贺</v>
      </c>
      <c r="E47" s="6" t="str">
        <f>"男"</f>
        <v>男</v>
      </c>
    </row>
    <row r="48" spans="1:5" ht="30" customHeight="1">
      <c r="A48" s="6">
        <v>45</v>
      </c>
      <c r="B48" s="6" t="str">
        <f>"45472022122011574358909"</f>
        <v>45472022122011574358909</v>
      </c>
      <c r="C48" s="6" t="s">
        <v>8</v>
      </c>
      <c r="D48" s="6" t="str">
        <f>"夏远东"</f>
        <v>夏远东</v>
      </c>
      <c r="E48" s="6" t="str">
        <f>"男"</f>
        <v>男</v>
      </c>
    </row>
    <row r="49" spans="1:5" ht="30" customHeight="1">
      <c r="A49" s="6">
        <v>46</v>
      </c>
      <c r="B49" s="6" t="str">
        <f>"45472022122012101558910"</f>
        <v>45472022122012101558910</v>
      </c>
      <c r="C49" s="6" t="s">
        <v>8</v>
      </c>
      <c r="D49" s="6" t="str">
        <f>"高冠群"</f>
        <v>高冠群</v>
      </c>
      <c r="E49" s="6" t="str">
        <f>"女"</f>
        <v>女</v>
      </c>
    </row>
    <row r="50" spans="1:5" ht="30" customHeight="1">
      <c r="A50" s="6">
        <v>47</v>
      </c>
      <c r="B50" s="6" t="str">
        <f>"45472022122013231058912"</f>
        <v>45472022122013231058912</v>
      </c>
      <c r="C50" s="6" t="s">
        <v>8</v>
      </c>
      <c r="D50" s="6" t="str">
        <f>"陈四兴"</f>
        <v>陈四兴</v>
      </c>
      <c r="E50" s="6" t="str">
        <f>"男"</f>
        <v>男</v>
      </c>
    </row>
    <row r="51" spans="1:5" ht="30" customHeight="1">
      <c r="A51" s="6">
        <v>48</v>
      </c>
      <c r="B51" s="6" t="str">
        <f>"45472022122013434658913"</f>
        <v>45472022122013434658913</v>
      </c>
      <c r="C51" s="6" t="s">
        <v>8</v>
      </c>
      <c r="D51" s="6" t="str">
        <f>"孟媛"</f>
        <v>孟媛</v>
      </c>
      <c r="E51" s="6" t="str">
        <f>"女"</f>
        <v>女</v>
      </c>
    </row>
    <row r="52" spans="1:5" ht="30" customHeight="1">
      <c r="A52" s="6">
        <v>49</v>
      </c>
      <c r="B52" s="6" t="str">
        <f>"45472022122014312058916"</f>
        <v>45472022122014312058916</v>
      </c>
      <c r="C52" s="6" t="s">
        <v>8</v>
      </c>
      <c r="D52" s="6" t="str">
        <f>"林洁"</f>
        <v>林洁</v>
      </c>
      <c r="E52" s="6" t="str">
        <f>"女"</f>
        <v>女</v>
      </c>
    </row>
    <row r="53" spans="1:5" ht="30" customHeight="1">
      <c r="A53" s="6">
        <v>50</v>
      </c>
      <c r="B53" s="6" t="str">
        <f>"45472022122016474958921"</f>
        <v>45472022122016474958921</v>
      </c>
      <c r="C53" s="6" t="s">
        <v>8</v>
      </c>
      <c r="D53" s="6" t="str">
        <f>"王又儀"</f>
        <v>王又儀</v>
      </c>
      <c r="E53" s="6" t="str">
        <f>"男"</f>
        <v>男</v>
      </c>
    </row>
    <row r="54" spans="1:5" ht="30" customHeight="1">
      <c r="A54" s="6">
        <v>51</v>
      </c>
      <c r="B54" s="6" t="str">
        <f>"45472022122018575558926"</f>
        <v>45472022122018575558926</v>
      </c>
      <c r="C54" s="6" t="s">
        <v>8</v>
      </c>
      <c r="D54" s="6" t="str">
        <f>"韩乙虹"</f>
        <v>韩乙虹</v>
      </c>
      <c r="E54" s="6" t="str">
        <f>"女"</f>
        <v>女</v>
      </c>
    </row>
    <row r="55" spans="1:5" ht="30" customHeight="1">
      <c r="A55" s="6">
        <v>52</v>
      </c>
      <c r="B55" s="6" t="str">
        <f>"45472022122020152158928"</f>
        <v>45472022122020152158928</v>
      </c>
      <c r="C55" s="6" t="s">
        <v>8</v>
      </c>
      <c r="D55" s="6" t="str">
        <f>"廖婧俞"</f>
        <v>廖婧俞</v>
      </c>
      <c r="E55" s="6" t="str">
        <f>"女"</f>
        <v>女</v>
      </c>
    </row>
    <row r="56" spans="1:5" ht="30" customHeight="1">
      <c r="A56" s="6">
        <v>53</v>
      </c>
      <c r="B56" s="6" t="str">
        <f>"45472022122021513658931"</f>
        <v>45472022122021513658931</v>
      </c>
      <c r="C56" s="6" t="s">
        <v>8</v>
      </c>
      <c r="D56" s="6" t="str">
        <f>"覃文欣"</f>
        <v>覃文欣</v>
      </c>
      <c r="E56" s="6" t="str">
        <f>"女"</f>
        <v>女</v>
      </c>
    </row>
    <row r="57" spans="1:5" ht="30" customHeight="1">
      <c r="A57" s="6">
        <v>54</v>
      </c>
      <c r="B57" s="6" t="str">
        <f>"45472022122022494158932"</f>
        <v>45472022122022494158932</v>
      </c>
      <c r="C57" s="6" t="s">
        <v>8</v>
      </c>
      <c r="D57" s="6" t="str">
        <f>"万原青"</f>
        <v>万原青</v>
      </c>
      <c r="E57" s="6" t="str">
        <f>"女"</f>
        <v>女</v>
      </c>
    </row>
    <row r="58" spans="1:5" ht="30" customHeight="1">
      <c r="A58" s="6">
        <v>55</v>
      </c>
      <c r="B58" s="6" t="str">
        <f>"45472022122023075658933"</f>
        <v>45472022122023075658933</v>
      </c>
      <c r="C58" s="6" t="s">
        <v>8</v>
      </c>
      <c r="D58" s="6" t="str">
        <f>"邱捷捷"</f>
        <v>邱捷捷</v>
      </c>
      <c r="E58" s="6" t="str">
        <f>"女"</f>
        <v>女</v>
      </c>
    </row>
    <row r="59" spans="1:5" ht="30" customHeight="1">
      <c r="A59" s="6">
        <v>56</v>
      </c>
      <c r="B59" s="6" t="str">
        <f>"45472022122112501358940"</f>
        <v>45472022122112501358940</v>
      </c>
      <c r="C59" s="6" t="s">
        <v>8</v>
      </c>
      <c r="D59" s="6" t="str">
        <f>"李成业"</f>
        <v>李成业</v>
      </c>
      <c r="E59" s="6" t="str">
        <f>"男"</f>
        <v>男</v>
      </c>
    </row>
    <row r="60" spans="1:5" ht="30" customHeight="1">
      <c r="A60" s="6">
        <v>57</v>
      </c>
      <c r="B60" s="6" t="str">
        <f>"45472022122112591658941"</f>
        <v>45472022122112591658941</v>
      </c>
      <c r="C60" s="6" t="s">
        <v>8</v>
      </c>
      <c r="D60" s="6" t="str">
        <f>"张涛"</f>
        <v>张涛</v>
      </c>
      <c r="E60" s="6" t="str">
        <f>"男"</f>
        <v>男</v>
      </c>
    </row>
    <row r="61" spans="1:5" ht="30" customHeight="1">
      <c r="A61" s="6">
        <v>58</v>
      </c>
      <c r="B61" s="6" t="str">
        <f>"45472022122115314158943"</f>
        <v>45472022122115314158943</v>
      </c>
      <c r="C61" s="6" t="s">
        <v>8</v>
      </c>
      <c r="D61" s="6" t="str">
        <f>"陈俏宇"</f>
        <v>陈俏宇</v>
      </c>
      <c r="E61" s="6" t="str">
        <f aca="true" t="shared" si="1" ref="E61:E66">"女"</f>
        <v>女</v>
      </c>
    </row>
    <row r="62" spans="1:5" ht="30" customHeight="1">
      <c r="A62" s="6">
        <v>59</v>
      </c>
      <c r="B62" s="6" t="str">
        <f>"45472022122115413658944"</f>
        <v>45472022122115413658944</v>
      </c>
      <c r="C62" s="6" t="s">
        <v>8</v>
      </c>
      <c r="D62" s="6" t="str">
        <f>"汤雅茜"</f>
        <v>汤雅茜</v>
      </c>
      <c r="E62" s="6" t="str">
        <f t="shared" si="1"/>
        <v>女</v>
      </c>
    </row>
    <row r="63" spans="1:5" ht="30" customHeight="1">
      <c r="A63" s="6">
        <v>60</v>
      </c>
      <c r="B63" s="6" t="str">
        <f>"45472022122118110558948"</f>
        <v>45472022122118110558948</v>
      </c>
      <c r="C63" s="6" t="s">
        <v>8</v>
      </c>
      <c r="D63" s="6" t="str">
        <f>"雷虹"</f>
        <v>雷虹</v>
      </c>
      <c r="E63" s="6" t="str">
        <f t="shared" si="1"/>
        <v>女</v>
      </c>
    </row>
    <row r="64" spans="1:5" ht="30" customHeight="1">
      <c r="A64" s="6">
        <v>61</v>
      </c>
      <c r="B64" s="6" t="str">
        <f>"45472022122209431258953"</f>
        <v>45472022122209431258953</v>
      </c>
      <c r="C64" s="6" t="s">
        <v>8</v>
      </c>
      <c r="D64" s="6" t="str">
        <f>"王永梅"</f>
        <v>王永梅</v>
      </c>
      <c r="E64" s="6" t="str">
        <f t="shared" si="1"/>
        <v>女</v>
      </c>
    </row>
    <row r="65" spans="1:5" ht="30" customHeight="1">
      <c r="A65" s="6">
        <v>62</v>
      </c>
      <c r="B65" s="6" t="str">
        <f>"45472022122210340858954"</f>
        <v>45472022122210340858954</v>
      </c>
      <c r="C65" s="6" t="s">
        <v>8</v>
      </c>
      <c r="D65" s="6" t="str">
        <f>"李乔真"</f>
        <v>李乔真</v>
      </c>
      <c r="E65" s="6" t="str">
        <f t="shared" si="1"/>
        <v>女</v>
      </c>
    </row>
    <row r="66" spans="1:5" ht="30" customHeight="1">
      <c r="A66" s="6">
        <v>63</v>
      </c>
      <c r="B66" s="6" t="str">
        <f>"45472022122223105258962"</f>
        <v>45472022122223105258962</v>
      </c>
      <c r="C66" s="6" t="s">
        <v>8</v>
      </c>
      <c r="D66" s="6" t="str">
        <f>"王岩"</f>
        <v>王岩</v>
      </c>
      <c r="E66" s="6" t="str">
        <f t="shared" si="1"/>
        <v>女</v>
      </c>
    </row>
    <row r="67" spans="1:5" ht="30" customHeight="1">
      <c r="A67" s="6">
        <v>64</v>
      </c>
      <c r="B67" s="6" t="str">
        <f>"45472022122309064058963"</f>
        <v>45472022122309064058963</v>
      </c>
      <c r="C67" s="6" t="s">
        <v>8</v>
      </c>
      <c r="D67" s="6" t="str">
        <f>"李雷鸣"</f>
        <v>李雷鸣</v>
      </c>
      <c r="E67" s="6" t="str">
        <f>"男"</f>
        <v>男</v>
      </c>
    </row>
    <row r="68" spans="1:5" ht="30" customHeight="1">
      <c r="A68" s="6">
        <v>65</v>
      </c>
      <c r="B68" s="6" t="str">
        <f>"45472022122315163858967"</f>
        <v>45472022122315163858967</v>
      </c>
      <c r="C68" s="6" t="s">
        <v>8</v>
      </c>
      <c r="D68" s="6" t="str">
        <f>"骆晨"</f>
        <v>骆晨</v>
      </c>
      <c r="E68" s="6" t="str">
        <f>"女"</f>
        <v>女</v>
      </c>
    </row>
    <row r="69" spans="1:5" ht="30" customHeight="1">
      <c r="A69" s="6">
        <v>66</v>
      </c>
      <c r="B69" s="6" t="str">
        <f>"45472022122317501158969"</f>
        <v>45472022122317501158969</v>
      </c>
      <c r="C69" s="6" t="s">
        <v>8</v>
      </c>
      <c r="D69" s="6" t="str">
        <f>"魏呈东"</f>
        <v>魏呈东</v>
      </c>
      <c r="E69" s="6" t="str">
        <f>"男"</f>
        <v>男</v>
      </c>
    </row>
    <row r="70" spans="1:5" ht="30" customHeight="1">
      <c r="A70" s="6">
        <v>67</v>
      </c>
      <c r="B70" s="6" t="str">
        <f>"45472022122318102658970"</f>
        <v>45472022122318102658970</v>
      </c>
      <c r="C70" s="6" t="s">
        <v>8</v>
      </c>
      <c r="D70" s="6" t="str">
        <f>"李明扬"</f>
        <v>李明扬</v>
      </c>
      <c r="E70" s="6" t="str">
        <f>"男"</f>
        <v>男</v>
      </c>
    </row>
    <row r="71" spans="1:5" ht="30" customHeight="1">
      <c r="A71" s="6">
        <v>68</v>
      </c>
      <c r="B71" s="6" t="str">
        <f>"45472022122321591758971"</f>
        <v>45472022122321591758971</v>
      </c>
      <c r="C71" s="6" t="s">
        <v>8</v>
      </c>
      <c r="D71" s="6" t="str">
        <f>"薄之厚"</f>
        <v>薄之厚</v>
      </c>
      <c r="E71" s="6" t="str">
        <f>"男"</f>
        <v>男</v>
      </c>
    </row>
    <row r="72" spans="1:5" ht="30" customHeight="1">
      <c r="A72" s="6">
        <v>69</v>
      </c>
      <c r="B72" s="6" t="str">
        <f>"45472022122513040858979"</f>
        <v>45472022122513040858979</v>
      </c>
      <c r="C72" s="6" t="s">
        <v>8</v>
      </c>
      <c r="D72" s="6" t="str">
        <f>"韩梦阳"</f>
        <v>韩梦阳</v>
      </c>
      <c r="E72" s="6" t="str">
        <f aca="true" t="shared" si="2" ref="E72:E77">"女"</f>
        <v>女</v>
      </c>
    </row>
    <row r="73" spans="1:5" ht="30" customHeight="1">
      <c r="A73" s="6">
        <v>70</v>
      </c>
      <c r="B73" s="6" t="str">
        <f>"45472022122513470758980"</f>
        <v>45472022122513470758980</v>
      </c>
      <c r="C73" s="6" t="s">
        <v>8</v>
      </c>
      <c r="D73" s="6" t="str">
        <f>"袁莎"</f>
        <v>袁莎</v>
      </c>
      <c r="E73" s="6" t="str">
        <f t="shared" si="2"/>
        <v>女</v>
      </c>
    </row>
    <row r="74" spans="1:5" ht="30" customHeight="1">
      <c r="A74" s="6">
        <v>71</v>
      </c>
      <c r="B74" s="6" t="str">
        <f>"45472022122516103158981"</f>
        <v>45472022122516103158981</v>
      </c>
      <c r="C74" s="6" t="s">
        <v>8</v>
      </c>
      <c r="D74" s="6" t="str">
        <f>"梁清伟"</f>
        <v>梁清伟</v>
      </c>
      <c r="E74" s="6" t="str">
        <f t="shared" si="2"/>
        <v>女</v>
      </c>
    </row>
    <row r="75" spans="1:5" ht="30" customHeight="1">
      <c r="A75" s="6">
        <v>72</v>
      </c>
      <c r="B75" s="6" t="str">
        <f>"45472022122521065458984"</f>
        <v>45472022122521065458984</v>
      </c>
      <c r="C75" s="6" t="s">
        <v>8</v>
      </c>
      <c r="D75" s="6" t="str">
        <f>"杨竹兴"</f>
        <v>杨竹兴</v>
      </c>
      <c r="E75" s="6" t="str">
        <f t="shared" si="2"/>
        <v>女</v>
      </c>
    </row>
    <row r="76" spans="1:5" ht="30" customHeight="1">
      <c r="A76" s="6">
        <v>73</v>
      </c>
      <c r="B76" s="6" t="str">
        <f>"45472022122521153858985"</f>
        <v>45472022122521153858985</v>
      </c>
      <c r="C76" s="6" t="s">
        <v>8</v>
      </c>
      <c r="D76" s="6" t="str">
        <f>"冯元哲"</f>
        <v>冯元哲</v>
      </c>
      <c r="E76" s="6" t="str">
        <f t="shared" si="2"/>
        <v>女</v>
      </c>
    </row>
    <row r="77" spans="1:5" ht="30" customHeight="1">
      <c r="A77" s="6">
        <v>74</v>
      </c>
      <c r="B77" s="6" t="str">
        <f>"45472022122521155758986"</f>
        <v>45472022122521155758986</v>
      </c>
      <c r="C77" s="6" t="s">
        <v>8</v>
      </c>
      <c r="D77" s="6" t="str">
        <f>"陈宇丽"</f>
        <v>陈宇丽</v>
      </c>
      <c r="E77" s="6" t="str">
        <f t="shared" si="2"/>
        <v>女</v>
      </c>
    </row>
    <row r="78" spans="1:5" ht="30" customHeight="1">
      <c r="A78" s="6">
        <v>75</v>
      </c>
      <c r="B78" s="6" t="str">
        <f>"45472022122610110958990"</f>
        <v>45472022122610110958990</v>
      </c>
      <c r="C78" s="6" t="s">
        <v>8</v>
      </c>
      <c r="D78" s="6" t="str">
        <f>"张航奇"</f>
        <v>张航奇</v>
      </c>
      <c r="E78" s="6" t="str">
        <f>"男"</f>
        <v>男</v>
      </c>
    </row>
    <row r="79" spans="1:5" ht="30" customHeight="1">
      <c r="A79" s="6">
        <v>76</v>
      </c>
      <c r="B79" s="6" t="str">
        <f>"45472022122611391858991"</f>
        <v>45472022122611391858991</v>
      </c>
      <c r="C79" s="6" t="s">
        <v>8</v>
      </c>
      <c r="D79" s="6" t="str">
        <f>"白音淖尔"</f>
        <v>白音淖尔</v>
      </c>
      <c r="E79" s="6" t="str">
        <f>"男"</f>
        <v>男</v>
      </c>
    </row>
    <row r="80" spans="1:5" ht="30" customHeight="1">
      <c r="A80" s="6">
        <v>77</v>
      </c>
      <c r="B80" s="6" t="str">
        <f>"45472022122615132658997"</f>
        <v>45472022122615132658997</v>
      </c>
      <c r="C80" s="6" t="s">
        <v>8</v>
      </c>
      <c r="D80" s="6" t="str">
        <f>"李姗"</f>
        <v>李姗</v>
      </c>
      <c r="E80" s="6" t="str">
        <f>"女"</f>
        <v>女</v>
      </c>
    </row>
    <row r="81" spans="1:5" ht="30" customHeight="1">
      <c r="A81" s="6">
        <v>78</v>
      </c>
      <c r="B81" s="6" t="str">
        <f>"45472022122620052159002"</f>
        <v>45472022122620052159002</v>
      </c>
      <c r="C81" s="6" t="s">
        <v>8</v>
      </c>
      <c r="D81" s="6" t="str">
        <f>"罗仲凯"</f>
        <v>罗仲凯</v>
      </c>
      <c r="E81" s="6" t="str">
        <f>"男"</f>
        <v>男</v>
      </c>
    </row>
    <row r="82" spans="1:5" ht="30" customHeight="1">
      <c r="A82" s="6">
        <v>79</v>
      </c>
      <c r="B82" s="6" t="str">
        <f>"45472022122708165759006"</f>
        <v>45472022122708165759006</v>
      </c>
      <c r="C82" s="6" t="s">
        <v>8</v>
      </c>
      <c r="D82" s="6" t="str">
        <f>"符嘉玮"</f>
        <v>符嘉玮</v>
      </c>
      <c r="E82" s="6" t="str">
        <f>"女"</f>
        <v>女</v>
      </c>
    </row>
    <row r="83" spans="1:5" ht="30" customHeight="1">
      <c r="A83" s="6">
        <v>80</v>
      </c>
      <c r="B83" s="6" t="str">
        <f>"45472022122709594759008"</f>
        <v>45472022122709594759008</v>
      </c>
      <c r="C83" s="6" t="s">
        <v>8</v>
      </c>
      <c r="D83" s="6" t="str">
        <f>"王馨冉"</f>
        <v>王馨冉</v>
      </c>
      <c r="E83" s="6" t="str">
        <f>"女"</f>
        <v>女</v>
      </c>
    </row>
    <row r="84" spans="1:5" ht="30" customHeight="1">
      <c r="A84" s="6">
        <v>81</v>
      </c>
      <c r="B84" s="6" t="str">
        <f>"45472022122710063159011"</f>
        <v>45472022122710063159011</v>
      </c>
      <c r="C84" s="6" t="s">
        <v>8</v>
      </c>
      <c r="D84" s="6" t="str">
        <f>"张海丹"</f>
        <v>张海丹</v>
      </c>
      <c r="E84" s="6" t="str">
        <f>"女"</f>
        <v>女</v>
      </c>
    </row>
    <row r="85" spans="1:5" ht="30" customHeight="1">
      <c r="A85" s="6">
        <v>82</v>
      </c>
      <c r="B85" s="6" t="str">
        <f>"45472022122718175859020"</f>
        <v>45472022122718175859020</v>
      </c>
      <c r="C85" s="6" t="s">
        <v>8</v>
      </c>
      <c r="D85" s="6" t="str">
        <f>"陈昕"</f>
        <v>陈昕</v>
      </c>
      <c r="E85" s="6" t="str">
        <f>"女"</f>
        <v>女</v>
      </c>
    </row>
    <row r="86" spans="1:5" ht="30" customHeight="1">
      <c r="A86" s="6">
        <v>83</v>
      </c>
      <c r="B86" s="6" t="str">
        <f>"45472022122719305759021"</f>
        <v>45472022122719305759021</v>
      </c>
      <c r="C86" s="6" t="s">
        <v>8</v>
      </c>
      <c r="D86" s="6" t="str">
        <f>"纪伟伟"</f>
        <v>纪伟伟</v>
      </c>
      <c r="E86" s="6" t="str">
        <f>"男"</f>
        <v>男</v>
      </c>
    </row>
    <row r="87" spans="1:5" ht="30" customHeight="1">
      <c r="A87" s="6">
        <v>84</v>
      </c>
      <c r="B87" s="6" t="str">
        <f>"45472022122721034859024"</f>
        <v>45472022122721034859024</v>
      </c>
      <c r="C87" s="6" t="s">
        <v>8</v>
      </c>
      <c r="D87" s="6" t="str">
        <f>"李文"</f>
        <v>李文</v>
      </c>
      <c r="E87" s="6" t="str">
        <f>"男"</f>
        <v>男</v>
      </c>
    </row>
    <row r="88" spans="1:5" ht="30" customHeight="1">
      <c r="A88" s="6">
        <v>85</v>
      </c>
      <c r="B88" s="6" t="str">
        <f>"45472022122721154559026"</f>
        <v>45472022122721154559026</v>
      </c>
      <c r="C88" s="6" t="s">
        <v>8</v>
      </c>
      <c r="D88" s="6" t="str">
        <f>"周若娜"</f>
        <v>周若娜</v>
      </c>
      <c r="E88" s="6" t="str">
        <f>"女"</f>
        <v>女</v>
      </c>
    </row>
    <row r="89" spans="1:5" ht="30" customHeight="1">
      <c r="A89" s="6">
        <v>86</v>
      </c>
      <c r="B89" s="6" t="str">
        <f>"45472022122721490659027"</f>
        <v>45472022122721490659027</v>
      </c>
      <c r="C89" s="6" t="s">
        <v>8</v>
      </c>
      <c r="D89" s="6" t="str">
        <f>"刘艺宁"</f>
        <v>刘艺宁</v>
      </c>
      <c r="E89" s="6" t="str">
        <f>"女"</f>
        <v>女</v>
      </c>
    </row>
    <row r="90" spans="1:5" ht="30" customHeight="1">
      <c r="A90" s="6">
        <v>87</v>
      </c>
      <c r="B90" s="6" t="str">
        <f>"45472022122800002259032"</f>
        <v>45472022122800002259032</v>
      </c>
      <c r="C90" s="6" t="s">
        <v>8</v>
      </c>
      <c r="D90" s="6" t="str">
        <f>"陈建任"</f>
        <v>陈建任</v>
      </c>
      <c r="E90" s="6" t="str">
        <f>"男"</f>
        <v>男</v>
      </c>
    </row>
    <row r="91" spans="1:5" ht="30" customHeight="1">
      <c r="A91" s="6">
        <v>88</v>
      </c>
      <c r="B91" s="6" t="str">
        <f>"45472022122800283359033"</f>
        <v>45472022122800283359033</v>
      </c>
      <c r="C91" s="6" t="s">
        <v>8</v>
      </c>
      <c r="D91" s="6" t="str">
        <f>"邢家华"</f>
        <v>邢家华</v>
      </c>
      <c r="E91" s="6" t="str">
        <f aca="true" t="shared" si="3" ref="E91:E94">"女"</f>
        <v>女</v>
      </c>
    </row>
    <row r="92" spans="1:5" ht="30" customHeight="1">
      <c r="A92" s="6">
        <v>89</v>
      </c>
      <c r="B92" s="6" t="str">
        <f>"45472022122809234559035"</f>
        <v>45472022122809234559035</v>
      </c>
      <c r="C92" s="6" t="s">
        <v>8</v>
      </c>
      <c r="D92" s="6" t="str">
        <f>"焦旭音"</f>
        <v>焦旭音</v>
      </c>
      <c r="E92" s="6" t="str">
        <f t="shared" si="3"/>
        <v>女</v>
      </c>
    </row>
    <row r="93" spans="1:5" ht="30" customHeight="1">
      <c r="A93" s="6">
        <v>90</v>
      </c>
      <c r="B93" s="6" t="str">
        <f>"45472022122811244159039"</f>
        <v>45472022122811244159039</v>
      </c>
      <c r="C93" s="6" t="s">
        <v>8</v>
      </c>
      <c r="D93" s="6" t="str">
        <f>"胡思阳"</f>
        <v>胡思阳</v>
      </c>
      <c r="E93" s="6" t="str">
        <f t="shared" si="3"/>
        <v>女</v>
      </c>
    </row>
    <row r="94" spans="1:5" ht="30" customHeight="1">
      <c r="A94" s="6">
        <v>91</v>
      </c>
      <c r="B94" s="6" t="str">
        <f>"45472022122811391759042"</f>
        <v>45472022122811391759042</v>
      </c>
      <c r="C94" s="6" t="s">
        <v>8</v>
      </c>
      <c r="D94" s="6" t="str">
        <f>"韩采芳"</f>
        <v>韩采芳</v>
      </c>
      <c r="E94" s="6" t="str">
        <f t="shared" si="3"/>
        <v>女</v>
      </c>
    </row>
  </sheetData>
  <sheetProtection/>
  <mergeCells count="1">
    <mergeCell ref="A2:E2"/>
  </mergeCells>
  <printOptions/>
  <pageMargins left="0.7083333333333334" right="0.4722222222222222" top="0.5506944444444445" bottom="0.6298611111111111" header="0.3930555555555555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2023-01-03T00:58:42Z</dcterms:created>
  <dcterms:modified xsi:type="dcterms:W3CDTF">2023-01-04T04:03:29Z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00FA868F2FF0464C8979D25C3CD87A1A</vt:lpwstr>
  </property>
  <property fmtid="{D5CDD505-2E9C-101B-9397-08002B2CF9AE}" pid="4" name="KSOProductBuildV">
    <vt:lpwstr>2052-11.8.2.11019</vt:lpwstr>
  </property>
</Properties>
</file>