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<sst xmlns="http://schemas.openxmlformats.org/spreadsheetml/2006/main" count="6" uniqueCount="6">
  <si>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2022年颍上县高校毕业生基层特岗人员补录资格复审合格人员名单</t>
  </si>
  <si>
    <t>序号</t>
  </si>
  <si>
    <t>准考证号</t>
  </si>
  <si>
    <t>职业能力测试成绩</t>
  </si>
  <si>
    <t>申论成绩</t>
  </si>
  <si>
    <t>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</si>
</sst>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9.00390625" style="1" customWidth="1"/>
    <col min="2" max="2" width="20.25390625" style="1" customWidth="1"/>
    <col min="3" max="3" width="19.125" style="1" customWidth="1"/>
    <col min="4" max="4" width="17.375" style="1" customWidth="1"/>
    <col min="5" max="5" width="17.75390625" style="1" customWidth="1"/>
    <col min="6" max="6" width="9.00390625" style="1" customWidth="1"/>
  </cols>
  <sheetData>
    <row r="1" spans="1:5" ht="30" customHeight="1">
      <c r="A1" s="2" t="s">
        <v>0</v>
      </c>
      <c r="B1" s="3"/>
      <c r="C1" s="3"/>
      <c r="D1" s="3"/>
      <c r="E1" s="3"/>
    </row>
    <row r="2" spans="1:5" ht="14.25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</row>
    <row r="3" spans="1:6" ht="14.25">
      <c r="A3" s="7">
        <v>1</v>
      </c>
      <c r="B3" s="8" t="str">
        <f>"202212171001"</f>
        <v>202212171001</v>
      </c>
      <c r="C3" s="9">
        <v>82.22</v>
      </c>
      <c r="D3" s="9">
        <v>78.5</v>
      </c>
      <c r="E3" s="10">
        <f aca="true" t="shared" si="0" ref="E3:E48">(C3+D3)/2</f>
        <v>80.36</v>
      </c>
      <c r="F3" s="11"/>
    </row>
    <row r="4" spans="1:6" ht="14.25">
      <c r="A4" s="7">
        <v>2</v>
      </c>
      <c r="B4" s="8" t="str">
        <f>"202212170829"</f>
        <v>202212170829</v>
      </c>
      <c r="C4" s="9">
        <v>82.09</v>
      </c>
      <c r="D4" s="9">
        <v>74.5</v>
      </c>
      <c r="E4" s="10">
        <f t="shared" si="0"/>
        <v>78.295</v>
      </c>
      <c r="F4" s="11"/>
    </row>
    <row r="5" spans="1:6" ht="14.25">
      <c r="A5" s="7">
        <v>3</v>
      </c>
      <c r="B5" s="8" t="str">
        <f>"202212170123"</f>
        <v>202212170123</v>
      </c>
      <c r="C5" s="9">
        <v>75.83</v>
      </c>
      <c r="D5" s="9">
        <v>80</v>
      </c>
      <c r="E5" s="10">
        <f t="shared" si="0"/>
        <v>77.91499999999999</v>
      </c>
      <c r="F5" s="11"/>
    </row>
    <row r="6" spans="1:6" ht="14.25">
      <c r="A6" s="7">
        <v>4</v>
      </c>
      <c r="B6" s="8" t="str">
        <f>"202212171206"</f>
        <v>202212171206</v>
      </c>
      <c r="C6" s="9">
        <v>77.28</v>
      </c>
      <c r="D6" s="9">
        <v>78.5</v>
      </c>
      <c r="E6" s="10">
        <f t="shared" si="0"/>
        <v>77.89</v>
      </c>
      <c r="F6" s="11"/>
    </row>
    <row r="7" spans="1:6" ht="14.25">
      <c r="A7" s="7">
        <v>5</v>
      </c>
      <c r="B7" s="8" t="str">
        <f>"202212171110"</f>
        <v>202212171110</v>
      </c>
      <c r="C7" s="9">
        <v>81.52</v>
      </c>
      <c r="D7" s="9">
        <v>73.5</v>
      </c>
      <c r="E7" s="10">
        <f t="shared" si="0"/>
        <v>77.50999999999999</v>
      </c>
      <c r="F7" s="11"/>
    </row>
    <row r="8" spans="1:6" ht="14.25">
      <c r="A8" s="7">
        <v>6</v>
      </c>
      <c r="B8" s="8" t="str">
        <f>"202212170229"</f>
        <v>202212170229</v>
      </c>
      <c r="C8" s="9">
        <v>87.62</v>
      </c>
      <c r="D8" s="9">
        <v>66</v>
      </c>
      <c r="E8" s="10">
        <f t="shared" si="0"/>
        <v>76.81</v>
      </c>
      <c r="F8" s="11"/>
    </row>
    <row r="9" spans="1:6" ht="14.25">
      <c r="A9" s="7">
        <v>7</v>
      </c>
      <c r="B9" s="8" t="str">
        <f>"202212170323"</f>
        <v>202212170323</v>
      </c>
      <c r="C9" s="9">
        <v>84.23</v>
      </c>
      <c r="D9" s="9">
        <v>68</v>
      </c>
      <c r="E9" s="10">
        <f t="shared" si="0"/>
        <v>76.11500000000001</v>
      </c>
      <c r="F9" s="11"/>
    </row>
    <row r="10" spans="1:6" ht="14.25">
      <c r="A10" s="7">
        <v>8</v>
      </c>
      <c r="B10" s="8" t="str">
        <f>"202212170930"</f>
        <v>202212170930</v>
      </c>
      <c r="C10" s="9">
        <v>86.53</v>
      </c>
      <c r="D10" s="9">
        <v>65.5</v>
      </c>
      <c r="E10" s="10">
        <f t="shared" si="0"/>
        <v>76.015</v>
      </c>
      <c r="F10" s="11"/>
    </row>
    <row r="11" spans="1:6" ht="14.25">
      <c r="A11" s="7">
        <v>9</v>
      </c>
      <c r="B11" s="8" t="str">
        <f>"202212170124"</f>
        <v>202212170124</v>
      </c>
      <c r="C11" s="9">
        <v>79.93</v>
      </c>
      <c r="D11" s="9">
        <v>71</v>
      </c>
      <c r="E11" s="10">
        <f t="shared" si="0"/>
        <v>75.465</v>
      </c>
      <c r="F11" s="11"/>
    </row>
    <row r="12" spans="1:6" ht="14.25">
      <c r="A12" s="7">
        <v>10</v>
      </c>
      <c r="B12" s="8" t="str">
        <f>"202212170303"</f>
        <v>202212170303</v>
      </c>
      <c r="C12" s="9">
        <v>85.54</v>
      </c>
      <c r="D12" s="9">
        <v>64</v>
      </c>
      <c r="E12" s="10">
        <f t="shared" si="0"/>
        <v>74.77000000000001</v>
      </c>
      <c r="F12" s="11"/>
    </row>
    <row r="13" spans="1:6" ht="14.25">
      <c r="A13" s="7">
        <v>11</v>
      </c>
      <c r="B13" s="8" t="str">
        <f>"202212170419"</f>
        <v>202212170419</v>
      </c>
      <c r="C13" s="9">
        <v>85.46</v>
      </c>
      <c r="D13" s="9">
        <v>64</v>
      </c>
      <c r="E13" s="10">
        <f t="shared" si="0"/>
        <v>74.72999999999999</v>
      </c>
      <c r="F13" s="11"/>
    </row>
    <row r="14" spans="1:6" ht="14.25">
      <c r="A14" s="7">
        <v>12</v>
      </c>
      <c r="B14" s="8" t="str">
        <f>"202212170230"</f>
        <v>202212170230</v>
      </c>
      <c r="C14" s="9">
        <v>77.95</v>
      </c>
      <c r="D14" s="9">
        <v>71.5</v>
      </c>
      <c r="E14" s="10">
        <f t="shared" si="0"/>
        <v>74.725</v>
      </c>
      <c r="F14" s="11"/>
    </row>
    <row r="15" spans="1:6" ht="14.25">
      <c r="A15" s="7">
        <v>13</v>
      </c>
      <c r="B15" s="8" t="str">
        <f>"202212170223"</f>
        <v>202212170223</v>
      </c>
      <c r="C15" s="9">
        <v>82.15</v>
      </c>
      <c r="D15" s="9">
        <v>65.5</v>
      </c>
      <c r="E15" s="10">
        <f t="shared" si="0"/>
        <v>73.825</v>
      </c>
      <c r="F15" s="11"/>
    </row>
    <row r="16" spans="1:6" ht="14.25">
      <c r="A16" s="7">
        <v>14</v>
      </c>
      <c r="B16" s="8" t="str">
        <f>"202212170221"</f>
        <v>202212170221</v>
      </c>
      <c r="C16" s="9">
        <v>77.9</v>
      </c>
      <c r="D16" s="9">
        <v>68.5</v>
      </c>
      <c r="E16" s="10">
        <f t="shared" si="0"/>
        <v>73.2</v>
      </c>
      <c r="F16" s="11"/>
    </row>
    <row r="17" spans="1:6" ht="14.25">
      <c r="A17" s="7">
        <v>15</v>
      </c>
      <c r="B17" s="8" t="str">
        <f>"202212171208"</f>
        <v>202212171208</v>
      </c>
      <c r="C17" s="9">
        <v>77.19</v>
      </c>
      <c r="D17" s="9">
        <v>69</v>
      </c>
      <c r="E17" s="10">
        <f t="shared" si="0"/>
        <v>73.095</v>
      </c>
      <c r="F17" s="11"/>
    </row>
    <row r="18" spans="1:6" ht="14.25">
      <c r="A18" s="7">
        <v>16</v>
      </c>
      <c r="B18" s="8" t="str">
        <f>"202212170427"</f>
        <v>202212170427</v>
      </c>
      <c r="C18" s="9">
        <v>78.66</v>
      </c>
      <c r="D18" s="9">
        <v>67</v>
      </c>
      <c r="E18" s="10">
        <f t="shared" si="0"/>
        <v>72.83</v>
      </c>
      <c r="F18" s="11"/>
    </row>
    <row r="19" spans="1:6" ht="14.25">
      <c r="A19" s="7">
        <v>17</v>
      </c>
      <c r="B19" s="8" t="str">
        <f>"202212170602"</f>
        <v>202212170602</v>
      </c>
      <c r="C19" s="9">
        <v>79.64</v>
      </c>
      <c r="D19" s="9">
        <v>66</v>
      </c>
      <c r="E19" s="10">
        <f t="shared" si="0"/>
        <v>72.82</v>
      </c>
      <c r="F19" s="11"/>
    </row>
    <row r="20" spans="1:6" ht="14.25">
      <c r="A20" s="7">
        <v>18</v>
      </c>
      <c r="B20" s="8" t="str">
        <f>"202212170717"</f>
        <v>202212170717</v>
      </c>
      <c r="C20" s="9">
        <v>78.95</v>
      </c>
      <c r="D20" s="9">
        <v>66.5</v>
      </c>
      <c r="E20" s="10">
        <f t="shared" si="0"/>
        <v>72.725</v>
      </c>
      <c r="F20" s="11"/>
    </row>
    <row r="21" spans="1:6" ht="14.25">
      <c r="A21" s="7">
        <v>19</v>
      </c>
      <c r="B21" s="8" t="str">
        <f>"202212170115"</f>
        <v>202212170115</v>
      </c>
      <c r="C21" s="9">
        <v>80.9</v>
      </c>
      <c r="D21" s="9">
        <v>64.5</v>
      </c>
      <c r="E21" s="10">
        <f t="shared" si="0"/>
        <v>72.7</v>
      </c>
      <c r="F21" s="11"/>
    </row>
    <row r="22" spans="1:6" ht="14.25">
      <c r="A22" s="7">
        <v>20</v>
      </c>
      <c r="B22" s="8" t="str">
        <f>"202212171116"</f>
        <v>202212171116</v>
      </c>
      <c r="C22" s="9">
        <v>77.82</v>
      </c>
      <c r="D22" s="9">
        <v>67.5</v>
      </c>
      <c r="E22" s="10">
        <f t="shared" si="0"/>
        <v>72.66</v>
      </c>
      <c r="F22" s="11"/>
    </row>
    <row r="23" spans="1:6" ht="14.25">
      <c r="A23" s="7">
        <v>21</v>
      </c>
      <c r="B23" s="8" t="str">
        <f>"202212171015"</f>
        <v>202212171015</v>
      </c>
      <c r="C23" s="9">
        <v>80.25</v>
      </c>
      <c r="D23" s="9">
        <v>65</v>
      </c>
      <c r="E23" s="10">
        <f t="shared" si="0"/>
        <v>72.625</v>
      </c>
      <c r="F23" s="11"/>
    </row>
    <row r="24" spans="1:6" ht="14.25">
      <c r="A24" s="7">
        <v>22</v>
      </c>
      <c r="B24" s="8" t="str">
        <f>"202212170712"</f>
        <v>202212170712</v>
      </c>
      <c r="C24" s="9">
        <v>79.04</v>
      </c>
      <c r="D24" s="9">
        <v>66</v>
      </c>
      <c r="E24" s="10">
        <f t="shared" si="0"/>
        <v>72.52000000000001</v>
      </c>
      <c r="F24" s="11"/>
    </row>
    <row r="25" spans="1:6" ht="14.25">
      <c r="A25" s="7">
        <v>23</v>
      </c>
      <c r="B25" s="8" t="str">
        <f>"202212170225"</f>
        <v>202212170225</v>
      </c>
      <c r="C25" s="9">
        <v>77.83</v>
      </c>
      <c r="D25" s="9">
        <v>66.5</v>
      </c>
      <c r="E25" s="10">
        <f t="shared" si="0"/>
        <v>72.16499999999999</v>
      </c>
      <c r="F25" s="11"/>
    </row>
    <row r="26" spans="1:6" ht="14.25">
      <c r="A26" s="7">
        <v>24</v>
      </c>
      <c r="B26" s="8" t="str">
        <f>"202212171217"</f>
        <v>202212171217</v>
      </c>
      <c r="C26" s="9">
        <v>77.73</v>
      </c>
      <c r="D26" s="9">
        <v>66.5</v>
      </c>
      <c r="E26" s="10">
        <f t="shared" si="0"/>
        <v>72.11500000000001</v>
      </c>
      <c r="F26" s="11"/>
    </row>
    <row r="27" spans="1:6" ht="14.25">
      <c r="A27" s="7">
        <v>25</v>
      </c>
      <c r="B27" s="8" t="str">
        <f>"202212170820"</f>
        <v>202212170820</v>
      </c>
      <c r="C27" s="9">
        <v>77.02</v>
      </c>
      <c r="D27" s="9">
        <v>67</v>
      </c>
      <c r="E27" s="10">
        <f t="shared" si="0"/>
        <v>72.00999999999999</v>
      </c>
      <c r="F27" s="11"/>
    </row>
    <row r="28" spans="1:6" ht="14.25">
      <c r="A28" s="7">
        <v>26</v>
      </c>
      <c r="B28" s="8" t="str">
        <f>"202212171002"</f>
        <v>202212171002</v>
      </c>
      <c r="C28" s="9">
        <v>78.38</v>
      </c>
      <c r="D28" s="9">
        <v>65.5</v>
      </c>
      <c r="E28" s="10">
        <f t="shared" si="0"/>
        <v>71.94</v>
      </c>
      <c r="F28" s="11"/>
    </row>
    <row r="29" spans="1:6" ht="14.25">
      <c r="A29" s="7">
        <v>27</v>
      </c>
      <c r="B29" s="8" t="str">
        <f>"202212170320"</f>
        <v>202212170320</v>
      </c>
      <c r="C29" s="9">
        <v>75.76</v>
      </c>
      <c r="D29" s="9">
        <v>68</v>
      </c>
      <c r="E29" s="10">
        <f t="shared" si="0"/>
        <v>71.88</v>
      </c>
      <c r="F29" s="11"/>
    </row>
    <row r="30" spans="1:6" ht="14.25">
      <c r="A30" s="7">
        <v>28</v>
      </c>
      <c r="B30" s="8" t="str">
        <f>"202212170407"</f>
        <v>202212170407</v>
      </c>
      <c r="C30" s="9">
        <v>81.61</v>
      </c>
      <c r="D30" s="9">
        <v>62</v>
      </c>
      <c r="E30" s="10">
        <f t="shared" si="0"/>
        <v>71.805</v>
      </c>
      <c r="F30" s="11"/>
    </row>
    <row r="31" spans="1:6" ht="14.25">
      <c r="A31" s="7">
        <v>29</v>
      </c>
      <c r="B31" s="8" t="str">
        <f>"202212170520"</f>
        <v>202212170520</v>
      </c>
      <c r="C31" s="9">
        <v>67.5</v>
      </c>
      <c r="D31" s="9">
        <v>76</v>
      </c>
      <c r="E31" s="10">
        <f t="shared" si="0"/>
        <v>71.75</v>
      </c>
      <c r="F31" s="11"/>
    </row>
    <row r="32" spans="1:6" ht="14.25">
      <c r="A32" s="7">
        <v>30</v>
      </c>
      <c r="B32" s="8" t="str">
        <f>"202212170908"</f>
        <v>202212170908</v>
      </c>
      <c r="C32" s="9">
        <v>71.33</v>
      </c>
      <c r="D32" s="9">
        <v>72</v>
      </c>
      <c r="E32" s="10">
        <f t="shared" si="0"/>
        <v>71.66499999999999</v>
      </c>
      <c r="F32" s="11"/>
    </row>
    <row r="33" spans="1:6" ht="14.25">
      <c r="A33" s="7">
        <v>31</v>
      </c>
      <c r="B33" s="8" t="str">
        <f>"202212170517"</f>
        <v>202212170517</v>
      </c>
      <c r="C33" s="9">
        <v>77.43</v>
      </c>
      <c r="D33" s="9">
        <v>65</v>
      </c>
      <c r="E33" s="10">
        <f t="shared" si="0"/>
        <v>71.215</v>
      </c>
      <c r="F33" s="11"/>
    </row>
    <row r="34" spans="1:6" ht="14.25">
      <c r="A34" s="7">
        <v>32</v>
      </c>
      <c r="B34" s="8" t="str">
        <f>"202212170118"</f>
        <v>202212170118</v>
      </c>
      <c r="C34" s="9">
        <v>74.69</v>
      </c>
      <c r="D34" s="9">
        <v>67.5</v>
      </c>
      <c r="E34" s="10">
        <f t="shared" si="0"/>
        <v>71.095</v>
      </c>
      <c r="F34" s="11"/>
    </row>
    <row r="35" spans="1:6" ht="14.25">
      <c r="A35" s="7">
        <v>33</v>
      </c>
      <c r="B35" s="8" t="str">
        <f>"202212171123"</f>
        <v>202212171123</v>
      </c>
      <c r="C35" s="9">
        <v>75.68</v>
      </c>
      <c r="D35" s="9">
        <v>66.5</v>
      </c>
      <c r="E35" s="10">
        <f t="shared" si="0"/>
        <v>71.09</v>
      </c>
      <c r="F35" s="11"/>
    </row>
    <row r="36" spans="1:6" ht="14.25">
      <c r="A36" s="7">
        <v>34</v>
      </c>
      <c r="B36" s="8" t="str">
        <f>"202212170204"</f>
        <v>202212170204</v>
      </c>
      <c r="C36" s="9">
        <v>72.59</v>
      </c>
      <c r="D36" s="9">
        <v>69.5</v>
      </c>
      <c r="E36" s="10">
        <f t="shared" si="0"/>
        <v>71.045</v>
      </c>
      <c r="F36" s="11"/>
    </row>
    <row r="37" spans="1:6" ht="14.25">
      <c r="A37" s="7">
        <v>35</v>
      </c>
      <c r="B37" s="8" t="str">
        <f>"202212171030"</f>
        <v>202212171030</v>
      </c>
      <c r="C37" s="9">
        <v>71.38</v>
      </c>
      <c r="D37" s="9">
        <v>70.5</v>
      </c>
      <c r="E37" s="10">
        <f t="shared" si="0"/>
        <v>70.94</v>
      </c>
      <c r="F37" s="11"/>
    </row>
    <row r="38" spans="1:6" ht="14.25">
      <c r="A38" s="7">
        <v>36</v>
      </c>
      <c r="B38" s="8" t="str">
        <f>"202212170802"</f>
        <v>202212170802</v>
      </c>
      <c r="C38" s="9">
        <v>72.3</v>
      </c>
      <c r="D38" s="9">
        <v>69.5</v>
      </c>
      <c r="E38" s="10">
        <f t="shared" si="0"/>
        <v>70.9</v>
      </c>
      <c r="F38" s="11"/>
    </row>
    <row r="39" spans="1:6" ht="14.25">
      <c r="A39" s="7">
        <v>37</v>
      </c>
      <c r="B39" s="8" t="str">
        <f>"202212171021"</f>
        <v>202212171021</v>
      </c>
      <c r="C39" s="9">
        <v>73.76</v>
      </c>
      <c r="D39" s="9">
        <v>68</v>
      </c>
      <c r="E39" s="10">
        <f t="shared" si="0"/>
        <v>70.88</v>
      </c>
      <c r="F39" s="11"/>
    </row>
    <row r="40" spans="1:6" ht="14.25">
      <c r="A40" s="7">
        <v>38</v>
      </c>
      <c r="B40" s="8" t="str">
        <f>"202212170604"</f>
        <v>202212170604</v>
      </c>
      <c r="C40" s="9">
        <v>79.53</v>
      </c>
      <c r="D40" s="9">
        <v>61.5</v>
      </c>
      <c r="E40" s="10">
        <f t="shared" si="0"/>
        <v>70.515</v>
      </c>
      <c r="F40" s="11"/>
    </row>
    <row r="41" spans="1:6" ht="14.25">
      <c r="A41" s="7">
        <v>39</v>
      </c>
      <c r="B41" s="8" t="str">
        <f>"202212170506"</f>
        <v>202212170506</v>
      </c>
      <c r="C41" s="9">
        <v>73.29</v>
      </c>
      <c r="D41" s="9">
        <v>67.5</v>
      </c>
      <c r="E41" s="10">
        <f t="shared" si="0"/>
        <v>70.39500000000001</v>
      </c>
      <c r="F41" s="11"/>
    </row>
    <row r="42" spans="1:6" ht="14.25">
      <c r="A42" s="7">
        <v>40</v>
      </c>
      <c r="B42" s="8" t="str">
        <f>"202212170925"</f>
        <v>202212170925</v>
      </c>
      <c r="C42" s="9">
        <v>79.28</v>
      </c>
      <c r="D42" s="9">
        <v>61.5</v>
      </c>
      <c r="E42" s="10">
        <f t="shared" si="0"/>
        <v>70.39</v>
      </c>
      <c r="F42" s="11"/>
    </row>
    <row r="43" spans="1:6" ht="14.25">
      <c r="A43" s="7">
        <v>41</v>
      </c>
      <c r="B43" s="8" t="str">
        <f>"202212170721"</f>
        <v>202212170721</v>
      </c>
      <c r="C43" s="9">
        <v>80.26</v>
      </c>
      <c r="D43" s="9">
        <v>60.5</v>
      </c>
      <c r="E43" s="10">
        <f t="shared" si="0"/>
        <v>70.38</v>
      </c>
      <c r="F43" s="11"/>
    </row>
    <row r="44" spans="1:6" ht="14.25">
      <c r="A44" s="7">
        <v>42</v>
      </c>
      <c r="B44" s="8" t="str">
        <f>"202212170413"</f>
        <v>202212170413</v>
      </c>
      <c r="C44" s="9">
        <v>68.12</v>
      </c>
      <c r="D44" s="9">
        <v>72.5</v>
      </c>
      <c r="E44" s="10">
        <f t="shared" si="0"/>
        <v>70.31</v>
      </c>
      <c r="F44" s="11"/>
    </row>
    <row r="45" spans="1:6" ht="14.25">
      <c r="A45" s="7">
        <v>43</v>
      </c>
      <c r="B45" s="8" t="str">
        <f>"202212170302"</f>
        <v>202212170302</v>
      </c>
      <c r="C45" s="9">
        <v>71.57</v>
      </c>
      <c r="D45" s="9">
        <v>69</v>
      </c>
      <c r="E45" s="10">
        <f t="shared" si="0"/>
        <v>70.285</v>
      </c>
      <c r="F45" s="11"/>
    </row>
    <row r="46" spans="1:6" ht="14.25">
      <c r="A46" s="7">
        <v>44</v>
      </c>
      <c r="B46" s="8" t="str">
        <f>"202212170319"</f>
        <v>202212170319</v>
      </c>
      <c r="C46" s="9">
        <v>73.55</v>
      </c>
      <c r="D46" s="9">
        <v>66.5</v>
      </c>
      <c r="E46" s="10">
        <f t="shared" si="0"/>
        <v>70.025</v>
      </c>
      <c r="F46" s="11"/>
    </row>
    <row r="47" spans="1:6" ht="14.25">
      <c r="A47" s="7">
        <v>45</v>
      </c>
      <c r="B47" s="8" t="str">
        <f>"202212170606"</f>
        <v>202212170606</v>
      </c>
      <c r="C47" s="9">
        <v>78.56</v>
      </c>
      <c r="D47" s="9">
        <v>61</v>
      </c>
      <c r="E47" s="10">
        <f t="shared" si="0"/>
        <v>69.78</v>
      </c>
      <c r="F47" s="11"/>
    </row>
    <row r="48" spans="1:6" ht="14.25">
      <c r="A48" s="7">
        <v>46</v>
      </c>
      <c r="B48" s="8" t="str">
        <f>"202212170315"</f>
        <v>202212170315</v>
      </c>
      <c r="C48" s="9">
        <v>71.01</v>
      </c>
      <c r="D48" s="9">
        <v>68.5</v>
      </c>
      <c r="E48" s="10">
        <f t="shared" si="0"/>
        <v>69.755</v>
      </c>
      <c r="F48" s="11"/>
    </row>
    <row r="49" spans="1:6" ht="14.25">
      <c r="A49" s="7">
        <v>47</v>
      </c>
      <c r="B49" s="8" t="str">
        <f>"202212171121"</f>
        <v>202212171121</v>
      </c>
      <c r="C49" s="9">
        <v>77.23</v>
      </c>
      <c r="D49" s="9">
        <v>62</v>
      </c>
      <c r="E49" s="10">
        <f aca="true" t="shared" si="1" ref="E49:E58">(C49+D49)/2</f>
        <v>69.61500000000001</v>
      </c>
      <c r="F49" s="11"/>
    </row>
    <row r="50" spans="1:6" ht="14.25">
      <c r="A50" s="7">
        <v>48</v>
      </c>
      <c r="B50" s="8" t="str">
        <f>"202212171111"</f>
        <v>202212171111</v>
      </c>
      <c r="C50" s="9">
        <v>66.4</v>
      </c>
      <c r="D50" s="9">
        <v>72.5</v>
      </c>
      <c r="E50" s="10">
        <f t="shared" si="1"/>
        <v>69.45</v>
      </c>
      <c r="F50" s="11"/>
    </row>
    <row r="51" spans="1:6" ht="14.25">
      <c r="A51" s="7">
        <v>49</v>
      </c>
      <c r="B51" s="8" t="str">
        <f>"202212171014"</f>
        <v>202212171014</v>
      </c>
      <c r="C51" s="9">
        <v>78.39</v>
      </c>
      <c r="D51" s="9">
        <v>60.5</v>
      </c>
      <c r="E51" s="10">
        <f t="shared" si="1"/>
        <v>69.445</v>
      </c>
      <c r="F51" s="11"/>
    </row>
    <row r="52" spans="1:6" ht="14.25">
      <c r="A52" s="7">
        <v>50</v>
      </c>
      <c r="B52" s="8" t="str">
        <f>"202212170217"</f>
        <v>202212170217</v>
      </c>
      <c r="C52" s="9">
        <v>78.47</v>
      </c>
      <c r="D52" s="9">
        <v>60</v>
      </c>
      <c r="E52" s="10">
        <f t="shared" si="1"/>
        <v>69.235</v>
      </c>
      <c r="F52" s="11"/>
    </row>
    <row r="53" spans="1:6" ht="14.25">
      <c r="A53" s="7">
        <v>51</v>
      </c>
      <c r="B53" s="8" t="str">
        <f>"202212170703"</f>
        <v>202212170703</v>
      </c>
      <c r="C53" s="9">
        <v>75.36</v>
      </c>
      <c r="D53" s="9">
        <v>63</v>
      </c>
      <c r="E53" s="10">
        <f t="shared" si="1"/>
        <v>69.18</v>
      </c>
      <c r="F53" s="11"/>
    </row>
    <row r="54" spans="1:6" ht="14.25">
      <c r="A54" s="7">
        <v>52</v>
      </c>
      <c r="B54" s="8" t="str">
        <f>"202212171112"</f>
        <v>202212171112</v>
      </c>
      <c r="C54" s="9">
        <v>72.34</v>
      </c>
      <c r="D54" s="9">
        <v>66</v>
      </c>
      <c r="E54" s="10">
        <f t="shared" si="1"/>
        <v>69.17</v>
      </c>
      <c r="F54" s="11"/>
    </row>
    <row r="55" spans="1:6" ht="14.25">
      <c r="A55" s="7">
        <v>53</v>
      </c>
      <c r="B55" s="8" t="str">
        <f>"202212171203"</f>
        <v>202212171203</v>
      </c>
      <c r="C55" s="9">
        <v>75.26</v>
      </c>
      <c r="D55" s="9">
        <v>63</v>
      </c>
      <c r="E55" s="10">
        <f t="shared" si="1"/>
        <v>69.13</v>
      </c>
      <c r="F55" s="11"/>
    </row>
    <row r="56" spans="1:6" ht="14.25">
      <c r="A56" s="7">
        <v>54</v>
      </c>
      <c r="B56" s="8" t="str">
        <f>"202212170325"</f>
        <v>202212170325</v>
      </c>
      <c r="C56" s="9">
        <v>70.62</v>
      </c>
      <c r="D56" s="9">
        <v>67.5</v>
      </c>
      <c r="E56" s="10">
        <f t="shared" si="1"/>
        <v>69.06</v>
      </c>
      <c r="F56" s="11"/>
    </row>
    <row r="57" spans="1:6" ht="14.25">
      <c r="A57" s="7">
        <v>55</v>
      </c>
      <c r="B57" s="8" t="str">
        <f>"202212170716"</f>
        <v>202212170716</v>
      </c>
      <c r="C57" s="9">
        <v>69.73</v>
      </c>
      <c r="D57" s="9">
        <v>68</v>
      </c>
      <c r="E57" s="10">
        <f t="shared" si="1"/>
        <v>68.86500000000001</v>
      </c>
      <c r="F57" s="11"/>
    </row>
    <row r="58" spans="1:6" ht="14.25">
      <c r="A58" s="7">
        <v>56</v>
      </c>
      <c r="B58" s="8" t="str">
        <f>"202212171117"</f>
        <v>202212171117</v>
      </c>
      <c r="C58" s="9">
        <v>71.84</v>
      </c>
      <c r="D58" s="9">
        <v>65.5</v>
      </c>
      <c r="E58" s="10">
        <f t="shared" si="1"/>
        <v>68.67</v>
      </c>
      <c r="F58" s="11"/>
    </row>
  </sheetData>
  <sheetProtection/>
  <mergeCells count="1">
    <mergeCell ref="A1:E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YMM</cp:lastModifiedBy>
  <dcterms:created xsi:type="dcterms:W3CDTF">2016-12-02T08:54:00Z</dcterms:created>
  <dcterms:modified xsi:type="dcterms:W3CDTF">2023-01-03T03:30:11Z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3008D86CD7774BA589C9DABD3A0214C7</vt:lpwstr>
  </property>
</Properties>
</file>