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情况" sheetId="1" r:id="rId1"/>
  </sheets>
  <definedNames/>
  <calcPr fullCalcOnLoad="1"/>
</workbook>
</file>

<file path=xl/sharedStrings.xml><?xml version="1.0" encoding="utf-8"?>
<sst xmlns="http://schemas.openxmlformats.org/spreadsheetml/2006/main" count="455" uniqueCount="154">
  <si>
    <t>固镇县2022年下半年事业单位公开招聘工作人员资格复审及递补复审结果公示</t>
  </si>
  <si>
    <t>序号</t>
  </si>
  <si>
    <t>岗位代码</t>
  </si>
  <si>
    <t>准考证号</t>
  </si>
  <si>
    <t>考场号</t>
  </si>
  <si>
    <t>座位号</t>
  </si>
  <si>
    <t>职测/
卫规</t>
  </si>
  <si>
    <t>综合/
医基</t>
  </si>
  <si>
    <t>笔试成绩总分</t>
  </si>
  <si>
    <t>笔试合成成绩</t>
  </si>
  <si>
    <t>资格复审
结果</t>
  </si>
  <si>
    <t>2211001</t>
  </si>
  <si>
    <t>012180211</t>
  </si>
  <si>
    <t>02</t>
  </si>
  <si>
    <t>11</t>
  </si>
  <si>
    <t>合格</t>
  </si>
  <si>
    <t>012180527</t>
  </si>
  <si>
    <t>05</t>
  </si>
  <si>
    <t>27</t>
  </si>
  <si>
    <t>012180306</t>
  </si>
  <si>
    <t>03</t>
  </si>
  <si>
    <t>06</t>
  </si>
  <si>
    <t>2211002</t>
  </si>
  <si>
    <t>012180622</t>
  </si>
  <si>
    <t>22</t>
  </si>
  <si>
    <t>012180910</t>
  </si>
  <si>
    <t>09</t>
  </si>
  <si>
    <t>10</t>
  </si>
  <si>
    <t>012180826</t>
  </si>
  <si>
    <t>08</t>
  </si>
  <si>
    <t>26</t>
  </si>
  <si>
    <t>2211003</t>
  </si>
  <si>
    <t>012181229</t>
  </si>
  <si>
    <t>12</t>
  </si>
  <si>
    <t>29</t>
  </si>
  <si>
    <t>放弃</t>
  </si>
  <si>
    <t>012181226</t>
  </si>
  <si>
    <t>012181202</t>
  </si>
  <si>
    <t>012181201</t>
  </si>
  <si>
    <t>01</t>
  </si>
  <si>
    <t>递补合格</t>
  </si>
  <si>
    <t>012181213</t>
  </si>
  <si>
    <t>13</t>
  </si>
  <si>
    <t>012181310</t>
  </si>
  <si>
    <t>2211004</t>
  </si>
  <si>
    <t>012181520</t>
  </si>
  <si>
    <t>15</t>
  </si>
  <si>
    <t>20</t>
  </si>
  <si>
    <t>012181711</t>
  </si>
  <si>
    <t>17</t>
  </si>
  <si>
    <t>012181807</t>
  </si>
  <si>
    <t>18</t>
  </si>
  <si>
    <t>07</t>
  </si>
  <si>
    <t>012181403</t>
  </si>
  <si>
    <t>14</t>
  </si>
  <si>
    <t>012181618</t>
  </si>
  <si>
    <t>16</t>
  </si>
  <si>
    <t>012181703</t>
  </si>
  <si>
    <t>012181617</t>
  </si>
  <si>
    <t>2211005</t>
  </si>
  <si>
    <t>012181830</t>
  </si>
  <si>
    <t>30</t>
  </si>
  <si>
    <t>012181822</t>
  </si>
  <si>
    <t>012181825</t>
  </si>
  <si>
    <t>25</t>
  </si>
  <si>
    <t>012181913</t>
  </si>
  <si>
    <t>19</t>
  </si>
  <si>
    <t>2211006</t>
  </si>
  <si>
    <t>012181928</t>
  </si>
  <si>
    <t>28</t>
  </si>
  <si>
    <t>012182205</t>
  </si>
  <si>
    <t>012182306</t>
  </si>
  <si>
    <t>23</t>
  </si>
  <si>
    <t>2211007</t>
  </si>
  <si>
    <t>012182328</t>
  </si>
  <si>
    <t>012182320</t>
  </si>
  <si>
    <t>012182321</t>
  </si>
  <si>
    <t>21</t>
  </si>
  <si>
    <t>2211008</t>
  </si>
  <si>
    <t>012182417</t>
  </si>
  <si>
    <t>24</t>
  </si>
  <si>
    <t>012182418</t>
  </si>
  <si>
    <t>012182617</t>
  </si>
  <si>
    <t>2211009</t>
  </si>
  <si>
    <t>012182811</t>
  </si>
  <si>
    <t>012182809</t>
  </si>
  <si>
    <t>012182624</t>
  </si>
  <si>
    <t>2211010</t>
  </si>
  <si>
    <t>012183616</t>
  </si>
  <si>
    <t>36</t>
  </si>
  <si>
    <t>012183309</t>
  </si>
  <si>
    <t>33</t>
  </si>
  <si>
    <t>012182830</t>
  </si>
  <si>
    <t>012183025</t>
  </si>
  <si>
    <t>012183404</t>
  </si>
  <si>
    <t>34</t>
  </si>
  <si>
    <t>04</t>
  </si>
  <si>
    <t>012183306</t>
  </si>
  <si>
    <t>012184120</t>
  </si>
  <si>
    <t>41</t>
  </si>
  <si>
    <t>2211011</t>
  </si>
  <si>
    <t>012184925</t>
  </si>
  <si>
    <t>49</t>
  </si>
  <si>
    <t>012184719</t>
  </si>
  <si>
    <t>47</t>
  </si>
  <si>
    <t>012184703</t>
  </si>
  <si>
    <t>012184928</t>
  </si>
  <si>
    <t>012184815</t>
  </si>
  <si>
    <t>48</t>
  </si>
  <si>
    <t>012184818</t>
  </si>
  <si>
    <t>不合格</t>
  </si>
  <si>
    <t>2211025</t>
  </si>
  <si>
    <t>012185303</t>
  </si>
  <si>
    <t>53</t>
  </si>
  <si>
    <t>012185304</t>
  </si>
  <si>
    <t>012185228</t>
  </si>
  <si>
    <t>52</t>
  </si>
  <si>
    <t>012185307</t>
  </si>
  <si>
    <t>012185305</t>
  </si>
  <si>
    <t>012185308</t>
  </si>
  <si>
    <t>012185302</t>
  </si>
  <si>
    <t>2211026</t>
  </si>
  <si>
    <t>012185320</t>
  </si>
  <si>
    <t>012185315</t>
  </si>
  <si>
    <t>012185324</t>
  </si>
  <si>
    <t>012185319</t>
  </si>
  <si>
    <t>012185321</t>
  </si>
  <si>
    <t>012185326</t>
  </si>
  <si>
    <t>012185325</t>
  </si>
  <si>
    <t>012185314</t>
  </si>
  <si>
    <t>012185317</t>
  </si>
  <si>
    <t>012185318</t>
  </si>
  <si>
    <t>012185322</t>
  </si>
  <si>
    <t>012185323</t>
  </si>
  <si>
    <t>2211027</t>
  </si>
  <si>
    <t>012185328</t>
  </si>
  <si>
    <t>012185327</t>
  </si>
  <si>
    <t>012185330</t>
  </si>
  <si>
    <t>012185404</t>
  </si>
  <si>
    <t>54</t>
  </si>
  <si>
    <t>012185402</t>
  </si>
  <si>
    <t>012185329</t>
  </si>
  <si>
    <t>012185410</t>
  </si>
  <si>
    <t>2211029</t>
  </si>
  <si>
    <t>012185413</t>
  </si>
  <si>
    <t>2211033</t>
  </si>
  <si>
    <t>012185415</t>
  </si>
  <si>
    <t>012185417</t>
  </si>
  <si>
    <t>2211035</t>
  </si>
  <si>
    <t>012185420</t>
  </si>
  <si>
    <t>2211036</t>
  </si>
  <si>
    <t>012185423</t>
  </si>
  <si>
    <t>012185424</t>
  </si>
  <si>
    <t>012185422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</si>
</sst>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SheetLayoutView="100" workbookViewId="0" topLeftCell="A38">
      <selection activeCell="K2" sqref="K2"/>
    </sheetView>
  </sheetViews>
  <sheetFormatPr defaultColWidth="9.00390625" defaultRowHeight="14.25"/>
  <cols>
    <col min="1" max="2" width="9.00390625" style="1" customWidth="1"/>
    <col min="3" max="3" width="10.75390625" style="1" customWidth="1"/>
    <col min="4" max="4" width="7.00390625" style="1" customWidth="1"/>
    <col min="5" max="5" width="6.375" style="1" customWidth="1"/>
    <col min="6" max="9" width="9.00390625" style="1" customWidth="1"/>
    <col min="10" max="10" width="14.375" style="1" customWidth="1"/>
    <col min="11" max="11" width="5.50390625" style="1" customWidth="1"/>
    <col min="12" max="14" width="9.00390625" style="1" hidden="1" customWidth="1"/>
    <col min="15" max="16384" width="9.00390625" style="1" customWidth="1"/>
  </cols>
  <sheetData>
    <row r="1" spans="1:10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4.25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136.5</v>
      </c>
      <c r="G3" s="5">
        <v>133</v>
      </c>
      <c r="H3" s="5">
        <v>269.5</v>
      </c>
      <c r="I3" s="6">
        <v>89.83333333333333</v>
      </c>
      <c r="J3" s="7" t="s">
        <v>15</v>
      </c>
    </row>
    <row r="4" spans="1:10" ht="14.25">
      <c r="A4" s="5">
        <v>2</v>
      </c>
      <c r="B4" s="5" t="s">
        <v>11</v>
      </c>
      <c r="C4" s="5" t="s">
        <v>16</v>
      </c>
      <c r="D4" s="5" t="s">
        <v>17</v>
      </c>
      <c r="E4" s="5" t="s">
        <v>18</v>
      </c>
      <c r="F4" s="5">
        <v>134.5</v>
      </c>
      <c r="G4" s="5">
        <v>131</v>
      </c>
      <c r="H4" s="5">
        <v>265.5</v>
      </c>
      <c r="I4" s="6">
        <v>88.5</v>
      </c>
      <c r="J4" s="7" t="s">
        <v>15</v>
      </c>
    </row>
    <row r="5" spans="1:10" ht="14.25">
      <c r="A5" s="5">
        <v>3</v>
      </c>
      <c r="B5" s="5" t="s">
        <v>11</v>
      </c>
      <c r="C5" s="5" t="s">
        <v>19</v>
      </c>
      <c r="D5" s="5" t="s">
        <v>20</v>
      </c>
      <c r="E5" s="5" t="s">
        <v>21</v>
      </c>
      <c r="F5" s="5">
        <v>123</v>
      </c>
      <c r="G5" s="5">
        <v>140</v>
      </c>
      <c r="H5" s="5">
        <v>263</v>
      </c>
      <c r="I5" s="6">
        <v>87.66666666666667</v>
      </c>
      <c r="J5" s="7" t="s">
        <v>15</v>
      </c>
    </row>
    <row r="6" spans="1:10" ht="14.25">
      <c r="A6" s="5">
        <v>4</v>
      </c>
      <c r="B6" s="5" t="s">
        <v>22</v>
      </c>
      <c r="C6" s="5" t="s">
        <v>23</v>
      </c>
      <c r="D6" s="5" t="s">
        <v>21</v>
      </c>
      <c r="E6" s="5" t="s">
        <v>24</v>
      </c>
      <c r="F6" s="5">
        <v>126</v>
      </c>
      <c r="G6" s="5">
        <v>140</v>
      </c>
      <c r="H6" s="5">
        <v>266</v>
      </c>
      <c r="I6" s="6">
        <v>88.66666666666667</v>
      </c>
      <c r="J6" s="7" t="s">
        <v>15</v>
      </c>
    </row>
    <row r="7" spans="1:10" ht="14.25">
      <c r="A7" s="5">
        <v>5</v>
      </c>
      <c r="B7" s="5" t="s">
        <v>22</v>
      </c>
      <c r="C7" s="5" t="s">
        <v>25</v>
      </c>
      <c r="D7" s="5" t="s">
        <v>26</v>
      </c>
      <c r="E7" s="5" t="s">
        <v>27</v>
      </c>
      <c r="F7" s="5">
        <v>132</v>
      </c>
      <c r="G7" s="5">
        <v>133</v>
      </c>
      <c r="H7" s="5">
        <v>265</v>
      </c>
      <c r="I7" s="6">
        <v>88.33333333333333</v>
      </c>
      <c r="J7" s="7" t="s">
        <v>15</v>
      </c>
    </row>
    <row r="8" spans="1:10" ht="14.25">
      <c r="A8" s="5">
        <v>6</v>
      </c>
      <c r="B8" s="5" t="s">
        <v>22</v>
      </c>
      <c r="C8" s="5" t="s">
        <v>28</v>
      </c>
      <c r="D8" s="5" t="s">
        <v>29</v>
      </c>
      <c r="E8" s="5" t="s">
        <v>30</v>
      </c>
      <c r="F8" s="5">
        <v>134</v>
      </c>
      <c r="G8" s="5">
        <v>129</v>
      </c>
      <c r="H8" s="5">
        <v>263</v>
      </c>
      <c r="I8" s="6">
        <v>87.66666666666667</v>
      </c>
      <c r="J8" s="7" t="s">
        <v>15</v>
      </c>
    </row>
    <row r="9" spans="1:10" ht="14.25">
      <c r="A9" s="5">
        <v>7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125.5</v>
      </c>
      <c r="G9" s="5">
        <v>136</v>
      </c>
      <c r="H9" s="5">
        <v>261.5</v>
      </c>
      <c r="I9" s="6">
        <v>87.16666666666667</v>
      </c>
      <c r="J9" s="7" t="s">
        <v>35</v>
      </c>
    </row>
    <row r="10" spans="1:10" ht="14.25">
      <c r="A10" s="5">
        <v>8</v>
      </c>
      <c r="B10" s="5" t="s">
        <v>31</v>
      </c>
      <c r="C10" s="5" t="s">
        <v>36</v>
      </c>
      <c r="D10" s="5" t="s">
        <v>33</v>
      </c>
      <c r="E10" s="5" t="s">
        <v>30</v>
      </c>
      <c r="F10" s="5">
        <v>124.5</v>
      </c>
      <c r="G10" s="5">
        <v>136</v>
      </c>
      <c r="H10" s="5">
        <v>260.5</v>
      </c>
      <c r="I10" s="6">
        <v>86.83333333333333</v>
      </c>
      <c r="J10" s="7" t="s">
        <v>15</v>
      </c>
    </row>
    <row r="11" spans="1:10" ht="14.25">
      <c r="A11" s="5">
        <v>9</v>
      </c>
      <c r="B11" s="5" t="s">
        <v>31</v>
      </c>
      <c r="C11" s="5" t="s">
        <v>37</v>
      </c>
      <c r="D11" s="5" t="s">
        <v>33</v>
      </c>
      <c r="E11" s="5" t="s">
        <v>13</v>
      </c>
      <c r="F11" s="5">
        <v>123.5</v>
      </c>
      <c r="G11" s="5">
        <v>135</v>
      </c>
      <c r="H11" s="5">
        <v>258.5</v>
      </c>
      <c r="I11" s="6">
        <v>86.16666666666667</v>
      </c>
      <c r="J11" s="7" t="s">
        <v>15</v>
      </c>
    </row>
    <row r="12" spans="1:10" ht="14.25">
      <c r="A12" s="5">
        <v>10</v>
      </c>
      <c r="B12" s="5" t="s">
        <v>31</v>
      </c>
      <c r="C12" s="5" t="s">
        <v>38</v>
      </c>
      <c r="D12" s="5" t="s">
        <v>33</v>
      </c>
      <c r="E12" s="5" t="s">
        <v>39</v>
      </c>
      <c r="F12" s="5">
        <v>126.5</v>
      </c>
      <c r="G12" s="5">
        <v>131</v>
      </c>
      <c r="H12" s="5">
        <v>257.5</v>
      </c>
      <c r="I12" s="6">
        <v>85.83333333333333</v>
      </c>
      <c r="J12" s="7" t="s">
        <v>40</v>
      </c>
    </row>
    <row r="13" spans="1:10" ht="14.25">
      <c r="A13" s="5">
        <v>11</v>
      </c>
      <c r="B13" s="5" t="s">
        <v>31</v>
      </c>
      <c r="C13" s="5" t="s">
        <v>41</v>
      </c>
      <c r="D13" s="5" t="s">
        <v>33</v>
      </c>
      <c r="E13" s="5" t="s">
        <v>42</v>
      </c>
      <c r="F13" s="5">
        <v>121.5</v>
      </c>
      <c r="G13" s="5">
        <v>136</v>
      </c>
      <c r="H13" s="5">
        <v>257.5</v>
      </c>
      <c r="I13" s="6">
        <v>85.83333333333333</v>
      </c>
      <c r="J13" s="7" t="s">
        <v>40</v>
      </c>
    </row>
    <row r="14" spans="1:10" ht="14.25">
      <c r="A14" s="5">
        <v>12</v>
      </c>
      <c r="B14" s="5" t="s">
        <v>31</v>
      </c>
      <c r="C14" s="5" t="s">
        <v>43</v>
      </c>
      <c r="D14" s="5" t="s">
        <v>42</v>
      </c>
      <c r="E14" s="5" t="s">
        <v>27</v>
      </c>
      <c r="F14" s="5">
        <v>123.5</v>
      </c>
      <c r="G14" s="5">
        <v>134</v>
      </c>
      <c r="H14" s="5">
        <v>257.5</v>
      </c>
      <c r="I14" s="6">
        <v>85.83333333333333</v>
      </c>
      <c r="J14" s="7" t="s">
        <v>40</v>
      </c>
    </row>
    <row r="15" spans="1:10" ht="14.25">
      <c r="A15" s="5">
        <v>13</v>
      </c>
      <c r="B15" s="5" t="s">
        <v>44</v>
      </c>
      <c r="C15" s="5" t="s">
        <v>45</v>
      </c>
      <c r="D15" s="5" t="s">
        <v>46</v>
      </c>
      <c r="E15" s="5" t="s">
        <v>47</v>
      </c>
      <c r="F15" s="5">
        <v>138.5</v>
      </c>
      <c r="G15" s="5">
        <v>141</v>
      </c>
      <c r="H15" s="5">
        <v>279.5</v>
      </c>
      <c r="I15" s="6">
        <v>93.16666666666667</v>
      </c>
      <c r="J15" s="7" t="s">
        <v>15</v>
      </c>
    </row>
    <row r="16" spans="1:10" ht="14.25">
      <c r="A16" s="5">
        <v>14</v>
      </c>
      <c r="B16" s="5" t="s">
        <v>44</v>
      </c>
      <c r="C16" s="5" t="s">
        <v>48</v>
      </c>
      <c r="D16" s="5" t="s">
        <v>49</v>
      </c>
      <c r="E16" s="5" t="s">
        <v>14</v>
      </c>
      <c r="F16" s="5">
        <v>136.5</v>
      </c>
      <c r="G16" s="5">
        <v>136</v>
      </c>
      <c r="H16" s="5">
        <v>272.5</v>
      </c>
      <c r="I16" s="6">
        <v>90.83333333333333</v>
      </c>
      <c r="J16" s="7" t="s">
        <v>15</v>
      </c>
    </row>
    <row r="17" spans="1:10" ht="14.25">
      <c r="A17" s="5">
        <v>15</v>
      </c>
      <c r="B17" s="5" t="s">
        <v>44</v>
      </c>
      <c r="C17" s="5" t="s">
        <v>50</v>
      </c>
      <c r="D17" s="5" t="s">
        <v>51</v>
      </c>
      <c r="E17" s="5" t="s">
        <v>52</v>
      </c>
      <c r="F17" s="5">
        <v>132</v>
      </c>
      <c r="G17" s="5">
        <v>137</v>
      </c>
      <c r="H17" s="5">
        <v>269</v>
      </c>
      <c r="I17" s="6">
        <v>89.66666666666667</v>
      </c>
      <c r="J17" s="7" t="s">
        <v>15</v>
      </c>
    </row>
    <row r="18" spans="1:10" ht="14.25">
      <c r="A18" s="5">
        <v>16</v>
      </c>
      <c r="B18" s="5" t="s">
        <v>44</v>
      </c>
      <c r="C18" s="5" t="s">
        <v>53</v>
      </c>
      <c r="D18" s="5" t="s">
        <v>54</v>
      </c>
      <c r="E18" s="5" t="s">
        <v>20</v>
      </c>
      <c r="F18" s="5">
        <v>132</v>
      </c>
      <c r="G18" s="5">
        <v>134</v>
      </c>
      <c r="H18" s="5">
        <v>266</v>
      </c>
      <c r="I18" s="6">
        <v>88.66666666666667</v>
      </c>
      <c r="J18" s="7" t="s">
        <v>15</v>
      </c>
    </row>
    <row r="19" spans="1:10" ht="14.25">
      <c r="A19" s="5">
        <v>17</v>
      </c>
      <c r="B19" s="5" t="s">
        <v>44</v>
      </c>
      <c r="C19" s="5" t="s">
        <v>55</v>
      </c>
      <c r="D19" s="5" t="s">
        <v>56</v>
      </c>
      <c r="E19" s="5" t="s">
        <v>51</v>
      </c>
      <c r="F19" s="5">
        <v>130</v>
      </c>
      <c r="G19" s="5">
        <v>134</v>
      </c>
      <c r="H19" s="5">
        <v>264</v>
      </c>
      <c r="I19" s="6">
        <v>88</v>
      </c>
      <c r="J19" s="7" t="s">
        <v>35</v>
      </c>
    </row>
    <row r="20" spans="1:10" ht="14.25">
      <c r="A20" s="5">
        <v>18</v>
      </c>
      <c r="B20" s="5" t="s">
        <v>44</v>
      </c>
      <c r="C20" s="5" t="s">
        <v>57</v>
      </c>
      <c r="D20" s="5" t="s">
        <v>49</v>
      </c>
      <c r="E20" s="5" t="s">
        <v>20</v>
      </c>
      <c r="F20" s="5">
        <v>129.5</v>
      </c>
      <c r="G20" s="5">
        <v>133</v>
      </c>
      <c r="H20" s="5">
        <v>262.5</v>
      </c>
      <c r="I20" s="6">
        <v>87.5</v>
      </c>
      <c r="J20" s="7" t="s">
        <v>15</v>
      </c>
    </row>
    <row r="21" spans="1:10" ht="14.25">
      <c r="A21" s="5">
        <v>19</v>
      </c>
      <c r="B21" s="5" t="s">
        <v>44</v>
      </c>
      <c r="C21" s="5" t="s">
        <v>58</v>
      </c>
      <c r="D21" s="5" t="s">
        <v>56</v>
      </c>
      <c r="E21" s="5" t="s">
        <v>49</v>
      </c>
      <c r="F21" s="5">
        <v>124</v>
      </c>
      <c r="G21" s="5">
        <v>137</v>
      </c>
      <c r="H21" s="5">
        <v>261</v>
      </c>
      <c r="I21" s="6">
        <v>87</v>
      </c>
      <c r="J21" s="7" t="s">
        <v>40</v>
      </c>
    </row>
    <row r="22" spans="1:10" ht="14.25">
      <c r="A22" s="5">
        <v>20</v>
      </c>
      <c r="B22" s="5" t="s">
        <v>59</v>
      </c>
      <c r="C22" s="5" t="s">
        <v>60</v>
      </c>
      <c r="D22" s="5" t="s">
        <v>51</v>
      </c>
      <c r="E22" s="5" t="s">
        <v>61</v>
      </c>
      <c r="F22" s="5">
        <v>130</v>
      </c>
      <c r="G22" s="5">
        <v>136</v>
      </c>
      <c r="H22" s="5">
        <v>266</v>
      </c>
      <c r="I22" s="6">
        <v>88.66666666666667</v>
      </c>
      <c r="J22" s="7" t="s">
        <v>15</v>
      </c>
    </row>
    <row r="23" spans="1:10" ht="14.25">
      <c r="A23" s="5">
        <v>21</v>
      </c>
      <c r="B23" s="5" t="s">
        <v>59</v>
      </c>
      <c r="C23" s="5" t="s">
        <v>62</v>
      </c>
      <c r="D23" s="5" t="s">
        <v>51</v>
      </c>
      <c r="E23" s="5" t="s">
        <v>24</v>
      </c>
      <c r="F23" s="5">
        <v>131.5</v>
      </c>
      <c r="G23" s="5">
        <v>132</v>
      </c>
      <c r="H23" s="5">
        <v>263.5</v>
      </c>
      <c r="I23" s="6">
        <v>87.83333333333333</v>
      </c>
      <c r="J23" s="7" t="s">
        <v>15</v>
      </c>
    </row>
    <row r="24" spans="1:10" ht="14.25">
      <c r="A24" s="5">
        <v>22</v>
      </c>
      <c r="B24" s="5" t="s">
        <v>59</v>
      </c>
      <c r="C24" s="5" t="s">
        <v>63</v>
      </c>
      <c r="D24" s="5" t="s">
        <v>51</v>
      </c>
      <c r="E24" s="5" t="s">
        <v>64</v>
      </c>
      <c r="F24" s="5">
        <v>129</v>
      </c>
      <c r="G24" s="5">
        <v>131</v>
      </c>
      <c r="H24" s="5">
        <v>260</v>
      </c>
      <c r="I24" s="6">
        <v>86.66666666666667</v>
      </c>
      <c r="J24" s="7" t="s">
        <v>15</v>
      </c>
    </row>
    <row r="25" spans="1:10" ht="14.25">
      <c r="A25" s="5">
        <v>23</v>
      </c>
      <c r="B25" s="5" t="s">
        <v>59</v>
      </c>
      <c r="C25" s="5" t="s">
        <v>65</v>
      </c>
      <c r="D25" s="5" t="s">
        <v>66</v>
      </c>
      <c r="E25" s="5" t="s">
        <v>42</v>
      </c>
      <c r="F25" s="5">
        <v>132</v>
      </c>
      <c r="G25" s="5">
        <v>128</v>
      </c>
      <c r="H25" s="5">
        <v>260</v>
      </c>
      <c r="I25" s="6">
        <v>86.66666666666667</v>
      </c>
      <c r="J25" s="7" t="s">
        <v>15</v>
      </c>
    </row>
    <row r="26" spans="1:10" ht="14.25">
      <c r="A26" s="5">
        <v>24</v>
      </c>
      <c r="B26" s="5" t="s">
        <v>67</v>
      </c>
      <c r="C26" s="5" t="s">
        <v>68</v>
      </c>
      <c r="D26" s="5" t="s">
        <v>66</v>
      </c>
      <c r="E26" s="5" t="s">
        <v>69</v>
      </c>
      <c r="F26" s="5">
        <v>131</v>
      </c>
      <c r="G26" s="5">
        <v>133</v>
      </c>
      <c r="H26" s="5">
        <v>264</v>
      </c>
      <c r="I26" s="6">
        <v>88</v>
      </c>
      <c r="J26" s="7" t="s">
        <v>15</v>
      </c>
    </row>
    <row r="27" spans="1:10" ht="14.25">
      <c r="A27" s="5">
        <v>25</v>
      </c>
      <c r="B27" s="5" t="s">
        <v>67</v>
      </c>
      <c r="C27" s="5" t="s">
        <v>70</v>
      </c>
      <c r="D27" s="5" t="s">
        <v>24</v>
      </c>
      <c r="E27" s="5" t="s">
        <v>17</v>
      </c>
      <c r="F27" s="5">
        <v>129</v>
      </c>
      <c r="G27" s="5">
        <v>134</v>
      </c>
      <c r="H27" s="5">
        <v>263</v>
      </c>
      <c r="I27" s="6">
        <v>87.66666666666667</v>
      </c>
      <c r="J27" s="7" t="s">
        <v>15</v>
      </c>
    </row>
    <row r="28" spans="1:10" ht="14.25">
      <c r="A28" s="5">
        <v>26</v>
      </c>
      <c r="B28" s="5" t="s">
        <v>67</v>
      </c>
      <c r="C28" s="5" t="s">
        <v>71</v>
      </c>
      <c r="D28" s="5" t="s">
        <v>72</v>
      </c>
      <c r="E28" s="5" t="s">
        <v>21</v>
      </c>
      <c r="F28" s="5">
        <v>133.5</v>
      </c>
      <c r="G28" s="5">
        <v>126</v>
      </c>
      <c r="H28" s="5">
        <v>259.5</v>
      </c>
      <c r="I28" s="6">
        <v>86.5</v>
      </c>
      <c r="J28" s="7" t="s">
        <v>15</v>
      </c>
    </row>
    <row r="29" spans="1:10" ht="14.25">
      <c r="A29" s="5">
        <v>27</v>
      </c>
      <c r="B29" s="5" t="s">
        <v>73</v>
      </c>
      <c r="C29" s="5" t="s">
        <v>74</v>
      </c>
      <c r="D29" s="5" t="s">
        <v>72</v>
      </c>
      <c r="E29" s="5" t="s">
        <v>69</v>
      </c>
      <c r="F29" s="5">
        <v>131</v>
      </c>
      <c r="G29" s="5">
        <v>130</v>
      </c>
      <c r="H29" s="5">
        <v>261</v>
      </c>
      <c r="I29" s="6">
        <v>87</v>
      </c>
      <c r="J29" s="7" t="s">
        <v>15</v>
      </c>
    </row>
    <row r="30" spans="1:10" ht="14.25">
      <c r="A30" s="5">
        <v>28</v>
      </c>
      <c r="B30" s="5" t="s">
        <v>73</v>
      </c>
      <c r="C30" s="5" t="s">
        <v>75</v>
      </c>
      <c r="D30" s="5" t="s">
        <v>72</v>
      </c>
      <c r="E30" s="5" t="s">
        <v>47</v>
      </c>
      <c r="F30" s="5">
        <v>124</v>
      </c>
      <c r="G30" s="5">
        <v>134</v>
      </c>
      <c r="H30" s="5">
        <v>258</v>
      </c>
      <c r="I30" s="6">
        <v>86</v>
      </c>
      <c r="J30" s="7" t="s">
        <v>15</v>
      </c>
    </row>
    <row r="31" spans="1:10" ht="14.25">
      <c r="A31" s="5">
        <v>29</v>
      </c>
      <c r="B31" s="5" t="s">
        <v>73</v>
      </c>
      <c r="C31" s="5" t="s">
        <v>76</v>
      </c>
      <c r="D31" s="5" t="s">
        <v>72</v>
      </c>
      <c r="E31" s="5" t="s">
        <v>77</v>
      </c>
      <c r="F31" s="5">
        <v>123</v>
      </c>
      <c r="G31" s="5">
        <v>133</v>
      </c>
      <c r="H31" s="5">
        <v>256</v>
      </c>
      <c r="I31" s="6">
        <v>85.33333333333333</v>
      </c>
      <c r="J31" s="7" t="s">
        <v>15</v>
      </c>
    </row>
    <row r="32" spans="1:10" ht="14.25">
      <c r="A32" s="5">
        <v>30</v>
      </c>
      <c r="B32" s="5" t="s">
        <v>78</v>
      </c>
      <c r="C32" s="5" t="s">
        <v>79</v>
      </c>
      <c r="D32" s="5" t="s">
        <v>80</v>
      </c>
      <c r="E32" s="5" t="s">
        <v>49</v>
      </c>
      <c r="F32" s="5">
        <v>128</v>
      </c>
      <c r="G32" s="5">
        <v>136</v>
      </c>
      <c r="H32" s="5">
        <v>264</v>
      </c>
      <c r="I32" s="6">
        <v>88</v>
      </c>
      <c r="J32" s="7" t="s">
        <v>15</v>
      </c>
    </row>
    <row r="33" spans="1:10" ht="14.25">
      <c r="A33" s="5">
        <v>31</v>
      </c>
      <c r="B33" s="5" t="s">
        <v>78</v>
      </c>
      <c r="C33" s="5" t="s">
        <v>81</v>
      </c>
      <c r="D33" s="5" t="s">
        <v>80</v>
      </c>
      <c r="E33" s="5" t="s">
        <v>51</v>
      </c>
      <c r="F33" s="5">
        <v>124</v>
      </c>
      <c r="G33" s="5">
        <v>135</v>
      </c>
      <c r="H33" s="5">
        <v>259</v>
      </c>
      <c r="I33" s="6">
        <v>86.33333333333333</v>
      </c>
      <c r="J33" s="7" t="s">
        <v>15</v>
      </c>
    </row>
    <row r="34" spans="1:10" ht="14.25">
      <c r="A34" s="5">
        <v>32</v>
      </c>
      <c r="B34" s="5" t="s">
        <v>78</v>
      </c>
      <c r="C34" s="5" t="s">
        <v>82</v>
      </c>
      <c r="D34" s="5" t="s">
        <v>30</v>
      </c>
      <c r="E34" s="5" t="s">
        <v>49</v>
      </c>
      <c r="F34" s="5">
        <v>123</v>
      </c>
      <c r="G34" s="5">
        <v>132</v>
      </c>
      <c r="H34" s="5">
        <v>255</v>
      </c>
      <c r="I34" s="6">
        <v>85</v>
      </c>
      <c r="J34" s="7" t="s">
        <v>15</v>
      </c>
    </row>
    <row r="35" spans="1:10" ht="14.25">
      <c r="A35" s="5">
        <v>33</v>
      </c>
      <c r="B35" s="5" t="s">
        <v>83</v>
      </c>
      <c r="C35" s="5" t="s">
        <v>84</v>
      </c>
      <c r="D35" s="5" t="s">
        <v>69</v>
      </c>
      <c r="E35" s="5" t="s">
        <v>14</v>
      </c>
      <c r="F35" s="5">
        <v>127</v>
      </c>
      <c r="G35" s="5">
        <v>136</v>
      </c>
      <c r="H35" s="5">
        <v>263</v>
      </c>
      <c r="I35" s="6">
        <v>87.66666666666667</v>
      </c>
      <c r="J35" s="7" t="s">
        <v>15</v>
      </c>
    </row>
    <row r="36" spans="1:10" ht="14.25">
      <c r="A36" s="5">
        <v>34</v>
      </c>
      <c r="B36" s="5" t="s">
        <v>83</v>
      </c>
      <c r="C36" s="5" t="s">
        <v>85</v>
      </c>
      <c r="D36" s="5" t="s">
        <v>69</v>
      </c>
      <c r="E36" s="5" t="s">
        <v>26</v>
      </c>
      <c r="F36" s="5">
        <v>123</v>
      </c>
      <c r="G36" s="5">
        <v>134</v>
      </c>
      <c r="H36" s="5">
        <v>257</v>
      </c>
      <c r="I36" s="6">
        <v>85.66666666666667</v>
      </c>
      <c r="J36" s="7" t="s">
        <v>15</v>
      </c>
    </row>
    <row r="37" spans="1:10" ht="14.25">
      <c r="A37" s="5">
        <v>35</v>
      </c>
      <c r="B37" s="5" t="s">
        <v>83</v>
      </c>
      <c r="C37" s="5" t="s">
        <v>86</v>
      </c>
      <c r="D37" s="5" t="s">
        <v>30</v>
      </c>
      <c r="E37" s="5" t="s">
        <v>80</v>
      </c>
      <c r="F37" s="5">
        <v>123.5</v>
      </c>
      <c r="G37" s="5">
        <v>133</v>
      </c>
      <c r="H37" s="5">
        <v>256.5</v>
      </c>
      <c r="I37" s="6">
        <v>85.5</v>
      </c>
      <c r="J37" s="7" t="s">
        <v>15</v>
      </c>
    </row>
    <row r="38" spans="1:10" ht="14.25">
      <c r="A38" s="5">
        <v>36</v>
      </c>
      <c r="B38" s="5" t="s">
        <v>87</v>
      </c>
      <c r="C38" s="5" t="s">
        <v>88</v>
      </c>
      <c r="D38" s="5" t="s">
        <v>89</v>
      </c>
      <c r="E38" s="5" t="s">
        <v>56</v>
      </c>
      <c r="F38" s="5">
        <v>134.5</v>
      </c>
      <c r="G38" s="5">
        <v>138</v>
      </c>
      <c r="H38" s="5">
        <v>272.5</v>
      </c>
      <c r="I38" s="6">
        <v>90.83333333333333</v>
      </c>
      <c r="J38" s="7" t="s">
        <v>15</v>
      </c>
    </row>
    <row r="39" spans="1:10" ht="14.25">
      <c r="A39" s="5">
        <v>37</v>
      </c>
      <c r="B39" s="5" t="s">
        <v>87</v>
      </c>
      <c r="C39" s="5" t="s">
        <v>90</v>
      </c>
      <c r="D39" s="5" t="s">
        <v>91</v>
      </c>
      <c r="E39" s="5" t="s">
        <v>26</v>
      </c>
      <c r="F39" s="5">
        <v>131.5</v>
      </c>
      <c r="G39" s="5">
        <v>136</v>
      </c>
      <c r="H39" s="5">
        <v>267.5</v>
      </c>
      <c r="I39" s="6">
        <v>89.16666666666667</v>
      </c>
      <c r="J39" s="7" t="s">
        <v>15</v>
      </c>
    </row>
    <row r="40" spans="1:10" ht="14.25">
      <c r="A40" s="5">
        <v>38</v>
      </c>
      <c r="B40" s="5" t="s">
        <v>87</v>
      </c>
      <c r="C40" s="5" t="s">
        <v>92</v>
      </c>
      <c r="D40" s="5" t="s">
        <v>69</v>
      </c>
      <c r="E40" s="5" t="s">
        <v>61</v>
      </c>
      <c r="F40" s="5">
        <v>130</v>
      </c>
      <c r="G40" s="5">
        <v>136</v>
      </c>
      <c r="H40" s="5">
        <v>266</v>
      </c>
      <c r="I40" s="6">
        <v>88.66666666666667</v>
      </c>
      <c r="J40" s="7" t="s">
        <v>15</v>
      </c>
    </row>
    <row r="41" spans="1:10" ht="14.25">
      <c r="A41" s="5">
        <v>39</v>
      </c>
      <c r="B41" s="5" t="s">
        <v>87</v>
      </c>
      <c r="C41" s="5" t="s">
        <v>93</v>
      </c>
      <c r="D41" s="5" t="s">
        <v>61</v>
      </c>
      <c r="E41" s="5" t="s">
        <v>64</v>
      </c>
      <c r="F41" s="5">
        <v>132</v>
      </c>
      <c r="G41" s="5">
        <v>134</v>
      </c>
      <c r="H41" s="5">
        <v>266</v>
      </c>
      <c r="I41" s="6">
        <v>88.66666666666667</v>
      </c>
      <c r="J41" s="7" t="s">
        <v>15</v>
      </c>
    </row>
    <row r="42" spans="1:10" ht="14.25">
      <c r="A42" s="5">
        <v>40</v>
      </c>
      <c r="B42" s="5" t="s">
        <v>87</v>
      </c>
      <c r="C42" s="5" t="s">
        <v>94</v>
      </c>
      <c r="D42" s="5" t="s">
        <v>95</v>
      </c>
      <c r="E42" s="5" t="s">
        <v>96</v>
      </c>
      <c r="F42" s="5">
        <v>130.5</v>
      </c>
      <c r="G42" s="5">
        <v>135</v>
      </c>
      <c r="H42" s="5">
        <v>265.5</v>
      </c>
      <c r="I42" s="6">
        <v>88.5</v>
      </c>
      <c r="J42" s="7" t="s">
        <v>15</v>
      </c>
    </row>
    <row r="43" spans="1:10" ht="14.25">
      <c r="A43" s="5">
        <v>41</v>
      </c>
      <c r="B43" s="5" t="s">
        <v>87</v>
      </c>
      <c r="C43" s="5" t="s">
        <v>97</v>
      </c>
      <c r="D43" s="5" t="s">
        <v>91</v>
      </c>
      <c r="E43" s="5" t="s">
        <v>21</v>
      </c>
      <c r="F43" s="5">
        <v>130</v>
      </c>
      <c r="G43" s="5">
        <v>135</v>
      </c>
      <c r="H43" s="5">
        <v>265</v>
      </c>
      <c r="I43" s="6">
        <v>88.33333333333333</v>
      </c>
      <c r="J43" s="7" t="s">
        <v>15</v>
      </c>
    </row>
    <row r="44" spans="1:10" ht="14.25">
      <c r="A44" s="5">
        <v>42</v>
      </c>
      <c r="B44" s="5" t="s">
        <v>87</v>
      </c>
      <c r="C44" s="5" t="s">
        <v>98</v>
      </c>
      <c r="D44" s="5" t="s">
        <v>99</v>
      </c>
      <c r="E44" s="5" t="s">
        <v>47</v>
      </c>
      <c r="F44" s="5">
        <v>133</v>
      </c>
      <c r="G44" s="5">
        <v>132</v>
      </c>
      <c r="H44" s="5">
        <v>265</v>
      </c>
      <c r="I44" s="6">
        <v>88.33333333333333</v>
      </c>
      <c r="J44" s="7" t="s">
        <v>15</v>
      </c>
    </row>
    <row r="45" spans="1:10" ht="14.25">
      <c r="A45" s="5">
        <v>43</v>
      </c>
      <c r="B45" s="5" t="s">
        <v>100</v>
      </c>
      <c r="C45" s="5" t="s">
        <v>101</v>
      </c>
      <c r="D45" s="5" t="s">
        <v>102</v>
      </c>
      <c r="E45" s="5" t="s">
        <v>64</v>
      </c>
      <c r="F45" s="5">
        <v>133</v>
      </c>
      <c r="G45" s="5">
        <v>137</v>
      </c>
      <c r="H45" s="5">
        <v>270</v>
      </c>
      <c r="I45" s="6">
        <v>90</v>
      </c>
      <c r="J45" s="7" t="s">
        <v>15</v>
      </c>
    </row>
    <row r="46" spans="1:10" ht="14.25">
      <c r="A46" s="5">
        <v>44</v>
      </c>
      <c r="B46" s="5" t="s">
        <v>100</v>
      </c>
      <c r="C46" s="5" t="s">
        <v>103</v>
      </c>
      <c r="D46" s="5" t="s">
        <v>104</v>
      </c>
      <c r="E46" s="5" t="s">
        <v>66</v>
      </c>
      <c r="F46" s="5">
        <v>136.5</v>
      </c>
      <c r="G46" s="5">
        <v>130</v>
      </c>
      <c r="H46" s="5">
        <v>266.5</v>
      </c>
      <c r="I46" s="6">
        <v>88.83333333333333</v>
      </c>
      <c r="J46" s="7" t="s">
        <v>15</v>
      </c>
    </row>
    <row r="47" spans="1:10" ht="14.25">
      <c r="A47" s="5">
        <v>45</v>
      </c>
      <c r="B47" s="5" t="s">
        <v>100</v>
      </c>
      <c r="C47" s="5" t="s">
        <v>105</v>
      </c>
      <c r="D47" s="5" t="s">
        <v>104</v>
      </c>
      <c r="E47" s="5" t="s">
        <v>20</v>
      </c>
      <c r="F47" s="5">
        <v>131</v>
      </c>
      <c r="G47" s="5">
        <v>133</v>
      </c>
      <c r="H47" s="5">
        <v>264</v>
      </c>
      <c r="I47" s="6">
        <v>88</v>
      </c>
      <c r="J47" s="7" t="s">
        <v>15</v>
      </c>
    </row>
    <row r="48" spans="1:10" ht="14.25">
      <c r="A48" s="5">
        <v>46</v>
      </c>
      <c r="B48" s="5" t="s">
        <v>100</v>
      </c>
      <c r="C48" s="5" t="s">
        <v>106</v>
      </c>
      <c r="D48" s="5" t="s">
        <v>102</v>
      </c>
      <c r="E48" s="5" t="s">
        <v>69</v>
      </c>
      <c r="F48" s="5">
        <v>127.5</v>
      </c>
      <c r="G48" s="5">
        <v>134</v>
      </c>
      <c r="H48" s="5">
        <v>261.5</v>
      </c>
      <c r="I48" s="6">
        <v>87.16666666666667</v>
      </c>
      <c r="J48" s="7" t="s">
        <v>15</v>
      </c>
    </row>
    <row r="49" spans="1:10" ht="14.25">
      <c r="A49" s="5">
        <v>47</v>
      </c>
      <c r="B49" s="5" t="s">
        <v>100</v>
      </c>
      <c r="C49" s="5" t="s">
        <v>107</v>
      </c>
      <c r="D49" s="5" t="s">
        <v>108</v>
      </c>
      <c r="E49" s="5" t="s">
        <v>46</v>
      </c>
      <c r="F49" s="5">
        <v>131</v>
      </c>
      <c r="G49" s="5">
        <v>129</v>
      </c>
      <c r="H49" s="5">
        <v>260</v>
      </c>
      <c r="I49" s="6">
        <v>86.66666666666667</v>
      </c>
      <c r="J49" s="7" t="s">
        <v>15</v>
      </c>
    </row>
    <row r="50" spans="1:10" ht="14.25">
      <c r="A50" s="5">
        <v>48</v>
      </c>
      <c r="B50" s="5" t="s">
        <v>100</v>
      </c>
      <c r="C50" s="5" t="s">
        <v>109</v>
      </c>
      <c r="D50" s="5" t="s">
        <v>108</v>
      </c>
      <c r="E50" s="5" t="s">
        <v>51</v>
      </c>
      <c r="F50" s="5">
        <v>130</v>
      </c>
      <c r="G50" s="5">
        <v>130</v>
      </c>
      <c r="H50" s="5">
        <v>260</v>
      </c>
      <c r="I50" s="6">
        <v>86.66666666666667</v>
      </c>
      <c r="J50" s="7" t="s">
        <v>15</v>
      </c>
    </row>
    <row r="51" spans="1:10" ht="14.25">
      <c r="A51" s="5">
        <v>49</v>
      </c>
      <c r="B51" s="5" t="str">
        <f aca="true" t="shared" si="0" ref="B51:B61">"2211012"</f>
        <v>2211012</v>
      </c>
      <c r="C51" s="5" t="str">
        <f>"012185103"</f>
        <v>012185103</v>
      </c>
      <c r="D51" s="5" t="str">
        <f aca="true" t="shared" si="1" ref="D51:D70">"51"</f>
        <v>51</v>
      </c>
      <c r="E51" s="5" t="str">
        <f>"03"</f>
        <v>03</v>
      </c>
      <c r="F51" s="5">
        <v>111</v>
      </c>
      <c r="G51" s="5">
        <v>109.5</v>
      </c>
      <c r="H51" s="5">
        <f aca="true" t="shared" si="2" ref="H51:H89">F51+G51</f>
        <v>220.5</v>
      </c>
      <c r="I51" s="6">
        <f aca="true" t="shared" si="3" ref="I51:I89">H51/2/1.5</f>
        <v>73.5</v>
      </c>
      <c r="J51" s="7" t="s">
        <v>15</v>
      </c>
    </row>
    <row r="52" spans="1:10" ht="14.25">
      <c r="A52" s="5">
        <v>50</v>
      </c>
      <c r="B52" s="5" t="str">
        <f t="shared" si="0"/>
        <v>2211012</v>
      </c>
      <c r="C52" s="5" t="str">
        <f>"012185112"</f>
        <v>012185112</v>
      </c>
      <c r="D52" s="5" t="str">
        <f t="shared" si="1"/>
        <v>51</v>
      </c>
      <c r="E52" s="5" t="str">
        <f>"12"</f>
        <v>12</v>
      </c>
      <c r="F52" s="5">
        <v>111.5</v>
      </c>
      <c r="G52" s="5">
        <v>102.5</v>
      </c>
      <c r="H52" s="5">
        <f t="shared" si="2"/>
        <v>214</v>
      </c>
      <c r="I52" s="6">
        <f t="shared" si="3"/>
        <v>71.33333333333333</v>
      </c>
      <c r="J52" s="7" t="s">
        <v>15</v>
      </c>
    </row>
    <row r="53" spans="1:10" ht="14.25">
      <c r="A53" s="5">
        <v>51</v>
      </c>
      <c r="B53" s="5" t="str">
        <f t="shared" si="0"/>
        <v>2211012</v>
      </c>
      <c r="C53" s="5" t="str">
        <f>"012185113"</f>
        <v>012185113</v>
      </c>
      <c r="D53" s="5" t="str">
        <f t="shared" si="1"/>
        <v>51</v>
      </c>
      <c r="E53" s="5" t="str">
        <f>"13"</f>
        <v>13</v>
      </c>
      <c r="F53" s="5">
        <v>111</v>
      </c>
      <c r="G53" s="5">
        <v>102.5</v>
      </c>
      <c r="H53" s="5">
        <f t="shared" si="2"/>
        <v>213.5</v>
      </c>
      <c r="I53" s="6">
        <f t="shared" si="3"/>
        <v>71.16666666666667</v>
      </c>
      <c r="J53" s="7" t="s">
        <v>15</v>
      </c>
    </row>
    <row r="54" spans="1:10" ht="14.25">
      <c r="A54" s="5">
        <v>52</v>
      </c>
      <c r="B54" s="5" t="str">
        <f t="shared" si="0"/>
        <v>2211012</v>
      </c>
      <c r="C54" s="5" t="str">
        <f>"012185102"</f>
        <v>012185102</v>
      </c>
      <c r="D54" s="5" t="str">
        <f t="shared" si="1"/>
        <v>51</v>
      </c>
      <c r="E54" s="5" t="str">
        <f>"02"</f>
        <v>02</v>
      </c>
      <c r="F54" s="5">
        <v>116</v>
      </c>
      <c r="G54" s="5">
        <v>96</v>
      </c>
      <c r="H54" s="5">
        <f t="shared" si="2"/>
        <v>212</v>
      </c>
      <c r="I54" s="6">
        <f t="shared" si="3"/>
        <v>70.66666666666667</v>
      </c>
      <c r="J54" s="7" t="s">
        <v>15</v>
      </c>
    </row>
    <row r="55" spans="1:10" ht="14.25">
      <c r="A55" s="5">
        <v>53</v>
      </c>
      <c r="B55" s="5" t="str">
        <f t="shared" si="0"/>
        <v>2211012</v>
      </c>
      <c r="C55" s="5" t="str">
        <f>"012185115"</f>
        <v>012185115</v>
      </c>
      <c r="D55" s="5" t="str">
        <f t="shared" si="1"/>
        <v>51</v>
      </c>
      <c r="E55" s="5" t="str">
        <f>"15"</f>
        <v>15</v>
      </c>
      <c r="F55" s="5">
        <v>108</v>
      </c>
      <c r="G55" s="5">
        <v>104</v>
      </c>
      <c r="H55" s="5">
        <f t="shared" si="2"/>
        <v>212</v>
      </c>
      <c r="I55" s="6">
        <f t="shared" si="3"/>
        <v>70.66666666666667</v>
      </c>
      <c r="J55" s="7" t="s">
        <v>15</v>
      </c>
    </row>
    <row r="56" spans="1:10" ht="14.25">
      <c r="A56" s="5">
        <v>54</v>
      </c>
      <c r="B56" s="5" t="str">
        <f t="shared" si="0"/>
        <v>2211012</v>
      </c>
      <c r="C56" s="5" t="str">
        <f>"012185111"</f>
        <v>012185111</v>
      </c>
      <c r="D56" s="5" t="str">
        <f t="shared" si="1"/>
        <v>51</v>
      </c>
      <c r="E56" s="5" t="str">
        <f>"11"</f>
        <v>11</v>
      </c>
      <c r="F56" s="5">
        <v>103</v>
      </c>
      <c r="G56" s="5">
        <v>94.5</v>
      </c>
      <c r="H56" s="5">
        <f t="shared" si="2"/>
        <v>197.5</v>
      </c>
      <c r="I56" s="6">
        <f t="shared" si="3"/>
        <v>65.83333333333333</v>
      </c>
      <c r="J56" s="7" t="s">
        <v>15</v>
      </c>
    </row>
    <row r="57" spans="1:10" ht="14.25">
      <c r="A57" s="5">
        <v>55</v>
      </c>
      <c r="B57" s="5" t="str">
        <f t="shared" si="0"/>
        <v>2211012</v>
      </c>
      <c r="C57" s="5" t="str">
        <f>"012185104"</f>
        <v>012185104</v>
      </c>
      <c r="D57" s="5" t="str">
        <f t="shared" si="1"/>
        <v>51</v>
      </c>
      <c r="E57" s="5" t="str">
        <f>"04"</f>
        <v>04</v>
      </c>
      <c r="F57" s="5">
        <v>104.5</v>
      </c>
      <c r="G57" s="5">
        <v>92</v>
      </c>
      <c r="H57" s="5">
        <f t="shared" si="2"/>
        <v>196.5</v>
      </c>
      <c r="I57" s="6">
        <f t="shared" si="3"/>
        <v>65.5</v>
      </c>
      <c r="J57" s="7" t="s">
        <v>15</v>
      </c>
    </row>
    <row r="58" spans="1:10" ht="14.25">
      <c r="A58" s="5">
        <v>56</v>
      </c>
      <c r="B58" s="5" t="str">
        <f t="shared" si="0"/>
        <v>2211012</v>
      </c>
      <c r="C58" s="5" t="str">
        <f>"012185110"</f>
        <v>012185110</v>
      </c>
      <c r="D58" s="5" t="str">
        <f t="shared" si="1"/>
        <v>51</v>
      </c>
      <c r="E58" s="5" t="str">
        <f>"10"</f>
        <v>10</v>
      </c>
      <c r="F58" s="5">
        <v>95</v>
      </c>
      <c r="G58" s="5">
        <v>94</v>
      </c>
      <c r="H58" s="5">
        <f t="shared" si="2"/>
        <v>189</v>
      </c>
      <c r="I58" s="6">
        <f t="shared" si="3"/>
        <v>63</v>
      </c>
      <c r="J58" s="7" t="s">
        <v>15</v>
      </c>
    </row>
    <row r="59" spans="1:10" ht="14.25">
      <c r="A59" s="5">
        <v>57</v>
      </c>
      <c r="B59" s="5" t="str">
        <f t="shared" si="0"/>
        <v>2211012</v>
      </c>
      <c r="C59" s="5" t="str">
        <f>"012185105"</f>
        <v>012185105</v>
      </c>
      <c r="D59" s="5" t="str">
        <f t="shared" si="1"/>
        <v>51</v>
      </c>
      <c r="E59" s="5" t="str">
        <f>"05"</f>
        <v>05</v>
      </c>
      <c r="F59" s="5">
        <v>94</v>
      </c>
      <c r="G59" s="5">
        <v>88.5</v>
      </c>
      <c r="H59" s="5">
        <f t="shared" si="2"/>
        <v>182.5</v>
      </c>
      <c r="I59" s="6">
        <f t="shared" si="3"/>
        <v>60.833333333333336</v>
      </c>
      <c r="J59" s="7" t="s">
        <v>15</v>
      </c>
    </row>
    <row r="60" spans="1:10" ht="14.25">
      <c r="A60" s="5">
        <v>58</v>
      </c>
      <c r="B60" s="5" t="str">
        <f t="shared" si="0"/>
        <v>2211012</v>
      </c>
      <c r="C60" s="5" t="str">
        <f>"012185109"</f>
        <v>012185109</v>
      </c>
      <c r="D60" s="5" t="str">
        <f t="shared" si="1"/>
        <v>51</v>
      </c>
      <c r="E60" s="5" t="str">
        <f>"09"</f>
        <v>09</v>
      </c>
      <c r="F60" s="5">
        <v>90.5</v>
      </c>
      <c r="G60" s="5">
        <v>89</v>
      </c>
      <c r="H60" s="5">
        <f t="shared" si="2"/>
        <v>179.5</v>
      </c>
      <c r="I60" s="6">
        <f t="shared" si="3"/>
        <v>59.833333333333336</v>
      </c>
      <c r="J60" s="7" t="s">
        <v>15</v>
      </c>
    </row>
    <row r="61" spans="1:10" ht="14.25">
      <c r="A61" s="5">
        <v>59</v>
      </c>
      <c r="B61" s="5" t="str">
        <f t="shared" si="0"/>
        <v>2211012</v>
      </c>
      <c r="C61" s="5" t="str">
        <f>"012185106"</f>
        <v>012185106</v>
      </c>
      <c r="D61" s="5" t="str">
        <f t="shared" si="1"/>
        <v>51</v>
      </c>
      <c r="E61" s="5" t="str">
        <f>"06"</f>
        <v>06</v>
      </c>
      <c r="F61" s="5">
        <v>87</v>
      </c>
      <c r="G61" s="5">
        <v>88.5</v>
      </c>
      <c r="H61" s="5">
        <f t="shared" si="2"/>
        <v>175.5</v>
      </c>
      <c r="I61" s="6">
        <f t="shared" si="3"/>
        <v>58.5</v>
      </c>
      <c r="J61" s="7" t="s">
        <v>15</v>
      </c>
    </row>
    <row r="62" spans="1:10" ht="14.25">
      <c r="A62" s="5">
        <v>60</v>
      </c>
      <c r="B62" s="5" t="str">
        <f>"2211013"</f>
        <v>2211013</v>
      </c>
      <c r="C62" s="5" t="str">
        <f>"012185122"</f>
        <v>012185122</v>
      </c>
      <c r="D62" s="5" t="str">
        <f t="shared" si="1"/>
        <v>51</v>
      </c>
      <c r="E62" s="5" t="str">
        <f>"22"</f>
        <v>22</v>
      </c>
      <c r="F62" s="5">
        <v>106</v>
      </c>
      <c r="G62" s="5">
        <v>90.5</v>
      </c>
      <c r="H62" s="5">
        <f t="shared" si="2"/>
        <v>196.5</v>
      </c>
      <c r="I62" s="6">
        <f t="shared" si="3"/>
        <v>65.5</v>
      </c>
      <c r="J62" s="7" t="s">
        <v>15</v>
      </c>
    </row>
    <row r="63" spans="1:10" ht="14.25">
      <c r="A63" s="5">
        <v>61</v>
      </c>
      <c r="B63" s="5" t="str">
        <f>"2211013"</f>
        <v>2211013</v>
      </c>
      <c r="C63" s="5" t="str">
        <f>"012185118"</f>
        <v>012185118</v>
      </c>
      <c r="D63" s="5" t="str">
        <f t="shared" si="1"/>
        <v>51</v>
      </c>
      <c r="E63" s="5" t="str">
        <f>"18"</f>
        <v>18</v>
      </c>
      <c r="F63" s="5">
        <v>94.5</v>
      </c>
      <c r="G63" s="5">
        <v>99.5</v>
      </c>
      <c r="H63" s="5">
        <f t="shared" si="2"/>
        <v>194</v>
      </c>
      <c r="I63" s="6">
        <f t="shared" si="3"/>
        <v>64.66666666666667</v>
      </c>
      <c r="J63" s="7" t="s">
        <v>15</v>
      </c>
    </row>
    <row r="64" spans="1:10" ht="14.25">
      <c r="A64" s="5">
        <v>62</v>
      </c>
      <c r="B64" s="5" t="str">
        <f>"2211013"</f>
        <v>2211013</v>
      </c>
      <c r="C64" s="5" t="str">
        <f>"012185121"</f>
        <v>012185121</v>
      </c>
      <c r="D64" s="5" t="str">
        <f t="shared" si="1"/>
        <v>51</v>
      </c>
      <c r="E64" s="5" t="str">
        <f>"21"</f>
        <v>21</v>
      </c>
      <c r="F64" s="5">
        <v>100.5</v>
      </c>
      <c r="G64" s="5">
        <v>90</v>
      </c>
      <c r="H64" s="5">
        <f t="shared" si="2"/>
        <v>190.5</v>
      </c>
      <c r="I64" s="6">
        <f t="shared" si="3"/>
        <v>63.5</v>
      </c>
      <c r="J64" s="7" t="s">
        <v>15</v>
      </c>
    </row>
    <row r="65" spans="1:10" ht="14.25">
      <c r="A65" s="5">
        <v>63</v>
      </c>
      <c r="B65" s="5" t="str">
        <f>"2211013"</f>
        <v>2211013</v>
      </c>
      <c r="C65" s="5" t="str">
        <f>"012185116"</f>
        <v>012185116</v>
      </c>
      <c r="D65" s="5" t="str">
        <f t="shared" si="1"/>
        <v>51</v>
      </c>
      <c r="E65" s="5" t="str">
        <f>"16"</f>
        <v>16</v>
      </c>
      <c r="F65" s="5">
        <v>99</v>
      </c>
      <c r="G65" s="5">
        <v>79.5</v>
      </c>
      <c r="H65" s="5">
        <f t="shared" si="2"/>
        <v>178.5</v>
      </c>
      <c r="I65" s="6">
        <f t="shared" si="3"/>
        <v>59.5</v>
      </c>
      <c r="J65" s="7" t="s">
        <v>15</v>
      </c>
    </row>
    <row r="66" spans="1:10" ht="14.25">
      <c r="A66" s="5">
        <v>64</v>
      </c>
      <c r="B66" s="5" t="str">
        <f>"2211013"</f>
        <v>2211013</v>
      </c>
      <c r="C66" s="5" t="str">
        <f>"012185120"</f>
        <v>012185120</v>
      </c>
      <c r="D66" s="5" t="str">
        <f t="shared" si="1"/>
        <v>51</v>
      </c>
      <c r="E66" s="5" t="str">
        <f>"20"</f>
        <v>20</v>
      </c>
      <c r="F66" s="5">
        <v>80.5</v>
      </c>
      <c r="G66" s="5">
        <v>90.5</v>
      </c>
      <c r="H66" s="5">
        <f t="shared" si="2"/>
        <v>171</v>
      </c>
      <c r="I66" s="6">
        <f t="shared" si="3"/>
        <v>57</v>
      </c>
      <c r="J66" s="7" t="s">
        <v>15</v>
      </c>
    </row>
    <row r="67" spans="1:10" ht="14.25">
      <c r="A67" s="5">
        <v>65</v>
      </c>
      <c r="B67" s="5" t="str">
        <f>"2211016"</f>
        <v>2211016</v>
      </c>
      <c r="C67" s="5" t="str">
        <f>"012185124"</f>
        <v>012185124</v>
      </c>
      <c r="D67" s="5" t="str">
        <f t="shared" si="1"/>
        <v>51</v>
      </c>
      <c r="E67" s="5" t="str">
        <f>"24"</f>
        <v>24</v>
      </c>
      <c r="F67" s="5">
        <v>104</v>
      </c>
      <c r="G67" s="5">
        <v>88.5</v>
      </c>
      <c r="H67" s="5">
        <f t="shared" si="2"/>
        <v>192.5</v>
      </c>
      <c r="I67" s="6">
        <f t="shared" si="3"/>
        <v>64.16666666666667</v>
      </c>
      <c r="J67" s="7" t="s">
        <v>15</v>
      </c>
    </row>
    <row r="68" spans="1:10" ht="14.25">
      <c r="A68" s="5">
        <v>66</v>
      </c>
      <c r="B68" s="5" t="str">
        <f>"2211016"</f>
        <v>2211016</v>
      </c>
      <c r="C68" s="5" t="str">
        <f>"012185125"</f>
        <v>012185125</v>
      </c>
      <c r="D68" s="5" t="str">
        <f t="shared" si="1"/>
        <v>51</v>
      </c>
      <c r="E68" s="5" t="str">
        <f>"25"</f>
        <v>25</v>
      </c>
      <c r="F68" s="5">
        <v>85</v>
      </c>
      <c r="G68" s="5">
        <v>79</v>
      </c>
      <c r="H68" s="5">
        <f t="shared" si="2"/>
        <v>164</v>
      </c>
      <c r="I68" s="6">
        <f t="shared" si="3"/>
        <v>54.666666666666664</v>
      </c>
      <c r="J68" s="7" t="s">
        <v>35</v>
      </c>
    </row>
    <row r="69" spans="1:10" ht="14.25">
      <c r="A69" s="5">
        <v>67</v>
      </c>
      <c r="B69" s="5" t="str">
        <f>"2211020"</f>
        <v>2211020</v>
      </c>
      <c r="C69" s="5" t="str">
        <f>"012185129"</f>
        <v>012185129</v>
      </c>
      <c r="D69" s="5" t="str">
        <f t="shared" si="1"/>
        <v>51</v>
      </c>
      <c r="E69" s="5" t="str">
        <f>"29"</f>
        <v>29</v>
      </c>
      <c r="F69" s="5">
        <v>115</v>
      </c>
      <c r="G69" s="5">
        <v>76</v>
      </c>
      <c r="H69" s="5">
        <f t="shared" si="2"/>
        <v>191</v>
      </c>
      <c r="I69" s="6">
        <f t="shared" si="3"/>
        <v>63.666666666666664</v>
      </c>
      <c r="J69" s="7" t="s">
        <v>15</v>
      </c>
    </row>
    <row r="70" spans="1:10" ht="14.25">
      <c r="A70" s="5">
        <v>68</v>
      </c>
      <c r="B70" s="5" t="str">
        <f>"2211020"</f>
        <v>2211020</v>
      </c>
      <c r="C70" s="5" t="str">
        <f>"012185128"</f>
        <v>012185128</v>
      </c>
      <c r="D70" s="5" t="str">
        <f t="shared" si="1"/>
        <v>51</v>
      </c>
      <c r="E70" s="5" t="str">
        <f>"28"</f>
        <v>28</v>
      </c>
      <c r="F70" s="5">
        <v>104.5</v>
      </c>
      <c r="G70" s="5">
        <v>81.5</v>
      </c>
      <c r="H70" s="5">
        <f t="shared" si="2"/>
        <v>186</v>
      </c>
      <c r="I70" s="6">
        <f t="shared" si="3"/>
        <v>62</v>
      </c>
      <c r="J70" s="7" t="s">
        <v>15</v>
      </c>
    </row>
    <row r="71" spans="1:10" ht="14.25">
      <c r="A71" s="5">
        <v>69</v>
      </c>
      <c r="B71" s="5" t="str">
        <f>"2211021"</f>
        <v>2211021</v>
      </c>
      <c r="C71" s="5" t="str">
        <f>"012185201"</f>
        <v>012185201</v>
      </c>
      <c r="D71" s="5" t="str">
        <f>"52"</f>
        <v>52</v>
      </c>
      <c r="E71" s="5" t="str">
        <f>"01"</f>
        <v>01</v>
      </c>
      <c r="F71" s="5">
        <v>128</v>
      </c>
      <c r="G71" s="5">
        <v>86.5</v>
      </c>
      <c r="H71" s="5">
        <f t="shared" si="2"/>
        <v>214.5</v>
      </c>
      <c r="I71" s="6">
        <f t="shared" si="3"/>
        <v>71.5</v>
      </c>
      <c r="J71" s="7" t="s">
        <v>15</v>
      </c>
    </row>
    <row r="72" spans="1:10" ht="14.25">
      <c r="A72" s="5">
        <v>70</v>
      </c>
      <c r="B72" s="5" t="str">
        <f>"2211021"</f>
        <v>2211021</v>
      </c>
      <c r="C72" s="5" t="str">
        <f>"012185130"</f>
        <v>012185130</v>
      </c>
      <c r="D72" s="5" t="str">
        <f>"51"</f>
        <v>51</v>
      </c>
      <c r="E72" s="5" t="str">
        <f>"30"</f>
        <v>30</v>
      </c>
      <c r="F72" s="5">
        <v>89.5</v>
      </c>
      <c r="G72" s="5">
        <v>68</v>
      </c>
      <c r="H72" s="5">
        <f t="shared" si="2"/>
        <v>157.5</v>
      </c>
      <c r="I72" s="6">
        <f t="shared" si="3"/>
        <v>52.5</v>
      </c>
      <c r="J72" s="7" t="s">
        <v>15</v>
      </c>
    </row>
    <row r="73" spans="1:10" ht="14.25">
      <c r="A73" s="5">
        <v>71</v>
      </c>
      <c r="B73" s="5" t="str">
        <f aca="true" t="shared" si="4" ref="B73:B79">"2211022"</f>
        <v>2211022</v>
      </c>
      <c r="C73" s="5" t="str">
        <f>"012185213"</f>
        <v>012185213</v>
      </c>
      <c r="D73" s="5" t="str">
        <f aca="true" t="shared" si="5" ref="D73:D89">"52"</f>
        <v>52</v>
      </c>
      <c r="E73" s="5" t="str">
        <f>"13"</f>
        <v>13</v>
      </c>
      <c r="F73" s="5">
        <v>111</v>
      </c>
      <c r="G73" s="5">
        <v>89.5</v>
      </c>
      <c r="H73" s="5">
        <f t="shared" si="2"/>
        <v>200.5</v>
      </c>
      <c r="I73" s="6">
        <f t="shared" si="3"/>
        <v>66.83333333333333</v>
      </c>
      <c r="J73" s="7" t="s">
        <v>15</v>
      </c>
    </row>
    <row r="74" spans="1:10" ht="14.25">
      <c r="A74" s="5">
        <v>72</v>
      </c>
      <c r="B74" s="5" t="str">
        <f t="shared" si="4"/>
        <v>2211022</v>
      </c>
      <c r="C74" s="5" t="str">
        <f>"012185205"</f>
        <v>012185205</v>
      </c>
      <c r="D74" s="5" t="str">
        <f t="shared" si="5"/>
        <v>52</v>
      </c>
      <c r="E74" s="5" t="str">
        <f>"05"</f>
        <v>05</v>
      </c>
      <c r="F74" s="5">
        <v>105.5</v>
      </c>
      <c r="G74" s="5">
        <v>78</v>
      </c>
      <c r="H74" s="5">
        <f t="shared" si="2"/>
        <v>183.5</v>
      </c>
      <c r="I74" s="6">
        <f t="shared" si="3"/>
        <v>61.166666666666664</v>
      </c>
      <c r="J74" s="7" t="s">
        <v>35</v>
      </c>
    </row>
    <row r="75" spans="1:10" ht="14.25">
      <c r="A75" s="5">
        <v>73</v>
      </c>
      <c r="B75" s="5" t="str">
        <f t="shared" si="4"/>
        <v>2211022</v>
      </c>
      <c r="C75" s="5" t="str">
        <f>"012185214"</f>
        <v>012185214</v>
      </c>
      <c r="D75" s="5" t="str">
        <f t="shared" si="5"/>
        <v>52</v>
      </c>
      <c r="E75" s="5" t="str">
        <f>"14"</f>
        <v>14</v>
      </c>
      <c r="F75" s="5">
        <v>98</v>
      </c>
      <c r="G75" s="5">
        <v>85.5</v>
      </c>
      <c r="H75" s="5">
        <f t="shared" si="2"/>
        <v>183.5</v>
      </c>
      <c r="I75" s="6">
        <f t="shared" si="3"/>
        <v>61.166666666666664</v>
      </c>
      <c r="J75" s="7" t="s">
        <v>15</v>
      </c>
    </row>
    <row r="76" spans="1:10" ht="14.25">
      <c r="A76" s="5">
        <v>74</v>
      </c>
      <c r="B76" s="5" t="str">
        <f t="shared" si="4"/>
        <v>2211022</v>
      </c>
      <c r="C76" s="5" t="str">
        <f>"012185211"</f>
        <v>012185211</v>
      </c>
      <c r="D76" s="5" t="str">
        <f t="shared" si="5"/>
        <v>52</v>
      </c>
      <c r="E76" s="5" t="str">
        <f>"11"</f>
        <v>11</v>
      </c>
      <c r="F76" s="5">
        <v>95.5</v>
      </c>
      <c r="G76" s="5">
        <v>69.5</v>
      </c>
      <c r="H76" s="5">
        <f t="shared" si="2"/>
        <v>165</v>
      </c>
      <c r="I76" s="6">
        <f t="shared" si="3"/>
        <v>55</v>
      </c>
      <c r="J76" s="7" t="s">
        <v>15</v>
      </c>
    </row>
    <row r="77" spans="1:10" ht="14.25">
      <c r="A77" s="5">
        <v>75</v>
      </c>
      <c r="B77" s="5" t="str">
        <f t="shared" si="4"/>
        <v>2211022</v>
      </c>
      <c r="C77" s="5" t="str">
        <f>"012185204"</f>
        <v>012185204</v>
      </c>
      <c r="D77" s="5" t="str">
        <f t="shared" si="5"/>
        <v>52</v>
      </c>
      <c r="E77" s="5" t="str">
        <f>"04"</f>
        <v>04</v>
      </c>
      <c r="F77" s="5">
        <v>90</v>
      </c>
      <c r="G77" s="5">
        <v>72.5</v>
      </c>
      <c r="H77" s="5">
        <f t="shared" si="2"/>
        <v>162.5</v>
      </c>
      <c r="I77" s="6">
        <f t="shared" si="3"/>
        <v>54.166666666666664</v>
      </c>
      <c r="J77" s="7" t="s">
        <v>15</v>
      </c>
    </row>
    <row r="78" spans="1:10" ht="14.25">
      <c r="A78" s="5">
        <v>76</v>
      </c>
      <c r="B78" s="5" t="str">
        <f t="shared" si="4"/>
        <v>2211022</v>
      </c>
      <c r="C78" s="5" t="str">
        <f>"012185207"</f>
        <v>012185207</v>
      </c>
      <c r="D78" s="5" t="str">
        <f t="shared" si="5"/>
        <v>52</v>
      </c>
      <c r="E78" s="5" t="str">
        <f>"07"</f>
        <v>07</v>
      </c>
      <c r="F78" s="5">
        <v>97.5</v>
      </c>
      <c r="G78" s="5">
        <v>63.5</v>
      </c>
      <c r="H78" s="5">
        <f t="shared" si="2"/>
        <v>161</v>
      </c>
      <c r="I78" s="6">
        <f t="shared" si="3"/>
        <v>53.666666666666664</v>
      </c>
      <c r="J78" s="7" t="s">
        <v>15</v>
      </c>
    </row>
    <row r="79" spans="1:10" ht="14.25">
      <c r="A79" s="5">
        <v>77</v>
      </c>
      <c r="B79" s="5" t="str">
        <f t="shared" si="4"/>
        <v>2211022</v>
      </c>
      <c r="C79" s="5" t="str">
        <f>"012185208"</f>
        <v>012185208</v>
      </c>
      <c r="D79" s="5" t="str">
        <f t="shared" si="5"/>
        <v>52</v>
      </c>
      <c r="E79" s="5" t="str">
        <f>"08"</f>
        <v>08</v>
      </c>
      <c r="F79" s="5">
        <v>91</v>
      </c>
      <c r="G79" s="5">
        <v>67.5</v>
      </c>
      <c r="H79" s="5">
        <f t="shared" si="2"/>
        <v>158.5</v>
      </c>
      <c r="I79" s="6">
        <f t="shared" si="3"/>
        <v>52.833333333333336</v>
      </c>
      <c r="J79" s="7" t="s">
        <v>15</v>
      </c>
    </row>
    <row r="80" spans="1:10" ht="14.25">
      <c r="A80" s="5">
        <v>78</v>
      </c>
      <c r="B80" s="5" t="str">
        <f>"2211023"</f>
        <v>2211023</v>
      </c>
      <c r="C80" s="5" t="str">
        <f>"012185215"</f>
        <v>012185215</v>
      </c>
      <c r="D80" s="5" t="str">
        <f t="shared" si="5"/>
        <v>52</v>
      </c>
      <c r="E80" s="5" t="str">
        <f>"15"</f>
        <v>15</v>
      </c>
      <c r="F80" s="5">
        <v>118.5</v>
      </c>
      <c r="G80" s="5">
        <v>91.5</v>
      </c>
      <c r="H80" s="5">
        <f t="shared" si="2"/>
        <v>210</v>
      </c>
      <c r="I80" s="6">
        <f t="shared" si="3"/>
        <v>70</v>
      </c>
      <c r="J80" s="7" t="s">
        <v>110</v>
      </c>
    </row>
    <row r="81" spans="1:10" ht="14.25">
      <c r="A81" s="5">
        <v>79</v>
      </c>
      <c r="B81" s="5" t="str">
        <f>"2211023"</f>
        <v>2211023</v>
      </c>
      <c r="C81" s="5" t="str">
        <f>"012185221"</f>
        <v>012185221</v>
      </c>
      <c r="D81" s="5" t="str">
        <f t="shared" si="5"/>
        <v>52</v>
      </c>
      <c r="E81" s="5" t="str">
        <f>"21"</f>
        <v>21</v>
      </c>
      <c r="F81" s="5">
        <v>104.5</v>
      </c>
      <c r="G81" s="5">
        <v>99.5</v>
      </c>
      <c r="H81" s="5">
        <f t="shared" si="2"/>
        <v>204</v>
      </c>
      <c r="I81" s="6">
        <f t="shared" si="3"/>
        <v>68</v>
      </c>
      <c r="J81" s="7" t="s">
        <v>15</v>
      </c>
    </row>
    <row r="82" spans="1:10" ht="14.25">
      <c r="A82" s="5">
        <v>80</v>
      </c>
      <c r="B82" s="5" t="str">
        <f>"2211023"</f>
        <v>2211023</v>
      </c>
      <c r="C82" s="5" t="str">
        <f>"012185217"</f>
        <v>012185217</v>
      </c>
      <c r="D82" s="5" t="str">
        <f t="shared" si="5"/>
        <v>52</v>
      </c>
      <c r="E82" s="5" t="str">
        <f>"17"</f>
        <v>17</v>
      </c>
      <c r="F82" s="5">
        <v>110</v>
      </c>
      <c r="G82" s="5">
        <v>90.5</v>
      </c>
      <c r="H82" s="5">
        <f t="shared" si="2"/>
        <v>200.5</v>
      </c>
      <c r="I82" s="6">
        <f t="shared" si="3"/>
        <v>66.83333333333333</v>
      </c>
      <c r="J82" s="7" t="s">
        <v>15</v>
      </c>
    </row>
    <row r="83" spans="1:10" ht="14.25">
      <c r="A83" s="5">
        <v>81</v>
      </c>
      <c r="B83" s="5" t="str">
        <f>"2211023"</f>
        <v>2211023</v>
      </c>
      <c r="C83" s="5" t="str">
        <f>"012185220"</f>
        <v>012185220</v>
      </c>
      <c r="D83" s="5" t="str">
        <f t="shared" si="5"/>
        <v>52</v>
      </c>
      <c r="E83" s="5" t="str">
        <f>"20"</f>
        <v>20</v>
      </c>
      <c r="F83" s="5">
        <v>105.5</v>
      </c>
      <c r="G83" s="5">
        <v>94.5</v>
      </c>
      <c r="H83" s="5">
        <f t="shared" si="2"/>
        <v>200</v>
      </c>
      <c r="I83" s="6">
        <f t="shared" si="3"/>
        <v>66.66666666666667</v>
      </c>
      <c r="J83" s="7" t="s">
        <v>15</v>
      </c>
    </row>
    <row r="84" spans="1:10" ht="14.25">
      <c r="A84" s="5">
        <v>82</v>
      </c>
      <c r="B84" s="5" t="str">
        <f>"2211023"</f>
        <v>2211023</v>
      </c>
      <c r="C84" s="5" t="str">
        <f>"012185219"</f>
        <v>012185219</v>
      </c>
      <c r="D84" s="5" t="str">
        <f t="shared" si="5"/>
        <v>52</v>
      </c>
      <c r="E84" s="5" t="str">
        <f>"19"</f>
        <v>19</v>
      </c>
      <c r="F84" s="5">
        <v>108</v>
      </c>
      <c r="G84" s="5">
        <v>85</v>
      </c>
      <c r="H84" s="5">
        <f t="shared" si="2"/>
        <v>193</v>
      </c>
      <c r="I84" s="6">
        <f t="shared" si="3"/>
        <v>64.33333333333333</v>
      </c>
      <c r="J84" s="7" t="s">
        <v>15</v>
      </c>
    </row>
    <row r="85" spans="1:10" ht="14.25">
      <c r="A85" s="5">
        <v>83</v>
      </c>
      <c r="B85" s="5" t="str">
        <f>"2211024"</f>
        <v>2211024</v>
      </c>
      <c r="C85" s="5" t="str">
        <f>"012185225"</f>
        <v>012185225</v>
      </c>
      <c r="D85" s="5" t="str">
        <f t="shared" si="5"/>
        <v>52</v>
      </c>
      <c r="E85" s="5" t="str">
        <f>"25"</f>
        <v>25</v>
      </c>
      <c r="F85" s="5">
        <v>111.5</v>
      </c>
      <c r="G85" s="5">
        <v>104</v>
      </c>
      <c r="H85" s="5">
        <f t="shared" si="2"/>
        <v>215.5</v>
      </c>
      <c r="I85" s="6">
        <f t="shared" si="3"/>
        <v>71.83333333333333</v>
      </c>
      <c r="J85" s="7" t="s">
        <v>110</v>
      </c>
    </row>
    <row r="86" spans="1:10" ht="14.25">
      <c r="A86" s="5">
        <v>84</v>
      </c>
      <c r="B86" s="5" t="str">
        <f>"2211024"</f>
        <v>2211024</v>
      </c>
      <c r="C86" s="5" t="str">
        <f>"012185226"</f>
        <v>012185226</v>
      </c>
      <c r="D86" s="5" t="str">
        <f t="shared" si="5"/>
        <v>52</v>
      </c>
      <c r="E86" s="5" t="str">
        <f>"26"</f>
        <v>26</v>
      </c>
      <c r="F86" s="5">
        <v>108</v>
      </c>
      <c r="G86" s="5">
        <v>94</v>
      </c>
      <c r="H86" s="5">
        <f t="shared" si="2"/>
        <v>202</v>
      </c>
      <c r="I86" s="6">
        <f t="shared" si="3"/>
        <v>67.33333333333333</v>
      </c>
      <c r="J86" s="7" t="s">
        <v>35</v>
      </c>
    </row>
    <row r="87" spans="1:10" ht="14.25">
      <c r="A87" s="5">
        <v>85</v>
      </c>
      <c r="B87" s="5" t="str">
        <f>"2211024"</f>
        <v>2211024</v>
      </c>
      <c r="C87" s="5" t="str">
        <f>"012185227"</f>
        <v>012185227</v>
      </c>
      <c r="D87" s="5" t="str">
        <f t="shared" si="5"/>
        <v>52</v>
      </c>
      <c r="E87" s="5" t="str">
        <f>"27"</f>
        <v>27</v>
      </c>
      <c r="F87" s="5">
        <v>105.5</v>
      </c>
      <c r="G87" s="5">
        <v>88.5</v>
      </c>
      <c r="H87" s="5">
        <f t="shared" si="2"/>
        <v>194</v>
      </c>
      <c r="I87" s="6">
        <f t="shared" si="3"/>
        <v>64.66666666666667</v>
      </c>
      <c r="J87" s="7" t="s">
        <v>15</v>
      </c>
    </row>
    <row r="88" spans="1:10" ht="14.25">
      <c r="A88" s="5">
        <v>86</v>
      </c>
      <c r="B88" s="5" t="str">
        <f>"2211024"</f>
        <v>2211024</v>
      </c>
      <c r="C88" s="5" t="str">
        <f>"012185223"</f>
        <v>012185223</v>
      </c>
      <c r="D88" s="5" t="str">
        <f t="shared" si="5"/>
        <v>52</v>
      </c>
      <c r="E88" s="5" t="str">
        <f>"23"</f>
        <v>23</v>
      </c>
      <c r="F88" s="5">
        <v>101</v>
      </c>
      <c r="G88" s="5">
        <v>82</v>
      </c>
      <c r="H88" s="5">
        <f t="shared" si="2"/>
        <v>183</v>
      </c>
      <c r="I88" s="6">
        <f t="shared" si="3"/>
        <v>61</v>
      </c>
      <c r="J88" s="7" t="s">
        <v>15</v>
      </c>
    </row>
    <row r="89" spans="1:10" ht="14.25">
      <c r="A89" s="5">
        <v>87</v>
      </c>
      <c r="B89" s="5" t="str">
        <f>"2211024"</f>
        <v>2211024</v>
      </c>
      <c r="C89" s="5" t="str">
        <f>"012185222"</f>
        <v>012185222</v>
      </c>
      <c r="D89" s="5" t="str">
        <f t="shared" si="5"/>
        <v>52</v>
      </c>
      <c r="E89" s="5" t="str">
        <f>"22"</f>
        <v>22</v>
      </c>
      <c r="F89" s="5">
        <v>91</v>
      </c>
      <c r="G89" s="5">
        <v>82</v>
      </c>
      <c r="H89" s="5">
        <f t="shared" si="2"/>
        <v>173</v>
      </c>
      <c r="I89" s="6">
        <f t="shared" si="3"/>
        <v>57.666666666666664</v>
      </c>
      <c r="J89" s="7" t="s">
        <v>15</v>
      </c>
    </row>
    <row r="90" spans="1:10" ht="14.25">
      <c r="A90" s="5">
        <v>88</v>
      </c>
      <c r="B90" s="5" t="s">
        <v>111</v>
      </c>
      <c r="C90" s="5" t="s">
        <v>112</v>
      </c>
      <c r="D90" s="5" t="s">
        <v>113</v>
      </c>
      <c r="E90" s="5" t="s">
        <v>20</v>
      </c>
      <c r="F90" s="5">
        <v>116.5</v>
      </c>
      <c r="G90" s="5">
        <v>97.5</v>
      </c>
      <c r="H90" s="5">
        <v>214</v>
      </c>
      <c r="I90" s="6">
        <v>71.33333333333333</v>
      </c>
      <c r="J90" s="7" t="s">
        <v>15</v>
      </c>
    </row>
    <row r="91" spans="1:10" ht="14.25">
      <c r="A91" s="5">
        <v>89</v>
      </c>
      <c r="B91" s="5" t="s">
        <v>111</v>
      </c>
      <c r="C91" s="5" t="s">
        <v>114</v>
      </c>
      <c r="D91" s="5" t="s">
        <v>113</v>
      </c>
      <c r="E91" s="5" t="s">
        <v>96</v>
      </c>
      <c r="F91" s="5">
        <v>122</v>
      </c>
      <c r="G91" s="5">
        <v>89</v>
      </c>
      <c r="H91" s="5">
        <v>211</v>
      </c>
      <c r="I91" s="6">
        <v>70.33333333333333</v>
      </c>
      <c r="J91" s="7" t="s">
        <v>15</v>
      </c>
    </row>
    <row r="92" spans="1:10" ht="14.25">
      <c r="A92" s="5">
        <v>90</v>
      </c>
      <c r="B92" s="5" t="s">
        <v>111</v>
      </c>
      <c r="C92" s="5" t="s">
        <v>115</v>
      </c>
      <c r="D92" s="5" t="s">
        <v>116</v>
      </c>
      <c r="E92" s="5" t="s">
        <v>69</v>
      </c>
      <c r="F92" s="5">
        <v>117.5</v>
      </c>
      <c r="G92" s="5">
        <v>92</v>
      </c>
      <c r="H92" s="5">
        <v>209.5</v>
      </c>
      <c r="I92" s="6">
        <v>69.83333333333333</v>
      </c>
      <c r="J92" s="7" t="s">
        <v>15</v>
      </c>
    </row>
    <row r="93" spans="1:10" ht="14.25">
      <c r="A93" s="5">
        <v>91</v>
      </c>
      <c r="B93" s="5" t="s">
        <v>111</v>
      </c>
      <c r="C93" s="5" t="s">
        <v>117</v>
      </c>
      <c r="D93" s="5" t="s">
        <v>113</v>
      </c>
      <c r="E93" s="5" t="s">
        <v>52</v>
      </c>
      <c r="F93" s="5">
        <v>101</v>
      </c>
      <c r="G93" s="5">
        <v>104</v>
      </c>
      <c r="H93" s="5">
        <v>205</v>
      </c>
      <c r="I93" s="6">
        <v>68.33333333333333</v>
      </c>
      <c r="J93" s="7" t="s">
        <v>15</v>
      </c>
    </row>
    <row r="94" spans="1:10" ht="14.25">
      <c r="A94" s="5">
        <v>92</v>
      </c>
      <c r="B94" s="5" t="s">
        <v>111</v>
      </c>
      <c r="C94" s="5" t="s">
        <v>118</v>
      </c>
      <c r="D94" s="5" t="s">
        <v>113</v>
      </c>
      <c r="E94" s="5" t="s">
        <v>17</v>
      </c>
      <c r="F94" s="5">
        <v>100</v>
      </c>
      <c r="G94" s="5">
        <v>98.5</v>
      </c>
      <c r="H94" s="5">
        <v>198.5</v>
      </c>
      <c r="I94" s="6">
        <v>66.16666666666667</v>
      </c>
      <c r="J94" s="7" t="s">
        <v>15</v>
      </c>
    </row>
    <row r="95" spans="1:10" ht="14.25">
      <c r="A95" s="5">
        <v>93</v>
      </c>
      <c r="B95" s="5" t="s">
        <v>111</v>
      </c>
      <c r="C95" s="5" t="s">
        <v>119</v>
      </c>
      <c r="D95" s="5" t="s">
        <v>113</v>
      </c>
      <c r="E95" s="5" t="s">
        <v>29</v>
      </c>
      <c r="F95" s="5">
        <v>104.5</v>
      </c>
      <c r="G95" s="5">
        <v>87.5</v>
      </c>
      <c r="H95" s="5">
        <v>192</v>
      </c>
      <c r="I95" s="6">
        <v>64</v>
      </c>
      <c r="J95" s="7" t="s">
        <v>15</v>
      </c>
    </row>
    <row r="96" spans="1:10" ht="14.25">
      <c r="A96" s="5">
        <v>94</v>
      </c>
      <c r="B96" s="5" t="s">
        <v>111</v>
      </c>
      <c r="C96" s="5" t="s">
        <v>120</v>
      </c>
      <c r="D96" s="5" t="s">
        <v>113</v>
      </c>
      <c r="E96" s="5" t="s">
        <v>13</v>
      </c>
      <c r="F96" s="5">
        <v>107.5</v>
      </c>
      <c r="G96" s="5">
        <v>84</v>
      </c>
      <c r="H96" s="5">
        <v>191.5</v>
      </c>
      <c r="I96" s="6">
        <v>63.833333333333336</v>
      </c>
      <c r="J96" s="7" t="s">
        <v>15</v>
      </c>
    </row>
    <row r="97" spans="1:10" ht="14.25">
      <c r="A97" s="5">
        <v>95</v>
      </c>
      <c r="B97" s="5" t="s">
        <v>121</v>
      </c>
      <c r="C97" s="5" t="s">
        <v>122</v>
      </c>
      <c r="D97" s="5" t="s">
        <v>113</v>
      </c>
      <c r="E97" s="5" t="s">
        <v>47</v>
      </c>
      <c r="F97" s="5">
        <v>123</v>
      </c>
      <c r="G97" s="5">
        <v>96.5</v>
      </c>
      <c r="H97" s="5">
        <v>219.5</v>
      </c>
      <c r="I97" s="6">
        <v>73.16666666666667</v>
      </c>
      <c r="J97" s="7" t="s">
        <v>15</v>
      </c>
    </row>
    <row r="98" spans="1:10" ht="14.25">
      <c r="A98" s="5">
        <v>96</v>
      </c>
      <c r="B98" s="5" t="s">
        <v>121</v>
      </c>
      <c r="C98" s="5" t="s">
        <v>123</v>
      </c>
      <c r="D98" s="5" t="s">
        <v>113</v>
      </c>
      <c r="E98" s="5" t="s">
        <v>46</v>
      </c>
      <c r="F98" s="5">
        <v>114.5</v>
      </c>
      <c r="G98" s="5">
        <v>97.5</v>
      </c>
      <c r="H98" s="5">
        <v>212</v>
      </c>
      <c r="I98" s="6">
        <v>70.66666666666667</v>
      </c>
      <c r="J98" s="7" t="s">
        <v>15</v>
      </c>
    </row>
    <row r="99" spans="1:10" ht="14.25">
      <c r="A99" s="5">
        <v>97</v>
      </c>
      <c r="B99" s="5" t="s">
        <v>121</v>
      </c>
      <c r="C99" s="5" t="s">
        <v>124</v>
      </c>
      <c r="D99" s="5" t="s">
        <v>113</v>
      </c>
      <c r="E99" s="5" t="s">
        <v>80</v>
      </c>
      <c r="F99" s="5">
        <v>110.5</v>
      </c>
      <c r="G99" s="5">
        <v>99</v>
      </c>
      <c r="H99" s="5">
        <v>209.5</v>
      </c>
      <c r="I99" s="6">
        <v>69.83333333333333</v>
      </c>
      <c r="J99" s="7" t="s">
        <v>15</v>
      </c>
    </row>
    <row r="100" spans="1:10" ht="14.25">
      <c r="A100" s="5">
        <v>98</v>
      </c>
      <c r="B100" s="5" t="s">
        <v>121</v>
      </c>
      <c r="C100" s="5" t="s">
        <v>125</v>
      </c>
      <c r="D100" s="5" t="s">
        <v>113</v>
      </c>
      <c r="E100" s="5" t="s">
        <v>66</v>
      </c>
      <c r="F100" s="5">
        <v>107.5</v>
      </c>
      <c r="G100" s="5">
        <v>98.5</v>
      </c>
      <c r="H100" s="5">
        <v>206</v>
      </c>
      <c r="I100" s="6">
        <v>68.66666666666667</v>
      </c>
      <c r="J100" s="7" t="s">
        <v>15</v>
      </c>
    </row>
    <row r="101" spans="1:10" ht="14.25">
      <c r="A101" s="5">
        <v>99</v>
      </c>
      <c r="B101" s="5" t="s">
        <v>121</v>
      </c>
      <c r="C101" s="5" t="s">
        <v>126</v>
      </c>
      <c r="D101" s="5" t="s">
        <v>113</v>
      </c>
      <c r="E101" s="5" t="s">
        <v>77</v>
      </c>
      <c r="F101" s="5">
        <v>109</v>
      </c>
      <c r="G101" s="5">
        <v>97</v>
      </c>
      <c r="H101" s="5">
        <v>206</v>
      </c>
      <c r="I101" s="6">
        <v>68.66666666666667</v>
      </c>
      <c r="J101" s="7" t="s">
        <v>15</v>
      </c>
    </row>
    <row r="102" spans="1:10" ht="14.25">
      <c r="A102" s="5">
        <v>100</v>
      </c>
      <c r="B102" s="5" t="s">
        <v>121</v>
      </c>
      <c r="C102" s="5" t="s">
        <v>127</v>
      </c>
      <c r="D102" s="5" t="s">
        <v>113</v>
      </c>
      <c r="E102" s="5" t="s">
        <v>30</v>
      </c>
      <c r="F102" s="5">
        <v>105</v>
      </c>
      <c r="G102" s="5">
        <v>97.5</v>
      </c>
      <c r="H102" s="5">
        <v>202.5</v>
      </c>
      <c r="I102" s="6">
        <v>67.5</v>
      </c>
      <c r="J102" s="7" t="s">
        <v>15</v>
      </c>
    </row>
    <row r="103" spans="1:10" ht="14.25">
      <c r="A103" s="5">
        <v>101</v>
      </c>
      <c r="B103" s="5" t="s">
        <v>121</v>
      </c>
      <c r="C103" s="5" t="s">
        <v>128</v>
      </c>
      <c r="D103" s="5" t="s">
        <v>113</v>
      </c>
      <c r="E103" s="5" t="s">
        <v>64</v>
      </c>
      <c r="F103" s="5">
        <v>108.5</v>
      </c>
      <c r="G103" s="5">
        <v>90</v>
      </c>
      <c r="H103" s="5">
        <v>198.5</v>
      </c>
      <c r="I103" s="6">
        <v>66.16666666666667</v>
      </c>
      <c r="J103" s="7" t="s">
        <v>15</v>
      </c>
    </row>
    <row r="104" spans="1:10" ht="14.25">
      <c r="A104" s="5">
        <v>102</v>
      </c>
      <c r="B104" s="5" t="s">
        <v>121</v>
      </c>
      <c r="C104" s="5" t="s">
        <v>129</v>
      </c>
      <c r="D104" s="5" t="s">
        <v>113</v>
      </c>
      <c r="E104" s="5" t="s">
        <v>54</v>
      </c>
      <c r="F104" s="5">
        <v>96.5</v>
      </c>
      <c r="G104" s="5">
        <v>100.5</v>
      </c>
      <c r="H104" s="5">
        <v>197</v>
      </c>
      <c r="I104" s="6">
        <v>65.66666666666667</v>
      </c>
      <c r="J104" s="7" t="s">
        <v>15</v>
      </c>
    </row>
    <row r="105" spans="1:10" ht="14.25">
      <c r="A105" s="5">
        <v>103</v>
      </c>
      <c r="B105" s="5" t="s">
        <v>121</v>
      </c>
      <c r="C105" s="5" t="s">
        <v>130</v>
      </c>
      <c r="D105" s="5" t="s">
        <v>113</v>
      </c>
      <c r="E105" s="5" t="s">
        <v>49</v>
      </c>
      <c r="F105" s="5">
        <v>101.5</v>
      </c>
      <c r="G105" s="5">
        <v>91</v>
      </c>
      <c r="H105" s="5">
        <v>192.5</v>
      </c>
      <c r="I105" s="6">
        <v>64.16666666666667</v>
      </c>
      <c r="J105" s="7" t="s">
        <v>15</v>
      </c>
    </row>
    <row r="106" spans="1:10" ht="14.25">
      <c r="A106" s="5">
        <v>104</v>
      </c>
      <c r="B106" s="5" t="s">
        <v>121</v>
      </c>
      <c r="C106" s="5" t="s">
        <v>131</v>
      </c>
      <c r="D106" s="5" t="s">
        <v>113</v>
      </c>
      <c r="E106" s="5" t="s">
        <v>51</v>
      </c>
      <c r="F106" s="5">
        <v>104.5</v>
      </c>
      <c r="G106" s="5">
        <v>88</v>
      </c>
      <c r="H106" s="5">
        <v>192.5</v>
      </c>
      <c r="I106" s="6">
        <v>64.16666666666667</v>
      </c>
      <c r="J106" s="7" t="s">
        <v>15</v>
      </c>
    </row>
    <row r="107" spans="1:10" ht="14.25">
      <c r="A107" s="5">
        <v>105</v>
      </c>
      <c r="B107" s="5" t="s">
        <v>121</v>
      </c>
      <c r="C107" s="5" t="s">
        <v>132</v>
      </c>
      <c r="D107" s="5" t="s">
        <v>113</v>
      </c>
      <c r="E107" s="5" t="s">
        <v>24</v>
      </c>
      <c r="F107" s="5">
        <v>95.5</v>
      </c>
      <c r="G107" s="5">
        <v>97</v>
      </c>
      <c r="H107" s="5">
        <v>192.5</v>
      </c>
      <c r="I107" s="6">
        <v>64.16666666666667</v>
      </c>
      <c r="J107" s="7" t="s">
        <v>15</v>
      </c>
    </row>
    <row r="108" spans="1:10" ht="14.25">
      <c r="A108" s="5">
        <v>106</v>
      </c>
      <c r="B108" s="5" t="s">
        <v>121</v>
      </c>
      <c r="C108" s="5" t="s">
        <v>133</v>
      </c>
      <c r="D108" s="5" t="s">
        <v>113</v>
      </c>
      <c r="E108" s="5" t="s">
        <v>72</v>
      </c>
      <c r="F108" s="5">
        <v>86</v>
      </c>
      <c r="G108" s="5">
        <v>106</v>
      </c>
      <c r="H108" s="5">
        <v>192</v>
      </c>
      <c r="I108" s="6">
        <v>64</v>
      </c>
      <c r="J108" s="7" t="s">
        <v>15</v>
      </c>
    </row>
    <row r="109" spans="1:10" ht="14.25">
      <c r="A109" s="5">
        <v>107</v>
      </c>
      <c r="B109" s="5" t="s">
        <v>134</v>
      </c>
      <c r="C109" s="5" t="s">
        <v>135</v>
      </c>
      <c r="D109" s="5" t="s">
        <v>113</v>
      </c>
      <c r="E109" s="5" t="s">
        <v>69</v>
      </c>
      <c r="F109" s="5">
        <v>111</v>
      </c>
      <c r="G109" s="5">
        <v>98</v>
      </c>
      <c r="H109" s="5">
        <v>209</v>
      </c>
      <c r="I109" s="6">
        <v>69.66666666666667</v>
      </c>
      <c r="J109" s="7" t="s">
        <v>15</v>
      </c>
    </row>
    <row r="110" spans="1:10" ht="14.25">
      <c r="A110" s="5">
        <v>108</v>
      </c>
      <c r="B110" s="5" t="s">
        <v>134</v>
      </c>
      <c r="C110" s="5" t="s">
        <v>136</v>
      </c>
      <c r="D110" s="5" t="s">
        <v>113</v>
      </c>
      <c r="E110" s="5" t="s">
        <v>18</v>
      </c>
      <c r="F110" s="5">
        <v>110.5</v>
      </c>
      <c r="G110" s="5">
        <v>92.5</v>
      </c>
      <c r="H110" s="5">
        <v>203</v>
      </c>
      <c r="I110" s="6">
        <v>67.66666666666667</v>
      </c>
      <c r="J110" s="7" t="s">
        <v>35</v>
      </c>
    </row>
    <row r="111" spans="1:10" ht="14.25">
      <c r="A111" s="5">
        <v>109</v>
      </c>
      <c r="B111" s="5" t="s">
        <v>134</v>
      </c>
      <c r="C111" s="5" t="s">
        <v>137</v>
      </c>
      <c r="D111" s="5" t="s">
        <v>113</v>
      </c>
      <c r="E111" s="5" t="s">
        <v>61</v>
      </c>
      <c r="F111" s="5">
        <v>95</v>
      </c>
      <c r="G111" s="5">
        <v>108</v>
      </c>
      <c r="H111" s="5">
        <v>203</v>
      </c>
      <c r="I111" s="6">
        <v>67.66666666666667</v>
      </c>
      <c r="J111" s="7" t="s">
        <v>15</v>
      </c>
    </row>
    <row r="112" spans="1:10" ht="14.25">
      <c r="A112" s="5">
        <v>110</v>
      </c>
      <c r="B112" s="5" t="s">
        <v>134</v>
      </c>
      <c r="C112" s="5" t="s">
        <v>138</v>
      </c>
      <c r="D112" s="5" t="s">
        <v>139</v>
      </c>
      <c r="E112" s="5" t="s">
        <v>96</v>
      </c>
      <c r="F112" s="5">
        <v>101.5</v>
      </c>
      <c r="G112" s="5">
        <v>93</v>
      </c>
      <c r="H112" s="5">
        <v>194.5</v>
      </c>
      <c r="I112" s="6">
        <v>64.83333333333333</v>
      </c>
      <c r="J112" s="7" t="s">
        <v>15</v>
      </c>
    </row>
    <row r="113" spans="1:10" ht="14.25">
      <c r="A113" s="5">
        <v>111</v>
      </c>
      <c r="B113" s="5" t="s">
        <v>134</v>
      </c>
      <c r="C113" s="5" t="s">
        <v>140</v>
      </c>
      <c r="D113" s="5" t="s">
        <v>139</v>
      </c>
      <c r="E113" s="5" t="s">
        <v>13</v>
      </c>
      <c r="F113" s="5">
        <v>98.5</v>
      </c>
      <c r="G113" s="5">
        <v>95</v>
      </c>
      <c r="H113" s="5">
        <v>193.5</v>
      </c>
      <c r="I113" s="6">
        <v>64.5</v>
      </c>
      <c r="J113" s="7" t="s">
        <v>15</v>
      </c>
    </row>
    <row r="114" spans="1:10" ht="14.25">
      <c r="A114" s="5">
        <v>112</v>
      </c>
      <c r="B114" s="5" t="s">
        <v>134</v>
      </c>
      <c r="C114" s="5" t="s">
        <v>141</v>
      </c>
      <c r="D114" s="5" t="s">
        <v>113</v>
      </c>
      <c r="E114" s="5" t="s">
        <v>34</v>
      </c>
      <c r="F114" s="5">
        <v>100.5</v>
      </c>
      <c r="G114" s="5">
        <v>92</v>
      </c>
      <c r="H114" s="5">
        <v>192.5</v>
      </c>
      <c r="I114" s="6">
        <v>64.16666666666667</v>
      </c>
      <c r="J114" s="7" t="s">
        <v>15</v>
      </c>
    </row>
    <row r="115" spans="1:10" ht="14.25">
      <c r="A115" s="5">
        <v>113</v>
      </c>
      <c r="B115" s="5" t="s">
        <v>134</v>
      </c>
      <c r="C115" s="5" t="s">
        <v>142</v>
      </c>
      <c r="D115" s="5" t="s">
        <v>139</v>
      </c>
      <c r="E115" s="5" t="s">
        <v>27</v>
      </c>
      <c r="F115" s="5">
        <v>105</v>
      </c>
      <c r="G115" s="5">
        <v>86.5</v>
      </c>
      <c r="H115" s="5">
        <v>191.5</v>
      </c>
      <c r="I115" s="6">
        <v>63.833333333333336</v>
      </c>
      <c r="J115" s="7" t="s">
        <v>40</v>
      </c>
    </row>
    <row r="116" spans="1:10" ht="14.25">
      <c r="A116" s="5">
        <v>114</v>
      </c>
      <c r="B116" s="5" t="s">
        <v>143</v>
      </c>
      <c r="C116" s="5" t="s">
        <v>144</v>
      </c>
      <c r="D116" s="5" t="s">
        <v>139</v>
      </c>
      <c r="E116" s="5" t="s">
        <v>42</v>
      </c>
      <c r="F116" s="5">
        <v>116.5</v>
      </c>
      <c r="G116" s="5">
        <v>102</v>
      </c>
      <c r="H116" s="5">
        <v>218.5</v>
      </c>
      <c r="I116" s="6">
        <v>72.83333333333333</v>
      </c>
      <c r="J116" s="7" t="s">
        <v>15</v>
      </c>
    </row>
    <row r="117" spans="1:10" ht="14.25">
      <c r="A117" s="5">
        <v>115</v>
      </c>
      <c r="B117" s="5" t="s">
        <v>145</v>
      </c>
      <c r="C117" s="5" t="s">
        <v>146</v>
      </c>
      <c r="D117" s="5" t="s">
        <v>139</v>
      </c>
      <c r="E117" s="5" t="s">
        <v>46</v>
      </c>
      <c r="F117" s="5">
        <v>111.5</v>
      </c>
      <c r="G117" s="5">
        <v>83</v>
      </c>
      <c r="H117" s="5">
        <v>194.5</v>
      </c>
      <c r="I117" s="6">
        <v>64.83333333333333</v>
      </c>
      <c r="J117" s="7" t="s">
        <v>15</v>
      </c>
    </row>
    <row r="118" spans="1:10" ht="14.25">
      <c r="A118" s="5">
        <v>116</v>
      </c>
      <c r="B118" s="5" t="s">
        <v>145</v>
      </c>
      <c r="C118" s="5" t="s">
        <v>147</v>
      </c>
      <c r="D118" s="5" t="s">
        <v>139</v>
      </c>
      <c r="E118" s="5" t="s">
        <v>49</v>
      </c>
      <c r="F118" s="5">
        <v>91</v>
      </c>
      <c r="G118" s="5">
        <v>86</v>
      </c>
      <c r="H118" s="5">
        <v>177</v>
      </c>
      <c r="I118" s="6">
        <v>59</v>
      </c>
      <c r="J118" s="7" t="s">
        <v>15</v>
      </c>
    </row>
    <row r="119" spans="1:10" ht="14.25">
      <c r="A119" s="5">
        <v>117</v>
      </c>
      <c r="B119" s="5" t="s">
        <v>148</v>
      </c>
      <c r="C119" s="5" t="s">
        <v>149</v>
      </c>
      <c r="D119" s="5" t="s">
        <v>139</v>
      </c>
      <c r="E119" s="5" t="s">
        <v>47</v>
      </c>
      <c r="F119" s="5">
        <v>94.5</v>
      </c>
      <c r="G119" s="5">
        <v>98.5</v>
      </c>
      <c r="H119" s="5">
        <v>193</v>
      </c>
      <c r="I119" s="6">
        <v>64.33333333333333</v>
      </c>
      <c r="J119" s="7" t="s">
        <v>15</v>
      </c>
    </row>
    <row r="120" spans="1:10" ht="14.25">
      <c r="A120" s="5">
        <v>118</v>
      </c>
      <c r="B120" s="5" t="s">
        <v>150</v>
      </c>
      <c r="C120" s="5" t="s">
        <v>151</v>
      </c>
      <c r="D120" s="5" t="s">
        <v>139</v>
      </c>
      <c r="E120" s="5" t="s">
        <v>72</v>
      </c>
      <c r="F120" s="5">
        <v>106.5</v>
      </c>
      <c r="G120" s="5">
        <v>101</v>
      </c>
      <c r="H120" s="5">
        <v>207.5</v>
      </c>
      <c r="I120" s="6">
        <v>69.16666666666667</v>
      </c>
      <c r="J120" s="7" t="s">
        <v>15</v>
      </c>
    </row>
    <row r="121" spans="1:10" ht="14.25">
      <c r="A121" s="5">
        <v>119</v>
      </c>
      <c r="B121" s="5" t="s">
        <v>150</v>
      </c>
      <c r="C121" s="5" t="s">
        <v>152</v>
      </c>
      <c r="D121" s="5" t="s">
        <v>139</v>
      </c>
      <c r="E121" s="5" t="s">
        <v>80</v>
      </c>
      <c r="F121" s="5">
        <v>109</v>
      </c>
      <c r="G121" s="5">
        <v>83.5</v>
      </c>
      <c r="H121" s="5">
        <v>192.5</v>
      </c>
      <c r="I121" s="6">
        <v>64.16666666666667</v>
      </c>
      <c r="J121" s="7" t="s">
        <v>15</v>
      </c>
    </row>
    <row r="122" spans="1:10" ht="14.25">
      <c r="A122" s="5">
        <v>120</v>
      </c>
      <c r="B122" s="5" t="s">
        <v>150</v>
      </c>
      <c r="C122" s="5" t="s">
        <v>153</v>
      </c>
      <c r="D122" s="5" t="s">
        <v>139</v>
      </c>
      <c r="E122" s="5" t="s">
        <v>24</v>
      </c>
      <c r="F122" s="5">
        <v>99.5</v>
      </c>
      <c r="G122" s="5">
        <v>90.5</v>
      </c>
      <c r="H122" s="5">
        <v>190</v>
      </c>
      <c r="I122" s="6">
        <v>63.333333333333336</v>
      </c>
      <c r="J122" s="7" t="s">
        <v>15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王鹏</cp:lastModifiedBy>
  <dcterms:created xsi:type="dcterms:W3CDTF">2022-12-12T07:13:31Z</dcterms:created>
  <dcterms:modified xsi:type="dcterms:W3CDTF">2022-12-28T00:20:37Z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D8C375657F8445A295D50A86F8D1DBDF</vt:lpwstr>
  </property>
</Properties>
</file>