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<sst xmlns="http://schemas.openxmlformats.org/spreadsheetml/2006/main" count="687" uniqueCount="241">
  <si>
    <t>附件：</t>
  </si>
  <si>
    <t>乐东黎族自治县2022年公开招聘公安局监管场所医疗专业技术人员笔试人员名单</t>
  </si>
  <si>
    <t>序号</t>
  </si>
  <si>
    <t>报考号</t>
  </si>
  <si>
    <t>招聘岗位</t>
  </si>
  <si>
    <t>招聘单位</t>
  </si>
  <si>
    <t>姓名</t>
  </si>
  <si>
    <t>备注</t>
  </si>
  <si>
    <t>48040001</t>
  </si>
  <si>
    <t>临床科室</t>
  </si>
  <si>
    <t>乐东黎族自治县永明卫生院</t>
  </si>
  <si>
    <t>48040002</t>
  </si>
  <si>
    <t>48040005</t>
  </si>
  <si>
    <t>48040006</t>
  </si>
  <si>
    <t>48040007</t>
  </si>
  <si>
    <t>48040008</t>
  </si>
  <si>
    <t>48040009</t>
  </si>
  <si>
    <t>48040010</t>
  </si>
  <si>
    <t>48040011</t>
  </si>
  <si>
    <t>48040012</t>
  </si>
  <si>
    <t>48040013</t>
  </si>
  <si>
    <t>48040014</t>
  </si>
  <si>
    <t>48040017</t>
  </si>
  <si>
    <t>护理岗</t>
  </si>
  <si>
    <t>48040018</t>
  </si>
  <si>
    <t>48040019</t>
  </si>
  <si>
    <t>48040020</t>
  </si>
  <si>
    <t>48040021</t>
  </si>
  <si>
    <t>48040022</t>
  </si>
  <si>
    <t>48040023</t>
  </si>
  <si>
    <t>48040024</t>
  </si>
  <si>
    <t>48040025</t>
  </si>
  <si>
    <t>48040026</t>
  </si>
  <si>
    <t>48040027</t>
  </si>
  <si>
    <t>48040028</t>
  </si>
  <si>
    <t>48040029</t>
  </si>
  <si>
    <t>48040030</t>
  </si>
  <si>
    <t>48040031</t>
  </si>
  <si>
    <t>48040032</t>
  </si>
  <si>
    <t>48040034</t>
  </si>
  <si>
    <t>48040035</t>
  </si>
  <si>
    <t>48040036</t>
  </si>
  <si>
    <t>48040037</t>
  </si>
  <si>
    <t>48040039</t>
  </si>
  <si>
    <t>48040040</t>
  </si>
  <si>
    <t>48040041</t>
  </si>
  <si>
    <t>48040042</t>
  </si>
  <si>
    <t>48040043</t>
  </si>
  <si>
    <t>48040044</t>
  </si>
  <si>
    <t>48040045</t>
  </si>
  <si>
    <t>48040046</t>
  </si>
  <si>
    <t>48040047</t>
  </si>
  <si>
    <t>48040048</t>
  </si>
  <si>
    <t>48040049</t>
  </si>
  <si>
    <t>48040050</t>
  </si>
  <si>
    <t>48040051</t>
  </si>
  <si>
    <t>48040052</t>
  </si>
  <si>
    <t>48040053</t>
  </si>
  <si>
    <t>48040054</t>
  </si>
  <si>
    <t>48040055</t>
  </si>
  <si>
    <t>48040056</t>
  </si>
  <si>
    <t>48040057</t>
  </si>
  <si>
    <t>48040058</t>
  </si>
  <si>
    <t>48040059</t>
  </si>
  <si>
    <t>48040060</t>
  </si>
  <si>
    <t>48040061</t>
  </si>
  <si>
    <t>48040062</t>
  </si>
  <si>
    <t>48040063</t>
  </si>
  <si>
    <t>48040064</t>
  </si>
  <si>
    <t>48040065</t>
  </si>
  <si>
    <t>48040066</t>
  </si>
  <si>
    <t>48040067</t>
  </si>
  <si>
    <t>48040068</t>
  </si>
  <si>
    <t>48040069</t>
  </si>
  <si>
    <t>48040070</t>
  </si>
  <si>
    <t>48040071</t>
  </si>
  <si>
    <t>48040072</t>
  </si>
  <si>
    <t>48040073</t>
  </si>
  <si>
    <t>48040074</t>
  </si>
  <si>
    <t>48040075</t>
  </si>
  <si>
    <t>48040076</t>
  </si>
  <si>
    <t>48040077</t>
  </si>
  <si>
    <t>48040078</t>
  </si>
  <si>
    <t>48040079</t>
  </si>
  <si>
    <t>48040080</t>
  </si>
  <si>
    <t>48040081</t>
  </si>
  <si>
    <t>48040082</t>
  </si>
  <si>
    <t>48040083</t>
  </si>
  <si>
    <t>48040084</t>
  </si>
  <si>
    <t>48040085</t>
  </si>
  <si>
    <t>48040086</t>
  </si>
  <si>
    <t>48040088</t>
  </si>
  <si>
    <t>48040089</t>
  </si>
  <si>
    <t>48040090</t>
  </si>
  <si>
    <t>48040091</t>
  </si>
  <si>
    <t>48040092</t>
  </si>
  <si>
    <t>48040093</t>
  </si>
  <si>
    <t>48040094</t>
  </si>
  <si>
    <t>48040095</t>
  </si>
  <si>
    <t>48040096</t>
  </si>
  <si>
    <t>48040097</t>
  </si>
  <si>
    <t>48040098</t>
  </si>
  <si>
    <t>48040099</t>
  </si>
  <si>
    <t>48040100</t>
  </si>
  <si>
    <t>48040101</t>
  </si>
  <si>
    <t>48040102</t>
  </si>
  <si>
    <t>48040103</t>
  </si>
  <si>
    <t>48040104</t>
  </si>
  <si>
    <t>48040105</t>
  </si>
  <si>
    <t>48040106</t>
  </si>
  <si>
    <t>48040107</t>
  </si>
  <si>
    <t>48040108</t>
  </si>
  <si>
    <t>48040109</t>
  </si>
  <si>
    <t>48040110</t>
  </si>
  <si>
    <t>48040111</t>
  </si>
  <si>
    <t>48040112</t>
  </si>
  <si>
    <t>48040113</t>
  </si>
  <si>
    <t>48040114</t>
  </si>
  <si>
    <t>48040115</t>
  </si>
  <si>
    <t>48040116</t>
  </si>
  <si>
    <t>48040117</t>
  </si>
  <si>
    <t>48040118</t>
  </si>
  <si>
    <t>48040119</t>
  </si>
  <si>
    <t>48040120</t>
  </si>
  <si>
    <t>48040121</t>
  </si>
  <si>
    <t>48040122</t>
  </si>
  <si>
    <t>48040123</t>
  </si>
  <si>
    <t>乐东黎族自治县山荣卫生院</t>
  </si>
  <si>
    <t>48040124</t>
  </si>
  <si>
    <t>48040125</t>
  </si>
  <si>
    <t>48040126</t>
  </si>
  <si>
    <t>48040128</t>
  </si>
  <si>
    <t>48040129</t>
  </si>
  <si>
    <t>48040131</t>
  </si>
  <si>
    <t>48040132</t>
  </si>
  <si>
    <t>48040133</t>
  </si>
  <si>
    <t>48040134</t>
  </si>
  <si>
    <t>48040135</t>
  </si>
  <si>
    <t>48040136</t>
  </si>
  <si>
    <t>48040137</t>
  </si>
  <si>
    <t>48040138</t>
  </si>
  <si>
    <t>48040139</t>
  </si>
  <si>
    <t>48040140</t>
  </si>
  <si>
    <t>48040141</t>
  </si>
  <si>
    <t>48040142</t>
  </si>
  <si>
    <t>48040143</t>
  </si>
  <si>
    <t>48040144</t>
  </si>
  <si>
    <t>48040145</t>
  </si>
  <si>
    <t>48040146</t>
  </si>
  <si>
    <t>48040147</t>
  </si>
  <si>
    <t>48040149</t>
  </si>
  <si>
    <t>48040151</t>
  </si>
  <si>
    <t>48040152</t>
  </si>
  <si>
    <t>48040154</t>
  </si>
  <si>
    <t>48040155</t>
  </si>
  <si>
    <t>48040156</t>
  </si>
  <si>
    <t>48040157</t>
  </si>
  <si>
    <t>48040158</t>
  </si>
  <si>
    <t>48040159</t>
  </si>
  <si>
    <t>48040160</t>
  </si>
  <si>
    <t>48040161</t>
  </si>
  <si>
    <t>48040162</t>
  </si>
  <si>
    <t>48040163</t>
  </si>
  <si>
    <t>48040164</t>
  </si>
  <si>
    <t>48040165</t>
  </si>
  <si>
    <t>48040166</t>
  </si>
  <si>
    <t>48040167</t>
  </si>
  <si>
    <t>48040168</t>
  </si>
  <si>
    <t>48040169</t>
  </si>
  <si>
    <t>48040170</t>
  </si>
  <si>
    <t>48040171</t>
  </si>
  <si>
    <t>48040172</t>
  </si>
  <si>
    <t>48040173</t>
  </si>
  <si>
    <t>48040174</t>
  </si>
  <si>
    <t>48040175</t>
  </si>
  <si>
    <t>48040176</t>
  </si>
  <si>
    <t>48040177</t>
  </si>
  <si>
    <t>48040178</t>
  </si>
  <si>
    <t>48040179</t>
  </si>
  <si>
    <t>48040180</t>
  </si>
  <si>
    <t>48040181</t>
  </si>
  <si>
    <t>48040182</t>
  </si>
  <si>
    <t>48040183</t>
  </si>
  <si>
    <t>48040184</t>
  </si>
  <si>
    <t>48040185</t>
  </si>
  <si>
    <t>48040186</t>
  </si>
  <si>
    <t>48040187</t>
  </si>
  <si>
    <t>48040188</t>
  </si>
  <si>
    <t>48040189</t>
  </si>
  <si>
    <t>48040190</t>
  </si>
  <si>
    <t>48040191</t>
  </si>
  <si>
    <t>48040192</t>
  </si>
  <si>
    <t>48040193</t>
  </si>
  <si>
    <t>48040194</t>
  </si>
  <si>
    <t>48040195</t>
  </si>
  <si>
    <t>48040196</t>
  </si>
  <si>
    <t>48040197</t>
  </si>
  <si>
    <t>48040198</t>
  </si>
  <si>
    <t>48040199</t>
  </si>
  <si>
    <t>48040200</t>
  </si>
  <si>
    <t>48040201</t>
  </si>
  <si>
    <t>48040202</t>
  </si>
  <si>
    <t>48040203</t>
  </si>
  <si>
    <t>48040204</t>
  </si>
  <si>
    <t>48040205</t>
  </si>
  <si>
    <t>48040207</t>
  </si>
  <si>
    <t>48040208</t>
  </si>
  <si>
    <t>48040209</t>
  </si>
  <si>
    <t>48040210</t>
  </si>
  <si>
    <t>48040211</t>
  </si>
  <si>
    <t>48040212</t>
  </si>
  <si>
    <t>48040213</t>
  </si>
  <si>
    <t>48040214</t>
  </si>
  <si>
    <t>48040215</t>
  </si>
  <si>
    <t>48040216</t>
  </si>
  <si>
    <t>48040217</t>
  </si>
  <si>
    <t>48040218</t>
  </si>
  <si>
    <t>48040219</t>
  </si>
  <si>
    <t>48040220</t>
  </si>
  <si>
    <t>48040221</t>
  </si>
  <si>
    <t>48040222</t>
  </si>
  <si>
    <t>48040223</t>
  </si>
  <si>
    <t>48040224</t>
  </si>
  <si>
    <t>48040225</t>
  </si>
  <si>
    <t>48040226</t>
  </si>
  <si>
    <t>48040227</t>
  </si>
  <si>
    <t>48040228</t>
  </si>
  <si>
    <t>48040230</t>
  </si>
  <si>
    <t>48040231</t>
  </si>
  <si>
    <t>48040232</t>
  </si>
  <si>
    <t>48040233</t>
  </si>
  <si>
    <t>48040234</t>
  </si>
  <si>
    <t>48040235</t>
  </si>
  <si>
    <t>48040033</t>
  </si>
  <si>
    <t>麦有帆</t>
  </si>
  <si>
    <t>48040127</t>
  </si>
  <si>
    <t>童丽娟</t>
  </si>
  <si>
    <t>48040229</t>
  </si>
  <si>
    <t>林海柔</t>
  </si>
  <si>
    <t>48040087</t>
  </si>
  <si>
    <t>陈瑶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</si>
</sst>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8"/>
  <sheetViews>
    <sheetView tabSelected="1" workbookViewId="0">
      <pane ySplit="3" topLeftCell="A4" activePane="bottomLeft" state="frozen"/>
      <selection/>
      <selection pane="bottomLeft" activeCell="C11" sqref="C11"/>
    </sheetView>
  </sheetViews>
  <sheetFormatPr defaultColWidth="9" defaultRowHeight="13.5" outlineLevelCol="5"/>
  <cols>
    <col min="1" max="1" width="7.375" style="1" customWidth="1"/>
    <col min="2" max="2" width="15.75" style="1" customWidth="1"/>
    <col min="3" max="3" width="16.5" style="1" customWidth="1"/>
    <col min="4" max="4" width="34.5" style="1" customWidth="1"/>
    <col min="5" max="5" width="12.125" style="1" customWidth="1"/>
    <col min="6" max="6" width="12.75" style="1" customWidth="1"/>
    <col min="7" max="16384" width="9" style="2"/>
  </cols>
  <sheetData>
    <row r="1" spans="1:1">
      <c r="A1" s="1" t="s">
        <v>0</v>
      </c>
    </row>
    <row r="2" ht="40" customHeight="1" spans="1:6">
      <c r="A2" s="3" t="s">
        <v>1</v>
      </c>
      <c r="B2" s="3"/>
      <c r="C2" s="3"/>
      <c r="D2" s="3"/>
      <c r="E2" s="3"/>
      <c r="F2" s="3"/>
    </row>
    <row r="3" s="1" customFormat="1" ht="27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ht="18" customHeight="1" spans="1:6">
      <c r="A4" s="4">
        <v>1</v>
      </c>
      <c r="B4" s="4" t="s">
        <v>8</v>
      </c>
      <c r="C4" s="4" t="s">
        <v>9</v>
      </c>
      <c r="D4" s="4" t="s">
        <v>10</v>
      </c>
      <c r="E4" s="4" t="str">
        <f>"黄东"</f>
        <v>黄东</v>
      </c>
      <c r="F4" s="4"/>
    </row>
    <row r="5" s="1" customFormat="1" ht="18" customHeight="1" spans="1:6">
      <c r="A5" s="4">
        <v>2</v>
      </c>
      <c r="B5" s="4" t="s">
        <v>11</v>
      </c>
      <c r="C5" s="4" t="s">
        <v>9</v>
      </c>
      <c r="D5" s="4" t="s">
        <v>10</v>
      </c>
      <c r="E5" s="4" t="str">
        <f>"吉娇妮"</f>
        <v>吉娇妮</v>
      </c>
      <c r="F5" s="4"/>
    </row>
    <row r="6" s="1" customFormat="1" ht="18" customHeight="1" spans="1:6">
      <c r="A6" s="4">
        <v>3</v>
      </c>
      <c r="B6" s="4" t="s">
        <v>12</v>
      </c>
      <c r="C6" s="4" t="s">
        <v>9</v>
      </c>
      <c r="D6" s="4" t="s">
        <v>10</v>
      </c>
      <c r="E6" s="4" t="str">
        <f>"吴娇"</f>
        <v>吴娇</v>
      </c>
      <c r="F6" s="4"/>
    </row>
    <row r="7" s="1" customFormat="1" ht="18" customHeight="1" spans="1:6">
      <c r="A7" s="4">
        <v>4</v>
      </c>
      <c r="B7" s="4" t="s">
        <v>13</v>
      </c>
      <c r="C7" s="4" t="s">
        <v>9</v>
      </c>
      <c r="D7" s="4" t="s">
        <v>10</v>
      </c>
      <c r="E7" s="4" t="str">
        <f>"陈又瑞"</f>
        <v>陈又瑞</v>
      </c>
      <c r="F7" s="4"/>
    </row>
    <row r="8" s="1" customFormat="1" ht="18" customHeight="1" spans="1:6">
      <c r="A8" s="4">
        <v>5</v>
      </c>
      <c r="B8" s="4" t="s">
        <v>14</v>
      </c>
      <c r="C8" s="4" t="s">
        <v>9</v>
      </c>
      <c r="D8" s="4" t="s">
        <v>10</v>
      </c>
      <c r="E8" s="4" t="str">
        <f>"孙昌叶"</f>
        <v>孙昌叶</v>
      </c>
      <c r="F8" s="4"/>
    </row>
    <row r="9" s="1" customFormat="1" ht="18" customHeight="1" spans="1:6">
      <c r="A9" s="4">
        <v>6</v>
      </c>
      <c r="B9" s="4" t="s">
        <v>15</v>
      </c>
      <c r="C9" s="4" t="s">
        <v>9</v>
      </c>
      <c r="D9" s="4" t="s">
        <v>10</v>
      </c>
      <c r="E9" s="4" t="str">
        <f>"符武姨"</f>
        <v>符武姨</v>
      </c>
      <c r="F9" s="4"/>
    </row>
    <row r="10" s="1" customFormat="1" ht="18" customHeight="1" spans="1:6">
      <c r="A10" s="4">
        <v>7</v>
      </c>
      <c r="B10" s="4" t="s">
        <v>16</v>
      </c>
      <c r="C10" s="4" t="s">
        <v>9</v>
      </c>
      <c r="D10" s="4" t="s">
        <v>10</v>
      </c>
      <c r="E10" s="4" t="str">
        <f>"吴梅英"</f>
        <v>吴梅英</v>
      </c>
      <c r="F10" s="4"/>
    </row>
    <row r="11" s="1" customFormat="1" ht="18" customHeight="1" spans="1:6">
      <c r="A11" s="4">
        <v>8</v>
      </c>
      <c r="B11" s="4" t="s">
        <v>17</v>
      </c>
      <c r="C11" s="4" t="s">
        <v>9</v>
      </c>
      <c r="D11" s="4" t="s">
        <v>10</v>
      </c>
      <c r="E11" s="4" t="str">
        <f>"黄随君"</f>
        <v>黄随君</v>
      </c>
      <c r="F11" s="4"/>
    </row>
    <row r="12" s="1" customFormat="1" ht="18" customHeight="1" spans="1:6">
      <c r="A12" s="4">
        <v>9</v>
      </c>
      <c r="B12" s="4" t="s">
        <v>18</v>
      </c>
      <c r="C12" s="4" t="s">
        <v>9</v>
      </c>
      <c r="D12" s="4" t="s">
        <v>10</v>
      </c>
      <c r="E12" s="4" t="str">
        <f>"邢慧全"</f>
        <v>邢慧全</v>
      </c>
      <c r="F12" s="4"/>
    </row>
    <row r="13" s="1" customFormat="1" ht="18" customHeight="1" spans="1:6">
      <c r="A13" s="4">
        <v>10</v>
      </c>
      <c r="B13" s="4" t="s">
        <v>19</v>
      </c>
      <c r="C13" s="4" t="s">
        <v>9</v>
      </c>
      <c r="D13" s="4" t="s">
        <v>10</v>
      </c>
      <c r="E13" s="4" t="str">
        <f>"刘法贵"</f>
        <v>刘法贵</v>
      </c>
      <c r="F13" s="4"/>
    </row>
    <row r="14" s="1" customFormat="1" ht="18" customHeight="1" spans="1:6">
      <c r="A14" s="4">
        <v>11</v>
      </c>
      <c r="B14" s="4" t="s">
        <v>20</v>
      </c>
      <c r="C14" s="4" t="s">
        <v>9</v>
      </c>
      <c r="D14" s="4" t="s">
        <v>10</v>
      </c>
      <c r="E14" s="4" t="str">
        <f>"蔡维佳"</f>
        <v>蔡维佳</v>
      </c>
      <c r="F14" s="4"/>
    </row>
    <row r="15" s="1" customFormat="1" ht="18" customHeight="1" spans="1:6">
      <c r="A15" s="4">
        <v>12</v>
      </c>
      <c r="B15" s="4" t="s">
        <v>21</v>
      </c>
      <c r="C15" s="4" t="s">
        <v>9</v>
      </c>
      <c r="D15" s="4" t="s">
        <v>10</v>
      </c>
      <c r="E15" s="4" t="str">
        <f>"周乙雷"</f>
        <v>周乙雷</v>
      </c>
      <c r="F15" s="4"/>
    </row>
    <row r="16" s="1" customFormat="1" ht="18" customHeight="1" spans="1:6">
      <c r="A16" s="4">
        <v>13</v>
      </c>
      <c r="B16" s="4" t="s">
        <v>22</v>
      </c>
      <c r="C16" s="4" t="s">
        <v>23</v>
      </c>
      <c r="D16" s="4" t="s">
        <v>10</v>
      </c>
      <c r="E16" s="4" t="str">
        <f>"李清娇"</f>
        <v>李清娇</v>
      </c>
      <c r="F16" s="4"/>
    </row>
    <row r="17" s="1" customFormat="1" ht="18" customHeight="1" spans="1:6">
      <c r="A17" s="4">
        <v>14</v>
      </c>
      <c r="B17" s="4" t="s">
        <v>24</v>
      </c>
      <c r="C17" s="4" t="s">
        <v>23</v>
      </c>
      <c r="D17" s="4" t="s">
        <v>10</v>
      </c>
      <c r="E17" s="4" t="str">
        <f>"黄海丽"</f>
        <v>黄海丽</v>
      </c>
      <c r="F17" s="4"/>
    </row>
    <row r="18" s="1" customFormat="1" ht="18" customHeight="1" spans="1:6">
      <c r="A18" s="4">
        <v>15</v>
      </c>
      <c r="B18" s="4" t="s">
        <v>25</v>
      </c>
      <c r="C18" s="4" t="s">
        <v>23</v>
      </c>
      <c r="D18" s="4" t="s">
        <v>10</v>
      </c>
      <c r="E18" s="4" t="str">
        <f>"文丽慧"</f>
        <v>文丽慧</v>
      </c>
      <c r="F18" s="4"/>
    </row>
    <row r="19" s="1" customFormat="1" ht="18" customHeight="1" spans="1:6">
      <c r="A19" s="4">
        <v>16</v>
      </c>
      <c r="B19" s="4" t="s">
        <v>26</v>
      </c>
      <c r="C19" s="4" t="s">
        <v>23</v>
      </c>
      <c r="D19" s="4" t="s">
        <v>10</v>
      </c>
      <c r="E19" s="4" t="str">
        <f>"陈佳瑶"</f>
        <v>陈佳瑶</v>
      </c>
      <c r="F19" s="4"/>
    </row>
    <row r="20" s="1" customFormat="1" ht="18" customHeight="1" spans="1:6">
      <c r="A20" s="4">
        <v>17</v>
      </c>
      <c r="B20" s="4" t="s">
        <v>27</v>
      </c>
      <c r="C20" s="4" t="s">
        <v>23</v>
      </c>
      <c r="D20" s="4" t="s">
        <v>10</v>
      </c>
      <c r="E20" s="4" t="str">
        <f>"郭春丽"</f>
        <v>郭春丽</v>
      </c>
      <c r="F20" s="4"/>
    </row>
    <row r="21" s="1" customFormat="1" ht="18" customHeight="1" spans="1:6">
      <c r="A21" s="4">
        <v>18</v>
      </c>
      <c r="B21" s="4" t="s">
        <v>28</v>
      </c>
      <c r="C21" s="4" t="s">
        <v>23</v>
      </c>
      <c r="D21" s="4" t="s">
        <v>10</v>
      </c>
      <c r="E21" s="4" t="str">
        <f>"吉依"</f>
        <v>吉依</v>
      </c>
      <c r="F21" s="4"/>
    </row>
    <row r="22" s="1" customFormat="1" ht="18" customHeight="1" spans="1:6">
      <c r="A22" s="4">
        <v>19</v>
      </c>
      <c r="B22" s="4" t="s">
        <v>29</v>
      </c>
      <c r="C22" s="4" t="s">
        <v>23</v>
      </c>
      <c r="D22" s="4" t="s">
        <v>10</v>
      </c>
      <c r="E22" s="4" t="str">
        <f>"陈杏林"</f>
        <v>陈杏林</v>
      </c>
      <c r="F22" s="4"/>
    </row>
    <row r="23" s="1" customFormat="1" ht="18" customHeight="1" spans="1:6">
      <c r="A23" s="4">
        <v>20</v>
      </c>
      <c r="B23" s="4" t="s">
        <v>30</v>
      </c>
      <c r="C23" s="4" t="s">
        <v>23</v>
      </c>
      <c r="D23" s="4" t="s">
        <v>10</v>
      </c>
      <c r="E23" s="4" t="str">
        <f>"陈小惠"</f>
        <v>陈小惠</v>
      </c>
      <c r="F23" s="4"/>
    </row>
    <row r="24" s="1" customFormat="1" ht="18" customHeight="1" spans="1:6">
      <c r="A24" s="4">
        <v>21</v>
      </c>
      <c r="B24" s="4" t="s">
        <v>31</v>
      </c>
      <c r="C24" s="4" t="s">
        <v>23</v>
      </c>
      <c r="D24" s="4" t="s">
        <v>10</v>
      </c>
      <c r="E24" s="4" t="str">
        <f>"吉丽娓"</f>
        <v>吉丽娓</v>
      </c>
      <c r="F24" s="4"/>
    </row>
    <row r="25" s="1" customFormat="1" ht="18" customHeight="1" spans="1:6">
      <c r="A25" s="4">
        <v>22</v>
      </c>
      <c r="B25" s="4" t="s">
        <v>32</v>
      </c>
      <c r="C25" s="4" t="s">
        <v>23</v>
      </c>
      <c r="D25" s="4" t="s">
        <v>10</v>
      </c>
      <c r="E25" s="4" t="str">
        <f>"王梅女"</f>
        <v>王梅女</v>
      </c>
      <c r="F25" s="4"/>
    </row>
    <row r="26" s="1" customFormat="1" ht="18" customHeight="1" spans="1:6">
      <c r="A26" s="4">
        <v>23</v>
      </c>
      <c r="B26" s="4" t="s">
        <v>33</v>
      </c>
      <c r="C26" s="4" t="s">
        <v>23</v>
      </c>
      <c r="D26" s="4" t="s">
        <v>10</v>
      </c>
      <c r="E26" s="4" t="str">
        <f>"陈洁"</f>
        <v>陈洁</v>
      </c>
      <c r="F26" s="4"/>
    </row>
    <row r="27" s="1" customFormat="1" ht="18" customHeight="1" spans="1:6">
      <c r="A27" s="4">
        <v>24</v>
      </c>
      <c r="B27" s="4" t="s">
        <v>34</v>
      </c>
      <c r="C27" s="4" t="s">
        <v>23</v>
      </c>
      <c r="D27" s="4" t="s">
        <v>10</v>
      </c>
      <c r="E27" s="4" t="str">
        <f>"曾天媚"</f>
        <v>曾天媚</v>
      </c>
      <c r="F27" s="4"/>
    </row>
    <row r="28" s="1" customFormat="1" ht="18" customHeight="1" spans="1:6">
      <c r="A28" s="4">
        <v>25</v>
      </c>
      <c r="B28" s="4" t="s">
        <v>35</v>
      </c>
      <c r="C28" s="4" t="s">
        <v>23</v>
      </c>
      <c r="D28" s="4" t="s">
        <v>10</v>
      </c>
      <c r="E28" s="4" t="str">
        <f>"陈善曼"</f>
        <v>陈善曼</v>
      </c>
      <c r="F28" s="4"/>
    </row>
    <row r="29" s="1" customFormat="1" ht="18" customHeight="1" spans="1:6">
      <c r="A29" s="4">
        <v>26</v>
      </c>
      <c r="B29" s="4" t="s">
        <v>36</v>
      </c>
      <c r="C29" s="4" t="s">
        <v>23</v>
      </c>
      <c r="D29" s="4" t="s">
        <v>10</v>
      </c>
      <c r="E29" s="4" t="str">
        <f>"刘扣要"</f>
        <v>刘扣要</v>
      </c>
      <c r="F29" s="4"/>
    </row>
    <row r="30" s="1" customFormat="1" ht="18" customHeight="1" spans="1:6">
      <c r="A30" s="4">
        <v>27</v>
      </c>
      <c r="B30" s="4" t="s">
        <v>37</v>
      </c>
      <c r="C30" s="4" t="s">
        <v>23</v>
      </c>
      <c r="D30" s="4" t="s">
        <v>10</v>
      </c>
      <c r="E30" s="4" t="str">
        <f>"符明香"</f>
        <v>符明香</v>
      </c>
      <c r="F30" s="4"/>
    </row>
    <row r="31" s="1" customFormat="1" ht="18" customHeight="1" spans="1:6">
      <c r="A31" s="4">
        <v>28</v>
      </c>
      <c r="B31" s="4" t="s">
        <v>38</v>
      </c>
      <c r="C31" s="4" t="s">
        <v>23</v>
      </c>
      <c r="D31" s="4" t="s">
        <v>10</v>
      </c>
      <c r="E31" s="4" t="str">
        <f>"吴建丽"</f>
        <v>吴建丽</v>
      </c>
      <c r="F31" s="4"/>
    </row>
    <row r="32" s="1" customFormat="1" ht="18" customHeight="1" spans="1:6">
      <c r="A32" s="4">
        <v>29</v>
      </c>
      <c r="B32" s="4" t="s">
        <v>39</v>
      </c>
      <c r="C32" s="4" t="s">
        <v>23</v>
      </c>
      <c r="D32" s="4" t="s">
        <v>10</v>
      </c>
      <c r="E32" s="4" t="str">
        <f>"陈永珠"</f>
        <v>陈永珠</v>
      </c>
      <c r="F32" s="4"/>
    </row>
    <row r="33" s="1" customFormat="1" ht="18" customHeight="1" spans="1:6">
      <c r="A33" s="4">
        <v>30</v>
      </c>
      <c r="B33" s="4" t="s">
        <v>40</v>
      </c>
      <c r="C33" s="4" t="s">
        <v>23</v>
      </c>
      <c r="D33" s="4" t="s">
        <v>10</v>
      </c>
      <c r="E33" s="4" t="str">
        <f>"盛广招"</f>
        <v>盛广招</v>
      </c>
      <c r="F33" s="4"/>
    </row>
    <row r="34" s="1" customFormat="1" ht="18" customHeight="1" spans="1:6">
      <c r="A34" s="4">
        <v>31</v>
      </c>
      <c r="B34" s="4" t="s">
        <v>41</v>
      </c>
      <c r="C34" s="4" t="s">
        <v>23</v>
      </c>
      <c r="D34" s="4" t="s">
        <v>10</v>
      </c>
      <c r="E34" s="4" t="str">
        <f>"李紫艳"</f>
        <v>李紫艳</v>
      </c>
      <c r="F34" s="4"/>
    </row>
    <row r="35" s="1" customFormat="1" ht="18" customHeight="1" spans="1:6">
      <c r="A35" s="4">
        <v>32</v>
      </c>
      <c r="B35" s="4" t="s">
        <v>42</v>
      </c>
      <c r="C35" s="4" t="s">
        <v>23</v>
      </c>
      <c r="D35" s="4" t="s">
        <v>10</v>
      </c>
      <c r="E35" s="4" t="str">
        <f>"孙晶"</f>
        <v>孙晶</v>
      </c>
      <c r="F35" s="4"/>
    </row>
    <row r="36" s="1" customFormat="1" ht="18" customHeight="1" spans="1:6">
      <c r="A36" s="4">
        <v>33</v>
      </c>
      <c r="B36" s="4" t="s">
        <v>43</v>
      </c>
      <c r="C36" s="4" t="s">
        <v>23</v>
      </c>
      <c r="D36" s="4" t="s">
        <v>10</v>
      </c>
      <c r="E36" s="4" t="str">
        <f>"符吉向"</f>
        <v>符吉向</v>
      </c>
      <c r="F36" s="4"/>
    </row>
    <row r="37" s="1" customFormat="1" ht="18" customHeight="1" spans="1:6">
      <c r="A37" s="4">
        <v>34</v>
      </c>
      <c r="B37" s="4" t="s">
        <v>44</v>
      </c>
      <c r="C37" s="4" t="s">
        <v>23</v>
      </c>
      <c r="D37" s="4" t="s">
        <v>10</v>
      </c>
      <c r="E37" s="4" t="str">
        <f>"刘柯玉"</f>
        <v>刘柯玉</v>
      </c>
      <c r="F37" s="4"/>
    </row>
    <row r="38" s="1" customFormat="1" ht="18" customHeight="1" spans="1:6">
      <c r="A38" s="4">
        <v>35</v>
      </c>
      <c r="B38" s="4" t="s">
        <v>45</v>
      </c>
      <c r="C38" s="4" t="s">
        <v>23</v>
      </c>
      <c r="D38" s="4" t="s">
        <v>10</v>
      </c>
      <c r="E38" s="4" t="str">
        <f>"邢维厚"</f>
        <v>邢维厚</v>
      </c>
      <c r="F38" s="4"/>
    </row>
    <row r="39" s="1" customFormat="1" ht="18" customHeight="1" spans="1:6">
      <c r="A39" s="4">
        <v>36</v>
      </c>
      <c r="B39" s="4" t="s">
        <v>46</v>
      </c>
      <c r="C39" s="4" t="s">
        <v>23</v>
      </c>
      <c r="D39" s="4" t="s">
        <v>10</v>
      </c>
      <c r="E39" s="4" t="str">
        <f>"孙法羽"</f>
        <v>孙法羽</v>
      </c>
      <c r="F39" s="4"/>
    </row>
    <row r="40" s="1" customFormat="1" ht="18" customHeight="1" spans="1:6">
      <c r="A40" s="4">
        <v>37</v>
      </c>
      <c r="B40" s="4" t="s">
        <v>47</v>
      </c>
      <c r="C40" s="4" t="s">
        <v>23</v>
      </c>
      <c r="D40" s="4" t="s">
        <v>10</v>
      </c>
      <c r="E40" s="4" t="str">
        <f>"唐光春"</f>
        <v>唐光春</v>
      </c>
      <c r="F40" s="4"/>
    </row>
    <row r="41" s="1" customFormat="1" ht="18" customHeight="1" spans="1:6">
      <c r="A41" s="4">
        <v>38</v>
      </c>
      <c r="B41" s="4" t="s">
        <v>48</v>
      </c>
      <c r="C41" s="4" t="s">
        <v>23</v>
      </c>
      <c r="D41" s="4" t="s">
        <v>10</v>
      </c>
      <c r="E41" s="4" t="str">
        <f>"张美珍"</f>
        <v>张美珍</v>
      </c>
      <c r="F41" s="4"/>
    </row>
    <row r="42" s="1" customFormat="1" ht="18" customHeight="1" spans="1:6">
      <c r="A42" s="4">
        <v>39</v>
      </c>
      <c r="B42" s="4" t="s">
        <v>49</v>
      </c>
      <c r="C42" s="4" t="s">
        <v>23</v>
      </c>
      <c r="D42" s="4" t="s">
        <v>10</v>
      </c>
      <c r="E42" s="4" t="str">
        <f>"罗吉"</f>
        <v>罗吉</v>
      </c>
      <c r="F42" s="4"/>
    </row>
    <row r="43" s="1" customFormat="1" ht="18" customHeight="1" spans="1:6">
      <c r="A43" s="4">
        <v>40</v>
      </c>
      <c r="B43" s="4" t="s">
        <v>50</v>
      </c>
      <c r="C43" s="4" t="s">
        <v>23</v>
      </c>
      <c r="D43" s="4" t="s">
        <v>10</v>
      </c>
      <c r="E43" s="4" t="str">
        <f>"陈文感"</f>
        <v>陈文感</v>
      </c>
      <c r="F43" s="4"/>
    </row>
    <row r="44" s="1" customFormat="1" ht="18" customHeight="1" spans="1:6">
      <c r="A44" s="4">
        <v>41</v>
      </c>
      <c r="B44" s="4" t="s">
        <v>51</v>
      </c>
      <c r="C44" s="4" t="s">
        <v>23</v>
      </c>
      <c r="D44" s="4" t="s">
        <v>10</v>
      </c>
      <c r="E44" s="4" t="str">
        <f>"符明珠"</f>
        <v>符明珠</v>
      </c>
      <c r="F44" s="4"/>
    </row>
    <row r="45" s="1" customFormat="1" ht="18" customHeight="1" spans="1:6">
      <c r="A45" s="4">
        <v>42</v>
      </c>
      <c r="B45" s="4" t="s">
        <v>52</v>
      </c>
      <c r="C45" s="4" t="s">
        <v>23</v>
      </c>
      <c r="D45" s="4" t="s">
        <v>10</v>
      </c>
      <c r="E45" s="4" t="str">
        <f>"王堂雪"</f>
        <v>王堂雪</v>
      </c>
      <c r="F45" s="4"/>
    </row>
    <row r="46" s="1" customFormat="1" ht="18" customHeight="1" spans="1:6">
      <c r="A46" s="4">
        <v>43</v>
      </c>
      <c r="B46" s="4" t="s">
        <v>53</v>
      </c>
      <c r="C46" s="4" t="s">
        <v>23</v>
      </c>
      <c r="D46" s="4" t="s">
        <v>10</v>
      </c>
      <c r="E46" s="4" t="str">
        <f>"陈少娜"</f>
        <v>陈少娜</v>
      </c>
      <c r="F46" s="4"/>
    </row>
    <row r="47" s="1" customFormat="1" ht="18" customHeight="1" spans="1:6">
      <c r="A47" s="4">
        <v>44</v>
      </c>
      <c r="B47" s="4" t="s">
        <v>54</v>
      </c>
      <c r="C47" s="4" t="s">
        <v>23</v>
      </c>
      <c r="D47" s="4" t="s">
        <v>10</v>
      </c>
      <c r="E47" s="4" t="str">
        <f>"林井伦"</f>
        <v>林井伦</v>
      </c>
      <c r="F47" s="4"/>
    </row>
    <row r="48" s="1" customFormat="1" ht="18" customHeight="1" spans="1:6">
      <c r="A48" s="4">
        <v>45</v>
      </c>
      <c r="B48" s="4" t="s">
        <v>55</v>
      </c>
      <c r="C48" s="4" t="s">
        <v>23</v>
      </c>
      <c r="D48" s="4" t="s">
        <v>10</v>
      </c>
      <c r="E48" s="4" t="str">
        <f>"黄亚丽"</f>
        <v>黄亚丽</v>
      </c>
      <c r="F48" s="4"/>
    </row>
    <row r="49" s="1" customFormat="1" ht="18" customHeight="1" spans="1:6">
      <c r="A49" s="4">
        <v>46</v>
      </c>
      <c r="B49" s="4" t="s">
        <v>56</v>
      </c>
      <c r="C49" s="4" t="s">
        <v>23</v>
      </c>
      <c r="D49" s="4" t="s">
        <v>10</v>
      </c>
      <c r="E49" s="4" t="str">
        <f>"王欢欢"</f>
        <v>王欢欢</v>
      </c>
      <c r="F49" s="4"/>
    </row>
    <row r="50" s="1" customFormat="1" ht="18" customHeight="1" spans="1:6">
      <c r="A50" s="4">
        <v>47</v>
      </c>
      <c r="B50" s="4" t="s">
        <v>57</v>
      </c>
      <c r="C50" s="4" t="s">
        <v>23</v>
      </c>
      <c r="D50" s="4" t="s">
        <v>10</v>
      </c>
      <c r="E50" s="4" t="str">
        <f>"纪定婷"</f>
        <v>纪定婷</v>
      </c>
      <c r="F50" s="4"/>
    </row>
    <row r="51" s="1" customFormat="1" ht="18" customHeight="1" spans="1:6">
      <c r="A51" s="4">
        <v>48</v>
      </c>
      <c r="B51" s="4" t="s">
        <v>58</v>
      </c>
      <c r="C51" s="4" t="s">
        <v>23</v>
      </c>
      <c r="D51" s="4" t="s">
        <v>10</v>
      </c>
      <c r="E51" s="4" t="str">
        <f>"黎天丹"</f>
        <v>黎天丹</v>
      </c>
      <c r="F51" s="4"/>
    </row>
    <row r="52" s="1" customFormat="1" ht="18" customHeight="1" spans="1:6">
      <c r="A52" s="4">
        <v>49</v>
      </c>
      <c r="B52" s="4" t="s">
        <v>59</v>
      </c>
      <c r="C52" s="4" t="s">
        <v>23</v>
      </c>
      <c r="D52" s="4" t="s">
        <v>10</v>
      </c>
      <c r="E52" s="4" t="str">
        <f>"张秀妮"</f>
        <v>张秀妮</v>
      </c>
      <c r="F52" s="4"/>
    </row>
    <row r="53" s="1" customFormat="1" ht="18" customHeight="1" spans="1:6">
      <c r="A53" s="4">
        <v>50</v>
      </c>
      <c r="B53" s="4" t="s">
        <v>60</v>
      </c>
      <c r="C53" s="4" t="s">
        <v>23</v>
      </c>
      <c r="D53" s="4" t="s">
        <v>10</v>
      </c>
      <c r="E53" s="4" t="str">
        <f>"王神爱"</f>
        <v>王神爱</v>
      </c>
      <c r="F53" s="4"/>
    </row>
    <row r="54" s="1" customFormat="1" ht="18" customHeight="1" spans="1:6">
      <c r="A54" s="4">
        <v>51</v>
      </c>
      <c r="B54" s="4" t="s">
        <v>61</v>
      </c>
      <c r="C54" s="4" t="s">
        <v>23</v>
      </c>
      <c r="D54" s="4" t="s">
        <v>10</v>
      </c>
      <c r="E54" s="4" t="str">
        <f>"陈清原"</f>
        <v>陈清原</v>
      </c>
      <c r="F54" s="4"/>
    </row>
    <row r="55" s="1" customFormat="1" ht="18" customHeight="1" spans="1:6">
      <c r="A55" s="4">
        <v>52</v>
      </c>
      <c r="B55" s="4" t="s">
        <v>62</v>
      </c>
      <c r="C55" s="4" t="s">
        <v>23</v>
      </c>
      <c r="D55" s="4" t="s">
        <v>10</v>
      </c>
      <c r="E55" s="4" t="str">
        <f>"卢家娜"</f>
        <v>卢家娜</v>
      </c>
      <c r="F55" s="4"/>
    </row>
    <row r="56" s="1" customFormat="1" ht="18" customHeight="1" spans="1:6">
      <c r="A56" s="4">
        <v>53</v>
      </c>
      <c r="B56" s="4" t="s">
        <v>63</v>
      </c>
      <c r="C56" s="4" t="s">
        <v>23</v>
      </c>
      <c r="D56" s="4" t="s">
        <v>10</v>
      </c>
      <c r="E56" s="4" t="str">
        <f>"王启芳"</f>
        <v>王启芳</v>
      </c>
      <c r="F56" s="4"/>
    </row>
    <row r="57" s="1" customFormat="1" ht="18" customHeight="1" spans="1:6">
      <c r="A57" s="4">
        <v>54</v>
      </c>
      <c r="B57" s="4" t="s">
        <v>64</v>
      </c>
      <c r="C57" s="4" t="s">
        <v>23</v>
      </c>
      <c r="D57" s="4" t="s">
        <v>10</v>
      </c>
      <c r="E57" s="4" t="str">
        <f>"何思萍"</f>
        <v>何思萍</v>
      </c>
      <c r="F57" s="4"/>
    </row>
    <row r="58" s="1" customFormat="1" ht="18" customHeight="1" spans="1:6">
      <c r="A58" s="4">
        <v>55</v>
      </c>
      <c r="B58" s="4" t="s">
        <v>65</v>
      </c>
      <c r="C58" s="4" t="s">
        <v>23</v>
      </c>
      <c r="D58" s="4" t="s">
        <v>10</v>
      </c>
      <c r="E58" s="4" t="str">
        <f>"林孟央"</f>
        <v>林孟央</v>
      </c>
      <c r="F58" s="4"/>
    </row>
    <row r="59" s="1" customFormat="1" ht="18" customHeight="1" spans="1:6">
      <c r="A59" s="4">
        <v>56</v>
      </c>
      <c r="B59" s="4" t="s">
        <v>66</v>
      </c>
      <c r="C59" s="4" t="s">
        <v>23</v>
      </c>
      <c r="D59" s="4" t="s">
        <v>10</v>
      </c>
      <c r="E59" s="4" t="str">
        <f>"张江珠"</f>
        <v>张江珠</v>
      </c>
      <c r="F59" s="4"/>
    </row>
    <row r="60" s="1" customFormat="1" ht="18" customHeight="1" spans="1:6">
      <c r="A60" s="4">
        <v>57</v>
      </c>
      <c r="B60" s="4" t="s">
        <v>67</v>
      </c>
      <c r="C60" s="4" t="s">
        <v>23</v>
      </c>
      <c r="D60" s="4" t="s">
        <v>10</v>
      </c>
      <c r="E60" s="4" t="str">
        <f>"羊少梅"</f>
        <v>羊少梅</v>
      </c>
      <c r="F60" s="4"/>
    </row>
    <row r="61" s="1" customFormat="1" ht="18" customHeight="1" spans="1:6">
      <c r="A61" s="4">
        <v>58</v>
      </c>
      <c r="B61" s="4" t="s">
        <v>68</v>
      </c>
      <c r="C61" s="4" t="s">
        <v>23</v>
      </c>
      <c r="D61" s="4" t="s">
        <v>10</v>
      </c>
      <c r="E61" s="4" t="str">
        <f>"容少艳"</f>
        <v>容少艳</v>
      </c>
      <c r="F61" s="4"/>
    </row>
    <row r="62" s="1" customFormat="1" ht="18" customHeight="1" spans="1:6">
      <c r="A62" s="4">
        <v>59</v>
      </c>
      <c r="B62" s="4" t="s">
        <v>69</v>
      </c>
      <c r="C62" s="4" t="s">
        <v>23</v>
      </c>
      <c r="D62" s="4" t="s">
        <v>10</v>
      </c>
      <c r="E62" s="4" t="str">
        <f>"陈定芳"</f>
        <v>陈定芳</v>
      </c>
      <c r="F62" s="4"/>
    </row>
    <row r="63" s="1" customFormat="1" ht="18" customHeight="1" spans="1:6">
      <c r="A63" s="4">
        <v>60</v>
      </c>
      <c r="B63" s="4" t="s">
        <v>70</v>
      </c>
      <c r="C63" s="4" t="s">
        <v>23</v>
      </c>
      <c r="D63" s="4" t="s">
        <v>10</v>
      </c>
      <c r="E63" s="4" t="str">
        <f>"李廷梅"</f>
        <v>李廷梅</v>
      </c>
      <c r="F63" s="4"/>
    </row>
    <row r="64" s="1" customFormat="1" ht="18" customHeight="1" spans="1:6">
      <c r="A64" s="4">
        <v>61</v>
      </c>
      <c r="B64" s="4" t="s">
        <v>71</v>
      </c>
      <c r="C64" s="4" t="s">
        <v>23</v>
      </c>
      <c r="D64" s="4" t="s">
        <v>10</v>
      </c>
      <c r="E64" s="4" t="str">
        <f>"张珍珍"</f>
        <v>张珍珍</v>
      </c>
      <c r="F64" s="4"/>
    </row>
    <row r="65" s="1" customFormat="1" ht="18" customHeight="1" spans="1:6">
      <c r="A65" s="4">
        <v>62</v>
      </c>
      <c r="B65" s="4" t="s">
        <v>72</v>
      </c>
      <c r="C65" s="4" t="s">
        <v>23</v>
      </c>
      <c r="D65" s="4" t="s">
        <v>10</v>
      </c>
      <c r="E65" s="4" t="str">
        <f>"钟新宇"</f>
        <v>钟新宇</v>
      </c>
      <c r="F65" s="4"/>
    </row>
    <row r="66" s="1" customFormat="1" ht="18" customHeight="1" spans="1:6">
      <c r="A66" s="4">
        <v>63</v>
      </c>
      <c r="B66" s="4" t="s">
        <v>73</v>
      </c>
      <c r="C66" s="4" t="s">
        <v>23</v>
      </c>
      <c r="D66" s="4" t="s">
        <v>10</v>
      </c>
      <c r="E66" s="4" t="str">
        <f>"何金娜"</f>
        <v>何金娜</v>
      </c>
      <c r="F66" s="4"/>
    </row>
    <row r="67" s="1" customFormat="1" ht="18" customHeight="1" spans="1:6">
      <c r="A67" s="4">
        <v>64</v>
      </c>
      <c r="B67" s="4" t="s">
        <v>74</v>
      </c>
      <c r="C67" s="4" t="s">
        <v>23</v>
      </c>
      <c r="D67" s="4" t="s">
        <v>10</v>
      </c>
      <c r="E67" s="4" t="str">
        <f>"符五丽"</f>
        <v>符五丽</v>
      </c>
      <c r="F67" s="4"/>
    </row>
    <row r="68" s="1" customFormat="1" ht="18" customHeight="1" spans="1:6">
      <c r="A68" s="4">
        <v>65</v>
      </c>
      <c r="B68" s="4" t="s">
        <v>75</v>
      </c>
      <c r="C68" s="4" t="s">
        <v>23</v>
      </c>
      <c r="D68" s="4" t="s">
        <v>10</v>
      </c>
      <c r="E68" s="4" t="str">
        <f>"陈积桑"</f>
        <v>陈积桑</v>
      </c>
      <c r="F68" s="4"/>
    </row>
    <row r="69" s="1" customFormat="1" ht="18" customHeight="1" spans="1:6">
      <c r="A69" s="4">
        <v>66</v>
      </c>
      <c r="B69" s="4" t="s">
        <v>76</v>
      </c>
      <c r="C69" s="4" t="s">
        <v>23</v>
      </c>
      <c r="D69" s="4" t="s">
        <v>10</v>
      </c>
      <c r="E69" s="4" t="str">
        <f>"陈祥雅"</f>
        <v>陈祥雅</v>
      </c>
      <c r="F69" s="4"/>
    </row>
    <row r="70" s="1" customFormat="1" ht="18" customHeight="1" spans="1:6">
      <c r="A70" s="4">
        <v>67</v>
      </c>
      <c r="B70" s="4" t="s">
        <v>77</v>
      </c>
      <c r="C70" s="4" t="s">
        <v>23</v>
      </c>
      <c r="D70" s="4" t="s">
        <v>10</v>
      </c>
      <c r="E70" s="4" t="str">
        <f>"梁盈"</f>
        <v>梁盈</v>
      </c>
      <c r="F70" s="4"/>
    </row>
    <row r="71" s="1" customFormat="1" ht="18" customHeight="1" spans="1:6">
      <c r="A71" s="4">
        <v>68</v>
      </c>
      <c r="B71" s="4" t="s">
        <v>78</v>
      </c>
      <c r="C71" s="4" t="s">
        <v>23</v>
      </c>
      <c r="D71" s="4" t="s">
        <v>10</v>
      </c>
      <c r="E71" s="4" t="str">
        <f>"冯文玉"</f>
        <v>冯文玉</v>
      </c>
      <c r="F71" s="4"/>
    </row>
    <row r="72" s="1" customFormat="1" ht="18" customHeight="1" spans="1:6">
      <c r="A72" s="4">
        <v>69</v>
      </c>
      <c r="B72" s="4" t="s">
        <v>79</v>
      </c>
      <c r="C72" s="4" t="s">
        <v>23</v>
      </c>
      <c r="D72" s="4" t="s">
        <v>10</v>
      </c>
      <c r="E72" s="4" t="str">
        <f>"王凤勤"</f>
        <v>王凤勤</v>
      </c>
      <c r="F72" s="4"/>
    </row>
    <row r="73" s="1" customFormat="1" ht="18" customHeight="1" spans="1:6">
      <c r="A73" s="4">
        <v>70</v>
      </c>
      <c r="B73" s="4" t="s">
        <v>80</v>
      </c>
      <c r="C73" s="4" t="s">
        <v>23</v>
      </c>
      <c r="D73" s="4" t="s">
        <v>10</v>
      </c>
      <c r="E73" s="4" t="str">
        <f>"邢丽焕"</f>
        <v>邢丽焕</v>
      </c>
      <c r="F73" s="4"/>
    </row>
    <row r="74" s="1" customFormat="1" ht="18" customHeight="1" spans="1:6">
      <c r="A74" s="4">
        <v>71</v>
      </c>
      <c r="B74" s="4" t="s">
        <v>81</v>
      </c>
      <c r="C74" s="4" t="s">
        <v>23</v>
      </c>
      <c r="D74" s="4" t="s">
        <v>10</v>
      </c>
      <c r="E74" s="4" t="str">
        <f>"郭曾芸"</f>
        <v>郭曾芸</v>
      </c>
      <c r="F74" s="4"/>
    </row>
    <row r="75" s="1" customFormat="1" ht="18" customHeight="1" spans="1:6">
      <c r="A75" s="4">
        <v>72</v>
      </c>
      <c r="B75" s="4" t="s">
        <v>82</v>
      </c>
      <c r="C75" s="4" t="s">
        <v>23</v>
      </c>
      <c r="D75" s="4" t="s">
        <v>10</v>
      </c>
      <c r="E75" s="4" t="str">
        <f>"符等香"</f>
        <v>符等香</v>
      </c>
      <c r="F75" s="4"/>
    </row>
    <row r="76" s="1" customFormat="1" ht="18" customHeight="1" spans="1:6">
      <c r="A76" s="4">
        <v>73</v>
      </c>
      <c r="B76" s="4" t="s">
        <v>83</v>
      </c>
      <c r="C76" s="4" t="s">
        <v>23</v>
      </c>
      <c r="D76" s="4" t="s">
        <v>10</v>
      </c>
      <c r="E76" s="4" t="str">
        <f>"符丽娟"</f>
        <v>符丽娟</v>
      </c>
      <c r="F76" s="4"/>
    </row>
    <row r="77" s="1" customFormat="1" ht="18" customHeight="1" spans="1:6">
      <c r="A77" s="4">
        <v>74</v>
      </c>
      <c r="B77" s="4" t="s">
        <v>84</v>
      </c>
      <c r="C77" s="4" t="s">
        <v>23</v>
      </c>
      <c r="D77" s="4" t="s">
        <v>10</v>
      </c>
      <c r="E77" s="4" t="str">
        <f>"吴开端"</f>
        <v>吴开端</v>
      </c>
      <c r="F77" s="4"/>
    </row>
    <row r="78" s="1" customFormat="1" ht="18" customHeight="1" spans="1:6">
      <c r="A78" s="4">
        <v>75</v>
      </c>
      <c r="B78" s="4" t="s">
        <v>85</v>
      </c>
      <c r="C78" s="4" t="s">
        <v>23</v>
      </c>
      <c r="D78" s="4" t="s">
        <v>10</v>
      </c>
      <c r="E78" s="4" t="str">
        <f>"许秀梅"</f>
        <v>许秀梅</v>
      </c>
      <c r="F78" s="4"/>
    </row>
    <row r="79" s="1" customFormat="1" ht="18" customHeight="1" spans="1:6">
      <c r="A79" s="4">
        <v>76</v>
      </c>
      <c r="B79" s="4" t="s">
        <v>86</v>
      </c>
      <c r="C79" s="4" t="s">
        <v>23</v>
      </c>
      <c r="D79" s="4" t="s">
        <v>10</v>
      </c>
      <c r="E79" s="4" t="str">
        <f>"孙昌曼"</f>
        <v>孙昌曼</v>
      </c>
      <c r="F79" s="4"/>
    </row>
    <row r="80" s="1" customFormat="1" ht="18" customHeight="1" spans="1:6">
      <c r="A80" s="4">
        <v>77</v>
      </c>
      <c r="B80" s="4" t="s">
        <v>87</v>
      </c>
      <c r="C80" s="4" t="s">
        <v>23</v>
      </c>
      <c r="D80" s="4" t="s">
        <v>10</v>
      </c>
      <c r="E80" s="4" t="str">
        <f>"吴桑桑"</f>
        <v>吴桑桑</v>
      </c>
      <c r="F80" s="4"/>
    </row>
    <row r="81" s="1" customFormat="1" ht="18" customHeight="1" spans="1:6">
      <c r="A81" s="4">
        <v>78</v>
      </c>
      <c r="B81" s="4" t="s">
        <v>88</v>
      </c>
      <c r="C81" s="4" t="s">
        <v>23</v>
      </c>
      <c r="D81" s="4" t="s">
        <v>10</v>
      </c>
      <c r="E81" s="4" t="str">
        <f>"颜准"</f>
        <v>颜准</v>
      </c>
      <c r="F81" s="4"/>
    </row>
    <row r="82" s="1" customFormat="1" ht="18" customHeight="1" spans="1:6">
      <c r="A82" s="4">
        <v>79</v>
      </c>
      <c r="B82" s="4" t="s">
        <v>89</v>
      </c>
      <c r="C82" s="4" t="s">
        <v>23</v>
      </c>
      <c r="D82" s="4" t="s">
        <v>10</v>
      </c>
      <c r="E82" s="4" t="str">
        <f>"曾德超"</f>
        <v>曾德超</v>
      </c>
      <c r="F82" s="4"/>
    </row>
    <row r="83" s="1" customFormat="1" ht="18" customHeight="1" spans="1:6">
      <c r="A83" s="4">
        <v>80</v>
      </c>
      <c r="B83" s="4" t="s">
        <v>90</v>
      </c>
      <c r="C83" s="4" t="s">
        <v>23</v>
      </c>
      <c r="D83" s="4" t="s">
        <v>10</v>
      </c>
      <c r="E83" s="4" t="str">
        <f>"洪长玲"</f>
        <v>洪长玲</v>
      </c>
      <c r="F83" s="4"/>
    </row>
    <row r="84" s="1" customFormat="1" ht="18" customHeight="1" spans="1:6">
      <c r="A84" s="4">
        <v>81</v>
      </c>
      <c r="B84" s="4" t="s">
        <v>91</v>
      </c>
      <c r="C84" s="4" t="s">
        <v>23</v>
      </c>
      <c r="D84" s="4" t="s">
        <v>10</v>
      </c>
      <c r="E84" s="4" t="str">
        <f>"洪帅"</f>
        <v>洪帅</v>
      </c>
      <c r="F84" s="4"/>
    </row>
    <row r="85" s="1" customFormat="1" ht="18" customHeight="1" spans="1:6">
      <c r="A85" s="4">
        <v>82</v>
      </c>
      <c r="B85" s="4" t="s">
        <v>92</v>
      </c>
      <c r="C85" s="4" t="s">
        <v>23</v>
      </c>
      <c r="D85" s="4" t="s">
        <v>10</v>
      </c>
      <c r="E85" s="4" t="str">
        <f>"李音"</f>
        <v>李音</v>
      </c>
      <c r="F85" s="4"/>
    </row>
    <row r="86" s="1" customFormat="1" ht="18" customHeight="1" spans="1:6">
      <c r="A86" s="4">
        <v>83</v>
      </c>
      <c r="B86" s="4" t="s">
        <v>93</v>
      </c>
      <c r="C86" s="4" t="s">
        <v>23</v>
      </c>
      <c r="D86" s="4" t="s">
        <v>10</v>
      </c>
      <c r="E86" s="4" t="str">
        <f>"邢水珠"</f>
        <v>邢水珠</v>
      </c>
      <c r="F86" s="4"/>
    </row>
    <row r="87" s="1" customFormat="1" ht="18" customHeight="1" spans="1:6">
      <c r="A87" s="4">
        <v>84</v>
      </c>
      <c r="B87" s="4" t="s">
        <v>94</v>
      </c>
      <c r="C87" s="4" t="s">
        <v>23</v>
      </c>
      <c r="D87" s="4" t="s">
        <v>10</v>
      </c>
      <c r="E87" s="4" t="str">
        <f>"陈言演"</f>
        <v>陈言演</v>
      </c>
      <c r="F87" s="4"/>
    </row>
    <row r="88" s="1" customFormat="1" ht="18" customHeight="1" spans="1:6">
      <c r="A88" s="4">
        <v>85</v>
      </c>
      <c r="B88" s="4" t="s">
        <v>95</v>
      </c>
      <c r="C88" s="4" t="s">
        <v>23</v>
      </c>
      <c r="D88" s="4" t="s">
        <v>10</v>
      </c>
      <c r="E88" s="4" t="str">
        <f>"李初月"</f>
        <v>李初月</v>
      </c>
      <c r="F88" s="4"/>
    </row>
    <row r="89" s="1" customFormat="1" ht="18" customHeight="1" spans="1:6">
      <c r="A89" s="4">
        <v>86</v>
      </c>
      <c r="B89" s="4" t="s">
        <v>96</v>
      </c>
      <c r="C89" s="4" t="s">
        <v>23</v>
      </c>
      <c r="D89" s="4" t="s">
        <v>10</v>
      </c>
      <c r="E89" s="4" t="str">
        <f>"曾平菊"</f>
        <v>曾平菊</v>
      </c>
      <c r="F89" s="4"/>
    </row>
    <row r="90" s="1" customFormat="1" ht="18" customHeight="1" spans="1:6">
      <c r="A90" s="4">
        <v>87</v>
      </c>
      <c r="B90" s="4" t="s">
        <v>97</v>
      </c>
      <c r="C90" s="4" t="s">
        <v>23</v>
      </c>
      <c r="D90" s="4" t="s">
        <v>10</v>
      </c>
      <c r="E90" s="4" t="str">
        <f>"蒋轩"</f>
        <v>蒋轩</v>
      </c>
      <c r="F90" s="4"/>
    </row>
    <row r="91" s="1" customFormat="1" ht="18" customHeight="1" spans="1:6">
      <c r="A91" s="4">
        <v>88</v>
      </c>
      <c r="B91" s="4" t="s">
        <v>98</v>
      </c>
      <c r="C91" s="4" t="s">
        <v>23</v>
      </c>
      <c r="D91" s="4" t="s">
        <v>10</v>
      </c>
      <c r="E91" s="4" t="str">
        <f>"林玉玲"</f>
        <v>林玉玲</v>
      </c>
      <c r="F91" s="4"/>
    </row>
    <row r="92" s="1" customFormat="1" ht="18" customHeight="1" spans="1:6">
      <c r="A92" s="4">
        <v>89</v>
      </c>
      <c r="B92" s="4" t="s">
        <v>99</v>
      </c>
      <c r="C92" s="4" t="s">
        <v>23</v>
      </c>
      <c r="D92" s="4" t="s">
        <v>10</v>
      </c>
      <c r="E92" s="4" t="str">
        <f>"柯维俏"</f>
        <v>柯维俏</v>
      </c>
      <c r="F92" s="4"/>
    </row>
    <row r="93" s="1" customFormat="1" ht="18" customHeight="1" spans="1:6">
      <c r="A93" s="4">
        <v>90</v>
      </c>
      <c r="B93" s="4" t="s">
        <v>100</v>
      </c>
      <c r="C93" s="4" t="s">
        <v>23</v>
      </c>
      <c r="D93" s="4" t="s">
        <v>10</v>
      </c>
      <c r="E93" s="4" t="str">
        <f>"王桢晶"</f>
        <v>王桢晶</v>
      </c>
      <c r="F93" s="4"/>
    </row>
    <row r="94" s="1" customFormat="1" ht="18" customHeight="1" spans="1:6">
      <c r="A94" s="4">
        <v>91</v>
      </c>
      <c r="B94" s="4" t="s">
        <v>101</v>
      </c>
      <c r="C94" s="4" t="s">
        <v>23</v>
      </c>
      <c r="D94" s="4" t="s">
        <v>10</v>
      </c>
      <c r="E94" s="4" t="str">
        <f>"罗盛得"</f>
        <v>罗盛得</v>
      </c>
      <c r="F94" s="4"/>
    </row>
    <row r="95" s="1" customFormat="1" ht="18" customHeight="1" spans="1:6">
      <c r="A95" s="4">
        <v>92</v>
      </c>
      <c r="B95" s="4" t="s">
        <v>102</v>
      </c>
      <c r="C95" s="4" t="s">
        <v>23</v>
      </c>
      <c r="D95" s="4" t="s">
        <v>10</v>
      </c>
      <c r="E95" s="4" t="str">
        <f>"林桂妹"</f>
        <v>林桂妹</v>
      </c>
      <c r="F95" s="4"/>
    </row>
    <row r="96" s="1" customFormat="1" ht="18" customHeight="1" spans="1:6">
      <c r="A96" s="4">
        <v>93</v>
      </c>
      <c r="B96" s="4" t="s">
        <v>103</v>
      </c>
      <c r="C96" s="4" t="s">
        <v>23</v>
      </c>
      <c r="D96" s="4" t="s">
        <v>10</v>
      </c>
      <c r="E96" s="4" t="str">
        <f>"刘婷英"</f>
        <v>刘婷英</v>
      </c>
      <c r="F96" s="4"/>
    </row>
    <row r="97" s="1" customFormat="1" ht="18" customHeight="1" spans="1:6">
      <c r="A97" s="4">
        <v>94</v>
      </c>
      <c r="B97" s="4" t="s">
        <v>104</v>
      </c>
      <c r="C97" s="4" t="s">
        <v>23</v>
      </c>
      <c r="D97" s="4" t="s">
        <v>10</v>
      </c>
      <c r="E97" s="4" t="str">
        <f>"黎吉菊"</f>
        <v>黎吉菊</v>
      </c>
      <c r="F97" s="4"/>
    </row>
    <row r="98" s="1" customFormat="1" ht="18" customHeight="1" spans="1:6">
      <c r="A98" s="4">
        <v>95</v>
      </c>
      <c r="B98" s="4" t="s">
        <v>105</v>
      </c>
      <c r="C98" s="4" t="s">
        <v>23</v>
      </c>
      <c r="D98" s="4" t="s">
        <v>10</v>
      </c>
      <c r="E98" s="4" t="str">
        <f>"韦慧妹"</f>
        <v>韦慧妹</v>
      </c>
      <c r="F98" s="4"/>
    </row>
    <row r="99" s="1" customFormat="1" ht="18" customHeight="1" spans="1:6">
      <c r="A99" s="4">
        <v>96</v>
      </c>
      <c r="B99" s="4" t="s">
        <v>106</v>
      </c>
      <c r="C99" s="4" t="s">
        <v>23</v>
      </c>
      <c r="D99" s="4" t="s">
        <v>10</v>
      </c>
      <c r="E99" s="4" t="str">
        <f>"罗娜"</f>
        <v>罗娜</v>
      </c>
      <c r="F99" s="4"/>
    </row>
    <row r="100" s="1" customFormat="1" ht="18" customHeight="1" spans="1:6">
      <c r="A100" s="4">
        <v>97</v>
      </c>
      <c r="B100" s="4" t="s">
        <v>107</v>
      </c>
      <c r="C100" s="4" t="s">
        <v>23</v>
      </c>
      <c r="D100" s="4" t="s">
        <v>10</v>
      </c>
      <c r="E100" s="4" t="str">
        <f>"文秋燕"</f>
        <v>文秋燕</v>
      </c>
      <c r="F100" s="4"/>
    </row>
    <row r="101" s="1" customFormat="1" ht="18" customHeight="1" spans="1:6">
      <c r="A101" s="4">
        <v>98</v>
      </c>
      <c r="B101" s="4" t="s">
        <v>108</v>
      </c>
      <c r="C101" s="4" t="s">
        <v>23</v>
      </c>
      <c r="D101" s="4" t="s">
        <v>10</v>
      </c>
      <c r="E101" s="4" t="str">
        <f>"陈育云"</f>
        <v>陈育云</v>
      </c>
      <c r="F101" s="4"/>
    </row>
    <row r="102" s="1" customFormat="1" ht="18" customHeight="1" spans="1:6">
      <c r="A102" s="4">
        <v>99</v>
      </c>
      <c r="B102" s="4" t="s">
        <v>109</v>
      </c>
      <c r="C102" s="4" t="s">
        <v>23</v>
      </c>
      <c r="D102" s="4" t="s">
        <v>10</v>
      </c>
      <c r="E102" s="4" t="str">
        <f>"邢丽娟"</f>
        <v>邢丽娟</v>
      </c>
      <c r="F102" s="4"/>
    </row>
    <row r="103" s="1" customFormat="1" ht="18" customHeight="1" spans="1:6">
      <c r="A103" s="4">
        <v>100</v>
      </c>
      <c r="B103" s="4" t="s">
        <v>110</v>
      </c>
      <c r="C103" s="4" t="s">
        <v>23</v>
      </c>
      <c r="D103" s="4" t="s">
        <v>10</v>
      </c>
      <c r="E103" s="4" t="str">
        <f>"林思雨"</f>
        <v>林思雨</v>
      </c>
      <c r="F103" s="4"/>
    </row>
    <row r="104" s="1" customFormat="1" ht="18" customHeight="1" spans="1:6">
      <c r="A104" s="4">
        <v>101</v>
      </c>
      <c r="B104" s="4" t="s">
        <v>111</v>
      </c>
      <c r="C104" s="4" t="s">
        <v>23</v>
      </c>
      <c r="D104" s="4" t="s">
        <v>10</v>
      </c>
      <c r="E104" s="4" t="str">
        <f>"吉江玲"</f>
        <v>吉江玲</v>
      </c>
      <c r="F104" s="4"/>
    </row>
    <row r="105" s="1" customFormat="1" ht="18" customHeight="1" spans="1:6">
      <c r="A105" s="4">
        <v>102</v>
      </c>
      <c r="B105" s="4" t="s">
        <v>112</v>
      </c>
      <c r="C105" s="4" t="s">
        <v>23</v>
      </c>
      <c r="D105" s="4" t="s">
        <v>10</v>
      </c>
      <c r="E105" s="4" t="str">
        <f>"张亚瑛"</f>
        <v>张亚瑛</v>
      </c>
      <c r="F105" s="4"/>
    </row>
    <row r="106" s="1" customFormat="1" ht="18" customHeight="1" spans="1:6">
      <c r="A106" s="4">
        <v>103</v>
      </c>
      <c r="B106" s="4" t="s">
        <v>113</v>
      </c>
      <c r="C106" s="4" t="s">
        <v>23</v>
      </c>
      <c r="D106" s="4" t="s">
        <v>10</v>
      </c>
      <c r="E106" s="4" t="str">
        <f>"黄秋丙"</f>
        <v>黄秋丙</v>
      </c>
      <c r="F106" s="4"/>
    </row>
    <row r="107" s="1" customFormat="1" ht="18" customHeight="1" spans="1:6">
      <c r="A107" s="4">
        <v>104</v>
      </c>
      <c r="B107" s="4" t="s">
        <v>114</v>
      </c>
      <c r="C107" s="4" t="s">
        <v>23</v>
      </c>
      <c r="D107" s="4" t="s">
        <v>10</v>
      </c>
      <c r="E107" s="4" t="str">
        <f>"陈秋娜"</f>
        <v>陈秋娜</v>
      </c>
      <c r="F107" s="4"/>
    </row>
    <row r="108" s="1" customFormat="1" ht="18" customHeight="1" spans="1:6">
      <c r="A108" s="4">
        <v>105</v>
      </c>
      <c r="B108" s="4" t="s">
        <v>115</v>
      </c>
      <c r="C108" s="4" t="s">
        <v>23</v>
      </c>
      <c r="D108" s="4" t="s">
        <v>10</v>
      </c>
      <c r="E108" s="4" t="str">
        <f>"庞桂梅"</f>
        <v>庞桂梅</v>
      </c>
      <c r="F108" s="4"/>
    </row>
    <row r="109" s="1" customFormat="1" ht="18" customHeight="1" spans="1:6">
      <c r="A109" s="4">
        <v>106</v>
      </c>
      <c r="B109" s="4" t="s">
        <v>116</v>
      </c>
      <c r="C109" s="4" t="s">
        <v>23</v>
      </c>
      <c r="D109" s="4" t="s">
        <v>10</v>
      </c>
      <c r="E109" s="4" t="str">
        <f>"郑秋婷"</f>
        <v>郑秋婷</v>
      </c>
      <c r="F109" s="4"/>
    </row>
    <row r="110" s="1" customFormat="1" ht="18" customHeight="1" spans="1:6">
      <c r="A110" s="4">
        <v>107</v>
      </c>
      <c r="B110" s="4" t="s">
        <v>117</v>
      </c>
      <c r="C110" s="4" t="s">
        <v>23</v>
      </c>
      <c r="D110" s="4" t="s">
        <v>10</v>
      </c>
      <c r="E110" s="4" t="str">
        <f>"石挺莉"</f>
        <v>石挺莉</v>
      </c>
      <c r="F110" s="4"/>
    </row>
    <row r="111" s="1" customFormat="1" ht="18" customHeight="1" spans="1:6">
      <c r="A111" s="4">
        <v>108</v>
      </c>
      <c r="B111" s="4" t="s">
        <v>118</v>
      </c>
      <c r="C111" s="4" t="s">
        <v>23</v>
      </c>
      <c r="D111" s="4" t="s">
        <v>10</v>
      </c>
      <c r="E111" s="4" t="str">
        <f>"王燕妮"</f>
        <v>王燕妮</v>
      </c>
      <c r="F111" s="4"/>
    </row>
    <row r="112" s="1" customFormat="1" ht="18" customHeight="1" spans="1:6">
      <c r="A112" s="4">
        <v>109</v>
      </c>
      <c r="B112" s="4" t="s">
        <v>119</v>
      </c>
      <c r="C112" s="4" t="s">
        <v>23</v>
      </c>
      <c r="D112" s="4" t="s">
        <v>10</v>
      </c>
      <c r="E112" s="4" t="str">
        <f>"罗珍"</f>
        <v>罗珍</v>
      </c>
      <c r="F112" s="4"/>
    </row>
    <row r="113" s="1" customFormat="1" ht="18" customHeight="1" spans="1:6">
      <c r="A113" s="4">
        <v>110</v>
      </c>
      <c r="B113" s="4" t="s">
        <v>120</v>
      </c>
      <c r="C113" s="4" t="s">
        <v>23</v>
      </c>
      <c r="D113" s="4" t="s">
        <v>10</v>
      </c>
      <c r="E113" s="4" t="str">
        <f>"关红云"</f>
        <v>关红云</v>
      </c>
      <c r="F113" s="4"/>
    </row>
    <row r="114" s="1" customFormat="1" ht="18" customHeight="1" spans="1:6">
      <c r="A114" s="4">
        <v>111</v>
      </c>
      <c r="B114" s="4" t="s">
        <v>121</v>
      </c>
      <c r="C114" s="4" t="s">
        <v>23</v>
      </c>
      <c r="D114" s="4" t="s">
        <v>10</v>
      </c>
      <c r="E114" s="4" t="str">
        <f>"陈光婷"</f>
        <v>陈光婷</v>
      </c>
      <c r="F114" s="4"/>
    </row>
    <row r="115" s="1" customFormat="1" ht="18" customHeight="1" spans="1:6">
      <c r="A115" s="4">
        <v>112</v>
      </c>
      <c r="B115" s="4" t="s">
        <v>122</v>
      </c>
      <c r="C115" s="4" t="s">
        <v>23</v>
      </c>
      <c r="D115" s="4" t="s">
        <v>10</v>
      </c>
      <c r="E115" s="4" t="str">
        <f>"陈贞灵"</f>
        <v>陈贞灵</v>
      </c>
      <c r="F115" s="4"/>
    </row>
    <row r="116" s="1" customFormat="1" ht="18" customHeight="1" spans="1:6">
      <c r="A116" s="4">
        <v>113</v>
      </c>
      <c r="B116" s="4" t="s">
        <v>123</v>
      </c>
      <c r="C116" s="4" t="s">
        <v>23</v>
      </c>
      <c r="D116" s="4" t="s">
        <v>10</v>
      </c>
      <c r="E116" s="4" t="str">
        <f>"陈南燕"</f>
        <v>陈南燕</v>
      </c>
      <c r="F116" s="4"/>
    </row>
    <row r="117" s="1" customFormat="1" ht="18" customHeight="1" spans="1:6">
      <c r="A117" s="4">
        <v>114</v>
      </c>
      <c r="B117" s="4" t="s">
        <v>124</v>
      </c>
      <c r="C117" s="4" t="s">
        <v>23</v>
      </c>
      <c r="D117" s="4" t="s">
        <v>10</v>
      </c>
      <c r="E117" s="4" t="str">
        <f>"谢元香"</f>
        <v>谢元香</v>
      </c>
      <c r="F117" s="4"/>
    </row>
    <row r="118" s="1" customFormat="1" ht="18" customHeight="1" spans="1:6">
      <c r="A118" s="4">
        <v>115</v>
      </c>
      <c r="B118" s="4" t="s">
        <v>125</v>
      </c>
      <c r="C118" s="4" t="s">
        <v>23</v>
      </c>
      <c r="D118" s="4" t="s">
        <v>10</v>
      </c>
      <c r="E118" s="4" t="str">
        <f>"陈少芳"</f>
        <v>陈少芳</v>
      </c>
      <c r="F118" s="4"/>
    </row>
    <row r="119" s="1" customFormat="1" ht="18" customHeight="1" spans="1:6">
      <c r="A119" s="4">
        <v>116</v>
      </c>
      <c r="B119" s="4" t="s">
        <v>126</v>
      </c>
      <c r="C119" s="4" t="s">
        <v>23</v>
      </c>
      <c r="D119" s="4" t="s">
        <v>127</v>
      </c>
      <c r="E119" s="4" t="str">
        <f>"林妹"</f>
        <v>林妹</v>
      </c>
      <c r="F119" s="4"/>
    </row>
    <row r="120" s="1" customFormat="1" ht="18" customHeight="1" spans="1:6">
      <c r="A120" s="4">
        <v>117</v>
      </c>
      <c r="B120" s="4" t="s">
        <v>128</v>
      </c>
      <c r="C120" s="4" t="s">
        <v>23</v>
      </c>
      <c r="D120" s="4" t="s">
        <v>10</v>
      </c>
      <c r="E120" s="4" t="str">
        <f>"袁晓女"</f>
        <v>袁晓女</v>
      </c>
      <c r="F120" s="4"/>
    </row>
    <row r="121" s="1" customFormat="1" ht="18" customHeight="1" spans="1:6">
      <c r="A121" s="4">
        <v>118</v>
      </c>
      <c r="B121" s="4" t="s">
        <v>129</v>
      </c>
      <c r="C121" s="4" t="s">
        <v>23</v>
      </c>
      <c r="D121" s="4" t="s">
        <v>10</v>
      </c>
      <c r="E121" s="4" t="str">
        <f>"林国妙"</f>
        <v>林国妙</v>
      </c>
      <c r="F121" s="4"/>
    </row>
    <row r="122" s="1" customFormat="1" ht="18" customHeight="1" spans="1:6">
      <c r="A122" s="4">
        <v>119</v>
      </c>
      <c r="B122" s="4" t="s">
        <v>130</v>
      </c>
      <c r="C122" s="4" t="s">
        <v>23</v>
      </c>
      <c r="D122" s="4" t="s">
        <v>10</v>
      </c>
      <c r="E122" s="4" t="str">
        <f>"孙祥燕"</f>
        <v>孙祥燕</v>
      </c>
      <c r="F122" s="4"/>
    </row>
    <row r="123" s="1" customFormat="1" ht="18" customHeight="1" spans="1:6">
      <c r="A123" s="4">
        <v>120</v>
      </c>
      <c r="B123" s="4" t="s">
        <v>131</v>
      </c>
      <c r="C123" s="4" t="s">
        <v>23</v>
      </c>
      <c r="D123" s="4" t="s">
        <v>10</v>
      </c>
      <c r="E123" s="4" t="str">
        <f>"郑迪雪"</f>
        <v>郑迪雪</v>
      </c>
      <c r="F123" s="4"/>
    </row>
    <row r="124" s="1" customFormat="1" ht="18" customHeight="1" spans="1:6">
      <c r="A124" s="4">
        <v>121</v>
      </c>
      <c r="B124" s="4" t="s">
        <v>132</v>
      </c>
      <c r="C124" s="4" t="s">
        <v>23</v>
      </c>
      <c r="D124" s="4" t="s">
        <v>10</v>
      </c>
      <c r="E124" s="4" t="str">
        <f>"王雪丹"</f>
        <v>王雪丹</v>
      </c>
      <c r="F124" s="4"/>
    </row>
    <row r="125" s="1" customFormat="1" ht="18" customHeight="1" spans="1:6">
      <c r="A125" s="4">
        <v>122</v>
      </c>
      <c r="B125" s="4" t="s">
        <v>133</v>
      </c>
      <c r="C125" s="4" t="s">
        <v>23</v>
      </c>
      <c r="D125" s="4" t="s">
        <v>10</v>
      </c>
      <c r="E125" s="4" t="str">
        <f>"郭青妮"</f>
        <v>郭青妮</v>
      </c>
      <c r="F125" s="4"/>
    </row>
    <row r="126" s="1" customFormat="1" ht="18" customHeight="1" spans="1:6">
      <c r="A126" s="4">
        <v>123</v>
      </c>
      <c r="B126" s="4" t="s">
        <v>134</v>
      </c>
      <c r="C126" s="4" t="s">
        <v>23</v>
      </c>
      <c r="D126" s="4" t="s">
        <v>10</v>
      </c>
      <c r="E126" s="4" t="str">
        <f>"曾平燎"</f>
        <v>曾平燎</v>
      </c>
      <c r="F126" s="4"/>
    </row>
    <row r="127" s="1" customFormat="1" ht="18" customHeight="1" spans="1:6">
      <c r="A127" s="4">
        <v>124</v>
      </c>
      <c r="B127" s="4" t="s">
        <v>135</v>
      </c>
      <c r="C127" s="4" t="s">
        <v>23</v>
      </c>
      <c r="D127" s="4" t="s">
        <v>10</v>
      </c>
      <c r="E127" s="4" t="str">
        <f>"曾平红"</f>
        <v>曾平红</v>
      </c>
      <c r="F127" s="4"/>
    </row>
    <row r="128" s="1" customFormat="1" ht="18" customHeight="1" spans="1:6">
      <c r="A128" s="4">
        <v>125</v>
      </c>
      <c r="B128" s="4" t="s">
        <v>136</v>
      </c>
      <c r="C128" s="4" t="s">
        <v>23</v>
      </c>
      <c r="D128" s="4" t="s">
        <v>10</v>
      </c>
      <c r="E128" s="4" t="str">
        <f>"王小燕"</f>
        <v>王小燕</v>
      </c>
      <c r="F128" s="4"/>
    </row>
    <row r="129" s="1" customFormat="1" ht="18" customHeight="1" spans="1:6">
      <c r="A129" s="4">
        <v>126</v>
      </c>
      <c r="B129" s="4" t="s">
        <v>137</v>
      </c>
      <c r="C129" s="4" t="s">
        <v>23</v>
      </c>
      <c r="D129" s="4" t="s">
        <v>10</v>
      </c>
      <c r="E129" s="4" t="str">
        <f>"符庆英"</f>
        <v>符庆英</v>
      </c>
      <c r="F129" s="4"/>
    </row>
    <row r="130" s="1" customFormat="1" ht="18" customHeight="1" spans="1:6">
      <c r="A130" s="4">
        <v>127</v>
      </c>
      <c r="B130" s="4" t="s">
        <v>138</v>
      </c>
      <c r="C130" s="4" t="s">
        <v>23</v>
      </c>
      <c r="D130" s="4" t="s">
        <v>10</v>
      </c>
      <c r="E130" s="4" t="str">
        <f>"罗海顺"</f>
        <v>罗海顺</v>
      </c>
      <c r="F130" s="4"/>
    </row>
    <row r="131" s="1" customFormat="1" ht="18" customHeight="1" spans="1:6">
      <c r="A131" s="4">
        <v>128</v>
      </c>
      <c r="B131" s="4" t="s">
        <v>139</v>
      </c>
      <c r="C131" s="4" t="s">
        <v>23</v>
      </c>
      <c r="D131" s="4" t="s">
        <v>10</v>
      </c>
      <c r="E131" s="4" t="str">
        <f>"罗群"</f>
        <v>罗群</v>
      </c>
      <c r="F131" s="4"/>
    </row>
    <row r="132" s="1" customFormat="1" ht="18" customHeight="1" spans="1:6">
      <c r="A132" s="4">
        <v>129</v>
      </c>
      <c r="B132" s="4" t="s">
        <v>140</v>
      </c>
      <c r="C132" s="4" t="s">
        <v>23</v>
      </c>
      <c r="D132" s="4" t="s">
        <v>10</v>
      </c>
      <c r="E132" s="4" t="str">
        <f>"陈积娇"</f>
        <v>陈积娇</v>
      </c>
      <c r="F132" s="4"/>
    </row>
    <row r="133" s="1" customFormat="1" ht="18" customHeight="1" spans="1:6">
      <c r="A133" s="4">
        <v>130</v>
      </c>
      <c r="B133" s="4" t="s">
        <v>141</v>
      </c>
      <c r="C133" s="4" t="s">
        <v>23</v>
      </c>
      <c r="D133" s="4" t="s">
        <v>10</v>
      </c>
      <c r="E133" s="4" t="str">
        <f>"侯道珺"</f>
        <v>侯道珺</v>
      </c>
      <c r="F133" s="4"/>
    </row>
    <row r="134" s="1" customFormat="1" ht="18" customHeight="1" spans="1:6">
      <c r="A134" s="4">
        <v>131</v>
      </c>
      <c r="B134" s="4" t="s">
        <v>142</v>
      </c>
      <c r="C134" s="4" t="s">
        <v>23</v>
      </c>
      <c r="D134" s="4" t="s">
        <v>10</v>
      </c>
      <c r="E134" s="4" t="str">
        <f>"黄垂蓝"</f>
        <v>黄垂蓝</v>
      </c>
      <c r="F134" s="4"/>
    </row>
    <row r="135" s="1" customFormat="1" ht="18" customHeight="1" spans="1:6">
      <c r="A135" s="4">
        <v>132</v>
      </c>
      <c r="B135" s="4" t="s">
        <v>143</v>
      </c>
      <c r="C135" s="4" t="s">
        <v>23</v>
      </c>
      <c r="D135" s="4" t="s">
        <v>10</v>
      </c>
      <c r="E135" s="4" t="str">
        <f>"林琼源"</f>
        <v>林琼源</v>
      </c>
      <c r="F135" s="4"/>
    </row>
    <row r="136" s="1" customFormat="1" ht="18" customHeight="1" spans="1:6">
      <c r="A136" s="4">
        <v>133</v>
      </c>
      <c r="B136" s="4" t="s">
        <v>144</v>
      </c>
      <c r="C136" s="4" t="s">
        <v>23</v>
      </c>
      <c r="D136" s="4" t="s">
        <v>10</v>
      </c>
      <c r="E136" s="4" t="str">
        <f>"洪静梅"</f>
        <v>洪静梅</v>
      </c>
      <c r="F136" s="4"/>
    </row>
    <row r="137" s="1" customFormat="1" ht="18" customHeight="1" spans="1:6">
      <c r="A137" s="4">
        <v>134</v>
      </c>
      <c r="B137" s="4" t="s">
        <v>145</v>
      </c>
      <c r="C137" s="4" t="s">
        <v>23</v>
      </c>
      <c r="D137" s="4" t="s">
        <v>10</v>
      </c>
      <c r="E137" s="4" t="str">
        <f>"林福巧"</f>
        <v>林福巧</v>
      </c>
      <c r="F137" s="4"/>
    </row>
    <row r="138" s="1" customFormat="1" ht="18" customHeight="1" spans="1:6">
      <c r="A138" s="4">
        <v>135</v>
      </c>
      <c r="B138" s="4" t="s">
        <v>146</v>
      </c>
      <c r="C138" s="4" t="s">
        <v>23</v>
      </c>
      <c r="D138" s="4" t="s">
        <v>10</v>
      </c>
      <c r="E138" s="4" t="str">
        <f>"陈华婷"</f>
        <v>陈华婷</v>
      </c>
      <c r="F138" s="4"/>
    </row>
    <row r="139" s="1" customFormat="1" ht="18" customHeight="1" spans="1:6">
      <c r="A139" s="4">
        <v>136</v>
      </c>
      <c r="B139" s="4" t="s">
        <v>147</v>
      </c>
      <c r="C139" s="4" t="s">
        <v>23</v>
      </c>
      <c r="D139" s="4" t="s">
        <v>10</v>
      </c>
      <c r="E139" s="4" t="str">
        <f>"罗云"</f>
        <v>罗云</v>
      </c>
      <c r="F139" s="4"/>
    </row>
    <row r="140" s="1" customFormat="1" ht="18" customHeight="1" spans="1:6">
      <c r="A140" s="4">
        <v>137</v>
      </c>
      <c r="B140" s="4" t="s">
        <v>148</v>
      </c>
      <c r="C140" s="4" t="s">
        <v>23</v>
      </c>
      <c r="D140" s="4" t="s">
        <v>10</v>
      </c>
      <c r="E140" s="4" t="str">
        <f>"羊涛丽"</f>
        <v>羊涛丽</v>
      </c>
      <c r="F140" s="4"/>
    </row>
    <row r="141" s="1" customFormat="1" ht="18" customHeight="1" spans="1:6">
      <c r="A141" s="4">
        <v>138</v>
      </c>
      <c r="B141" s="4" t="s">
        <v>149</v>
      </c>
      <c r="C141" s="4" t="s">
        <v>23</v>
      </c>
      <c r="D141" s="4" t="s">
        <v>10</v>
      </c>
      <c r="E141" s="4" t="str">
        <f>"庞帅"</f>
        <v>庞帅</v>
      </c>
      <c r="F141" s="4"/>
    </row>
    <row r="142" s="1" customFormat="1" ht="18" customHeight="1" spans="1:6">
      <c r="A142" s="4">
        <v>139</v>
      </c>
      <c r="B142" s="4" t="s">
        <v>150</v>
      </c>
      <c r="C142" s="4" t="s">
        <v>23</v>
      </c>
      <c r="D142" s="4" t="s">
        <v>10</v>
      </c>
      <c r="E142" s="4" t="str">
        <f>"李明香"</f>
        <v>李明香</v>
      </c>
      <c r="F142" s="4"/>
    </row>
    <row r="143" s="1" customFormat="1" ht="18" customHeight="1" spans="1:6">
      <c r="A143" s="4">
        <v>140</v>
      </c>
      <c r="B143" s="4" t="s">
        <v>151</v>
      </c>
      <c r="C143" s="4" t="s">
        <v>23</v>
      </c>
      <c r="D143" s="4" t="s">
        <v>10</v>
      </c>
      <c r="E143" s="4" t="str">
        <f>"陈丽映"</f>
        <v>陈丽映</v>
      </c>
      <c r="F143" s="4"/>
    </row>
    <row r="144" s="1" customFormat="1" ht="18" customHeight="1" spans="1:6">
      <c r="A144" s="4">
        <v>141</v>
      </c>
      <c r="B144" s="4" t="s">
        <v>152</v>
      </c>
      <c r="C144" s="4" t="s">
        <v>23</v>
      </c>
      <c r="D144" s="4" t="s">
        <v>10</v>
      </c>
      <c r="E144" s="4" t="str">
        <f>"林昌蓝"</f>
        <v>林昌蓝</v>
      </c>
      <c r="F144" s="4"/>
    </row>
    <row r="145" s="1" customFormat="1" ht="18" customHeight="1" spans="1:6">
      <c r="A145" s="4">
        <v>142</v>
      </c>
      <c r="B145" s="4" t="s">
        <v>153</v>
      </c>
      <c r="C145" s="4" t="s">
        <v>23</v>
      </c>
      <c r="D145" s="4" t="s">
        <v>10</v>
      </c>
      <c r="E145" s="4" t="str">
        <f>"王槐娜"</f>
        <v>王槐娜</v>
      </c>
      <c r="F145" s="4"/>
    </row>
    <row r="146" s="1" customFormat="1" ht="18" customHeight="1" spans="1:6">
      <c r="A146" s="4">
        <v>143</v>
      </c>
      <c r="B146" s="4" t="s">
        <v>154</v>
      </c>
      <c r="C146" s="4" t="s">
        <v>23</v>
      </c>
      <c r="D146" s="4" t="s">
        <v>10</v>
      </c>
      <c r="E146" s="4" t="str">
        <f>"卢定燕"</f>
        <v>卢定燕</v>
      </c>
      <c r="F146" s="4"/>
    </row>
    <row r="147" s="1" customFormat="1" ht="18" customHeight="1" spans="1:6">
      <c r="A147" s="4">
        <v>144</v>
      </c>
      <c r="B147" s="4" t="s">
        <v>155</v>
      </c>
      <c r="C147" s="4" t="s">
        <v>23</v>
      </c>
      <c r="D147" s="4" t="s">
        <v>10</v>
      </c>
      <c r="E147" s="4" t="str">
        <f>"陈爱娜"</f>
        <v>陈爱娜</v>
      </c>
      <c r="F147" s="4"/>
    </row>
    <row r="148" s="1" customFormat="1" ht="18" customHeight="1" spans="1:6">
      <c r="A148" s="4">
        <v>145</v>
      </c>
      <c r="B148" s="4" t="s">
        <v>156</v>
      </c>
      <c r="C148" s="4" t="s">
        <v>23</v>
      </c>
      <c r="D148" s="4" t="s">
        <v>10</v>
      </c>
      <c r="E148" s="4" t="str">
        <f>"张华味"</f>
        <v>张华味</v>
      </c>
      <c r="F148" s="4"/>
    </row>
    <row r="149" s="1" customFormat="1" ht="18" customHeight="1" spans="1:6">
      <c r="A149" s="4">
        <v>146</v>
      </c>
      <c r="B149" s="4" t="s">
        <v>157</v>
      </c>
      <c r="C149" s="4" t="s">
        <v>23</v>
      </c>
      <c r="D149" s="4" t="s">
        <v>10</v>
      </c>
      <c r="E149" s="4" t="str">
        <f>"陈振燕"</f>
        <v>陈振燕</v>
      </c>
      <c r="F149" s="4"/>
    </row>
    <row r="150" s="1" customFormat="1" ht="18" customHeight="1" spans="1:6">
      <c r="A150" s="4">
        <v>147</v>
      </c>
      <c r="B150" s="4" t="s">
        <v>158</v>
      </c>
      <c r="C150" s="4" t="s">
        <v>23</v>
      </c>
      <c r="D150" s="4" t="s">
        <v>10</v>
      </c>
      <c r="E150" s="4" t="str">
        <f>"颜佳佳"</f>
        <v>颜佳佳</v>
      </c>
      <c r="F150" s="4"/>
    </row>
    <row r="151" s="1" customFormat="1" ht="18" customHeight="1" spans="1:6">
      <c r="A151" s="4">
        <v>148</v>
      </c>
      <c r="B151" s="4" t="s">
        <v>159</v>
      </c>
      <c r="C151" s="4" t="s">
        <v>9</v>
      </c>
      <c r="D151" s="4" t="s">
        <v>127</v>
      </c>
      <c r="E151" s="4" t="str">
        <f>"高春风"</f>
        <v>高春风</v>
      </c>
      <c r="F151" s="4"/>
    </row>
    <row r="152" s="1" customFormat="1" ht="18" customHeight="1" spans="1:6">
      <c r="A152" s="4">
        <v>149</v>
      </c>
      <c r="B152" s="4" t="s">
        <v>160</v>
      </c>
      <c r="C152" s="4" t="s">
        <v>9</v>
      </c>
      <c r="D152" s="4" t="s">
        <v>127</v>
      </c>
      <c r="E152" s="4" t="str">
        <f>"陈人崖"</f>
        <v>陈人崖</v>
      </c>
      <c r="F152" s="4"/>
    </row>
    <row r="153" s="1" customFormat="1" ht="18" customHeight="1" spans="1:6">
      <c r="A153" s="4">
        <v>150</v>
      </c>
      <c r="B153" s="4" t="s">
        <v>161</v>
      </c>
      <c r="C153" s="4" t="s">
        <v>9</v>
      </c>
      <c r="D153" s="4" t="s">
        <v>127</v>
      </c>
      <c r="E153" s="4" t="str">
        <f>"张美慧"</f>
        <v>张美慧</v>
      </c>
      <c r="F153" s="4"/>
    </row>
    <row r="154" s="1" customFormat="1" ht="18" customHeight="1" spans="1:6">
      <c r="A154" s="4">
        <v>151</v>
      </c>
      <c r="B154" s="4" t="s">
        <v>162</v>
      </c>
      <c r="C154" s="4" t="s">
        <v>9</v>
      </c>
      <c r="D154" s="4" t="s">
        <v>127</v>
      </c>
      <c r="E154" s="4" t="str">
        <f>"李克骄"</f>
        <v>李克骄</v>
      </c>
      <c r="F154" s="4"/>
    </row>
    <row r="155" s="1" customFormat="1" ht="18" customHeight="1" spans="1:6">
      <c r="A155" s="4">
        <v>152</v>
      </c>
      <c r="B155" s="4" t="s">
        <v>163</v>
      </c>
      <c r="C155" s="4" t="s">
        <v>9</v>
      </c>
      <c r="D155" s="4" t="s">
        <v>10</v>
      </c>
      <c r="E155" s="4" t="str">
        <f>"符娟"</f>
        <v>符娟</v>
      </c>
      <c r="F155" s="4"/>
    </row>
    <row r="156" s="1" customFormat="1" ht="18" customHeight="1" spans="1:6">
      <c r="A156" s="4">
        <v>153</v>
      </c>
      <c r="B156" s="4" t="s">
        <v>164</v>
      </c>
      <c r="C156" s="4" t="s">
        <v>9</v>
      </c>
      <c r="D156" s="4" t="s">
        <v>127</v>
      </c>
      <c r="E156" s="4" t="str">
        <f>"刘少波"</f>
        <v>刘少波</v>
      </c>
      <c r="F156" s="4"/>
    </row>
    <row r="157" s="1" customFormat="1" ht="18" customHeight="1" spans="1:6">
      <c r="A157" s="4">
        <v>154</v>
      </c>
      <c r="B157" s="4" t="s">
        <v>165</v>
      </c>
      <c r="C157" s="4" t="s">
        <v>9</v>
      </c>
      <c r="D157" s="4" t="s">
        <v>127</v>
      </c>
      <c r="E157" s="4" t="str">
        <f>"董万琪"</f>
        <v>董万琪</v>
      </c>
      <c r="F157" s="4"/>
    </row>
    <row r="158" s="1" customFormat="1" ht="18" customHeight="1" spans="1:6">
      <c r="A158" s="4">
        <v>155</v>
      </c>
      <c r="B158" s="4" t="s">
        <v>166</v>
      </c>
      <c r="C158" s="4" t="s">
        <v>9</v>
      </c>
      <c r="D158" s="4" t="s">
        <v>127</v>
      </c>
      <c r="E158" s="4" t="str">
        <f>"何朝燕"</f>
        <v>何朝燕</v>
      </c>
      <c r="F158" s="4"/>
    </row>
    <row r="159" s="1" customFormat="1" ht="18" customHeight="1" spans="1:6">
      <c r="A159" s="4">
        <v>156</v>
      </c>
      <c r="B159" s="4" t="s">
        <v>167</v>
      </c>
      <c r="C159" s="4" t="s">
        <v>23</v>
      </c>
      <c r="D159" s="4" t="s">
        <v>127</v>
      </c>
      <c r="E159" s="4" t="str">
        <f>"邢妙"</f>
        <v>邢妙</v>
      </c>
      <c r="F159" s="4"/>
    </row>
    <row r="160" s="1" customFormat="1" ht="18" customHeight="1" spans="1:6">
      <c r="A160" s="4">
        <v>157</v>
      </c>
      <c r="B160" s="4" t="s">
        <v>168</v>
      </c>
      <c r="C160" s="4" t="s">
        <v>23</v>
      </c>
      <c r="D160" s="4" t="s">
        <v>127</v>
      </c>
      <c r="E160" s="4" t="str">
        <f>"蓝世乐"</f>
        <v>蓝世乐</v>
      </c>
      <c r="F160" s="4"/>
    </row>
    <row r="161" s="1" customFormat="1" ht="18" customHeight="1" spans="1:6">
      <c r="A161" s="4">
        <v>158</v>
      </c>
      <c r="B161" s="4" t="s">
        <v>169</v>
      </c>
      <c r="C161" s="4" t="s">
        <v>23</v>
      </c>
      <c r="D161" s="4" t="s">
        <v>127</v>
      </c>
      <c r="E161" s="4" t="str">
        <f>"蓝丽花"</f>
        <v>蓝丽花</v>
      </c>
      <c r="F161" s="4"/>
    </row>
    <row r="162" s="1" customFormat="1" ht="18" customHeight="1" spans="1:6">
      <c r="A162" s="4">
        <v>159</v>
      </c>
      <c r="B162" s="4" t="s">
        <v>170</v>
      </c>
      <c r="C162" s="4" t="s">
        <v>23</v>
      </c>
      <c r="D162" s="4" t="s">
        <v>127</v>
      </c>
      <c r="E162" s="4" t="str">
        <f>"韦秋珍"</f>
        <v>韦秋珍</v>
      </c>
      <c r="F162" s="4"/>
    </row>
    <row r="163" s="1" customFormat="1" ht="18" customHeight="1" spans="1:6">
      <c r="A163" s="4">
        <v>160</v>
      </c>
      <c r="B163" s="4" t="s">
        <v>171</v>
      </c>
      <c r="C163" s="4" t="s">
        <v>23</v>
      </c>
      <c r="D163" s="4" t="s">
        <v>127</v>
      </c>
      <c r="E163" s="4" t="str">
        <f>"刘亚亲"</f>
        <v>刘亚亲</v>
      </c>
      <c r="F163" s="4"/>
    </row>
    <row r="164" s="1" customFormat="1" ht="18" customHeight="1" spans="1:6">
      <c r="A164" s="4">
        <v>161</v>
      </c>
      <c r="B164" s="4" t="s">
        <v>172</v>
      </c>
      <c r="C164" s="4" t="s">
        <v>23</v>
      </c>
      <c r="D164" s="4" t="s">
        <v>127</v>
      </c>
      <c r="E164" s="4" t="str">
        <f>"梁二妹"</f>
        <v>梁二妹</v>
      </c>
      <c r="F164" s="4"/>
    </row>
    <row r="165" s="1" customFormat="1" ht="18" customHeight="1" spans="1:6">
      <c r="A165" s="4">
        <v>162</v>
      </c>
      <c r="B165" s="4" t="s">
        <v>173</v>
      </c>
      <c r="C165" s="4" t="s">
        <v>23</v>
      </c>
      <c r="D165" s="4" t="s">
        <v>127</v>
      </c>
      <c r="E165" s="4" t="str">
        <f>"陈翠香"</f>
        <v>陈翠香</v>
      </c>
      <c r="F165" s="4"/>
    </row>
    <row r="166" s="1" customFormat="1" ht="18" customHeight="1" spans="1:6">
      <c r="A166" s="4">
        <v>163</v>
      </c>
      <c r="B166" s="4" t="s">
        <v>174</v>
      </c>
      <c r="C166" s="4" t="s">
        <v>23</v>
      </c>
      <c r="D166" s="4" t="s">
        <v>127</v>
      </c>
      <c r="E166" s="4" t="str">
        <f>"罗才微"</f>
        <v>罗才微</v>
      </c>
      <c r="F166" s="4"/>
    </row>
    <row r="167" s="1" customFormat="1" ht="18" customHeight="1" spans="1:6">
      <c r="A167" s="4">
        <v>164</v>
      </c>
      <c r="B167" s="4" t="s">
        <v>175</v>
      </c>
      <c r="C167" s="4" t="s">
        <v>23</v>
      </c>
      <c r="D167" s="4" t="s">
        <v>127</v>
      </c>
      <c r="E167" s="4" t="str">
        <f>"黎香艳"</f>
        <v>黎香艳</v>
      </c>
      <c r="F167" s="4"/>
    </row>
    <row r="168" s="1" customFormat="1" ht="18" customHeight="1" spans="1:6">
      <c r="A168" s="4">
        <v>165</v>
      </c>
      <c r="B168" s="4" t="s">
        <v>176</v>
      </c>
      <c r="C168" s="4" t="s">
        <v>23</v>
      </c>
      <c r="D168" s="4" t="s">
        <v>127</v>
      </c>
      <c r="E168" s="4" t="str">
        <f>"邢珍"</f>
        <v>邢珍</v>
      </c>
      <c r="F168" s="4"/>
    </row>
    <row r="169" s="1" customFormat="1" ht="18" customHeight="1" spans="1:6">
      <c r="A169" s="4">
        <v>166</v>
      </c>
      <c r="B169" s="4" t="s">
        <v>177</v>
      </c>
      <c r="C169" s="4" t="s">
        <v>23</v>
      </c>
      <c r="D169" s="4" t="s">
        <v>127</v>
      </c>
      <c r="E169" s="4" t="str">
        <f>"汪春兰"</f>
        <v>汪春兰</v>
      </c>
      <c r="F169" s="4"/>
    </row>
    <row r="170" s="1" customFormat="1" ht="18" customHeight="1" spans="1:6">
      <c r="A170" s="4">
        <v>167</v>
      </c>
      <c r="B170" s="4" t="s">
        <v>178</v>
      </c>
      <c r="C170" s="4" t="s">
        <v>23</v>
      </c>
      <c r="D170" s="4" t="s">
        <v>127</v>
      </c>
      <c r="E170" s="4" t="str">
        <f>"邢贞洁"</f>
        <v>邢贞洁</v>
      </c>
      <c r="F170" s="4"/>
    </row>
    <row r="171" s="1" customFormat="1" ht="18" customHeight="1" spans="1:6">
      <c r="A171" s="4">
        <v>168</v>
      </c>
      <c r="B171" s="4" t="s">
        <v>179</v>
      </c>
      <c r="C171" s="4" t="s">
        <v>23</v>
      </c>
      <c r="D171" s="4" t="s">
        <v>127</v>
      </c>
      <c r="E171" s="4" t="str">
        <f>"李丽男"</f>
        <v>李丽男</v>
      </c>
      <c r="F171" s="4"/>
    </row>
    <row r="172" s="1" customFormat="1" ht="18" customHeight="1" spans="1:6">
      <c r="A172" s="4">
        <v>169</v>
      </c>
      <c r="B172" s="4" t="s">
        <v>180</v>
      </c>
      <c r="C172" s="4" t="s">
        <v>23</v>
      </c>
      <c r="D172" s="4" t="s">
        <v>127</v>
      </c>
      <c r="E172" s="4" t="str">
        <f>"陈言幸"</f>
        <v>陈言幸</v>
      </c>
      <c r="F172" s="4"/>
    </row>
    <row r="173" s="1" customFormat="1" ht="18" customHeight="1" spans="1:6">
      <c r="A173" s="4">
        <v>170</v>
      </c>
      <c r="B173" s="4" t="s">
        <v>181</v>
      </c>
      <c r="C173" s="4" t="s">
        <v>23</v>
      </c>
      <c r="D173" s="4" t="s">
        <v>127</v>
      </c>
      <c r="E173" s="4" t="str">
        <f>"陈向娇"</f>
        <v>陈向娇</v>
      </c>
      <c r="F173" s="4"/>
    </row>
    <row r="174" s="1" customFormat="1" ht="18" customHeight="1" spans="1:6">
      <c r="A174" s="4">
        <v>171</v>
      </c>
      <c r="B174" s="4" t="s">
        <v>182</v>
      </c>
      <c r="C174" s="4" t="s">
        <v>23</v>
      </c>
      <c r="D174" s="4" t="s">
        <v>127</v>
      </c>
      <c r="E174" s="4" t="str">
        <f>"郭晶晶"</f>
        <v>郭晶晶</v>
      </c>
      <c r="F174" s="4"/>
    </row>
    <row r="175" s="1" customFormat="1" ht="18" customHeight="1" spans="1:6">
      <c r="A175" s="4">
        <v>172</v>
      </c>
      <c r="B175" s="4" t="s">
        <v>183</v>
      </c>
      <c r="C175" s="4" t="s">
        <v>23</v>
      </c>
      <c r="D175" s="4" t="s">
        <v>127</v>
      </c>
      <c r="E175" s="4" t="str">
        <f>"黄小蝶"</f>
        <v>黄小蝶</v>
      </c>
      <c r="F175" s="4"/>
    </row>
    <row r="176" s="1" customFormat="1" ht="18" customHeight="1" spans="1:6">
      <c r="A176" s="4">
        <v>173</v>
      </c>
      <c r="B176" s="4" t="s">
        <v>184</v>
      </c>
      <c r="C176" s="4" t="s">
        <v>23</v>
      </c>
      <c r="D176" s="4" t="s">
        <v>127</v>
      </c>
      <c r="E176" s="4" t="str">
        <f>"潘国蕾"</f>
        <v>潘国蕾</v>
      </c>
      <c r="F176" s="4"/>
    </row>
    <row r="177" s="1" customFormat="1" ht="18" customHeight="1" spans="1:6">
      <c r="A177" s="4">
        <v>174</v>
      </c>
      <c r="B177" s="4" t="s">
        <v>185</v>
      </c>
      <c r="C177" s="4" t="s">
        <v>23</v>
      </c>
      <c r="D177" s="4" t="s">
        <v>127</v>
      </c>
      <c r="E177" s="4" t="str">
        <f>"何丽葵"</f>
        <v>何丽葵</v>
      </c>
      <c r="F177" s="4"/>
    </row>
    <row r="178" s="1" customFormat="1" ht="18" customHeight="1" spans="1:6">
      <c r="A178" s="4">
        <v>175</v>
      </c>
      <c r="B178" s="4" t="s">
        <v>186</v>
      </c>
      <c r="C178" s="4" t="s">
        <v>23</v>
      </c>
      <c r="D178" s="4" t="s">
        <v>127</v>
      </c>
      <c r="E178" s="4" t="str">
        <f>"黄兴流"</f>
        <v>黄兴流</v>
      </c>
      <c r="F178" s="4"/>
    </row>
    <row r="179" s="1" customFormat="1" ht="18" customHeight="1" spans="1:6">
      <c r="A179" s="4">
        <v>176</v>
      </c>
      <c r="B179" s="4" t="s">
        <v>187</v>
      </c>
      <c r="C179" s="4" t="s">
        <v>23</v>
      </c>
      <c r="D179" s="4" t="s">
        <v>127</v>
      </c>
      <c r="E179" s="4" t="str">
        <f>"陈映孟"</f>
        <v>陈映孟</v>
      </c>
      <c r="F179" s="4"/>
    </row>
    <row r="180" s="1" customFormat="1" ht="18" customHeight="1" spans="1:6">
      <c r="A180" s="4">
        <v>177</v>
      </c>
      <c r="B180" s="4" t="s">
        <v>188</v>
      </c>
      <c r="C180" s="4" t="s">
        <v>23</v>
      </c>
      <c r="D180" s="4" t="s">
        <v>127</v>
      </c>
      <c r="E180" s="4" t="str">
        <f>"李伟桃"</f>
        <v>李伟桃</v>
      </c>
      <c r="F180" s="4"/>
    </row>
    <row r="181" s="1" customFormat="1" ht="18" customHeight="1" spans="1:6">
      <c r="A181" s="4">
        <v>178</v>
      </c>
      <c r="B181" s="4" t="s">
        <v>189</v>
      </c>
      <c r="C181" s="4" t="s">
        <v>23</v>
      </c>
      <c r="D181" s="4" t="s">
        <v>127</v>
      </c>
      <c r="E181" s="4" t="str">
        <f>"杜映日"</f>
        <v>杜映日</v>
      </c>
      <c r="F181" s="4"/>
    </row>
    <row r="182" s="1" customFormat="1" ht="18" customHeight="1" spans="1:6">
      <c r="A182" s="4">
        <v>179</v>
      </c>
      <c r="B182" s="4" t="s">
        <v>190</v>
      </c>
      <c r="C182" s="4" t="s">
        <v>23</v>
      </c>
      <c r="D182" s="4" t="s">
        <v>127</v>
      </c>
      <c r="E182" s="4" t="str">
        <f>"郑少丽"</f>
        <v>郑少丽</v>
      </c>
      <c r="F182" s="4"/>
    </row>
    <row r="183" s="1" customFormat="1" ht="18" customHeight="1" spans="1:6">
      <c r="A183" s="4">
        <v>180</v>
      </c>
      <c r="B183" s="4" t="s">
        <v>191</v>
      </c>
      <c r="C183" s="4" t="s">
        <v>23</v>
      </c>
      <c r="D183" s="4" t="s">
        <v>127</v>
      </c>
      <c r="E183" s="4" t="str">
        <f>"陈艳冰"</f>
        <v>陈艳冰</v>
      </c>
      <c r="F183" s="4"/>
    </row>
    <row r="184" s="1" customFormat="1" ht="18" customHeight="1" spans="1:6">
      <c r="A184" s="4">
        <v>181</v>
      </c>
      <c r="B184" s="4" t="s">
        <v>192</v>
      </c>
      <c r="C184" s="4" t="s">
        <v>23</v>
      </c>
      <c r="D184" s="4" t="s">
        <v>127</v>
      </c>
      <c r="E184" s="4" t="str">
        <f>"杨春红"</f>
        <v>杨春红</v>
      </c>
      <c r="F184" s="4"/>
    </row>
    <row r="185" s="1" customFormat="1" ht="18" customHeight="1" spans="1:6">
      <c r="A185" s="4">
        <v>182</v>
      </c>
      <c r="B185" s="4" t="s">
        <v>193</v>
      </c>
      <c r="C185" s="4" t="s">
        <v>23</v>
      </c>
      <c r="D185" s="4" t="s">
        <v>127</v>
      </c>
      <c r="E185" s="4" t="str">
        <f>"罗贻婷"</f>
        <v>罗贻婷</v>
      </c>
      <c r="F185" s="4"/>
    </row>
    <row r="186" s="1" customFormat="1" ht="18" customHeight="1" spans="1:6">
      <c r="A186" s="4">
        <v>183</v>
      </c>
      <c r="B186" s="4" t="s">
        <v>194</v>
      </c>
      <c r="C186" s="4" t="s">
        <v>23</v>
      </c>
      <c r="D186" s="4" t="s">
        <v>127</v>
      </c>
      <c r="E186" s="4" t="str">
        <f>"张魁术"</f>
        <v>张魁术</v>
      </c>
      <c r="F186" s="4"/>
    </row>
    <row r="187" s="1" customFormat="1" ht="18" customHeight="1" spans="1:6">
      <c r="A187" s="4">
        <v>184</v>
      </c>
      <c r="B187" s="4" t="s">
        <v>195</v>
      </c>
      <c r="C187" s="4" t="s">
        <v>23</v>
      </c>
      <c r="D187" s="4" t="s">
        <v>127</v>
      </c>
      <c r="E187" s="4" t="str">
        <f>"符金晶"</f>
        <v>符金晶</v>
      </c>
      <c r="F187" s="4"/>
    </row>
    <row r="188" s="1" customFormat="1" ht="18" customHeight="1" spans="1:6">
      <c r="A188" s="4">
        <v>185</v>
      </c>
      <c r="B188" s="4" t="s">
        <v>196</v>
      </c>
      <c r="C188" s="4" t="s">
        <v>23</v>
      </c>
      <c r="D188" s="4" t="s">
        <v>127</v>
      </c>
      <c r="E188" s="4" t="str">
        <f>"林容"</f>
        <v>林容</v>
      </c>
      <c r="F188" s="4"/>
    </row>
    <row r="189" s="1" customFormat="1" ht="18" customHeight="1" spans="1:6">
      <c r="A189" s="4">
        <v>186</v>
      </c>
      <c r="B189" s="4" t="s">
        <v>197</v>
      </c>
      <c r="C189" s="4" t="s">
        <v>23</v>
      </c>
      <c r="D189" s="4" t="s">
        <v>127</v>
      </c>
      <c r="E189" s="4" t="str">
        <f>"邱梦真"</f>
        <v>邱梦真</v>
      </c>
      <c r="F189" s="4"/>
    </row>
    <row r="190" s="1" customFormat="1" ht="18" customHeight="1" spans="1:6">
      <c r="A190" s="4">
        <v>187</v>
      </c>
      <c r="B190" s="4" t="s">
        <v>198</v>
      </c>
      <c r="C190" s="4" t="s">
        <v>23</v>
      </c>
      <c r="D190" s="4" t="s">
        <v>127</v>
      </c>
      <c r="E190" s="4" t="str">
        <f>"林森琳"</f>
        <v>林森琳</v>
      </c>
      <c r="F190" s="4"/>
    </row>
    <row r="191" s="1" customFormat="1" ht="18" customHeight="1" spans="1:6">
      <c r="A191" s="4">
        <v>188</v>
      </c>
      <c r="B191" s="4" t="s">
        <v>199</v>
      </c>
      <c r="C191" s="4" t="s">
        <v>23</v>
      </c>
      <c r="D191" s="4" t="s">
        <v>127</v>
      </c>
      <c r="E191" s="4" t="str">
        <f>"林少妙"</f>
        <v>林少妙</v>
      </c>
      <c r="F191" s="4"/>
    </row>
    <row r="192" s="1" customFormat="1" ht="18" customHeight="1" spans="1:6">
      <c r="A192" s="4">
        <v>189</v>
      </c>
      <c r="B192" s="4" t="s">
        <v>200</v>
      </c>
      <c r="C192" s="4" t="s">
        <v>23</v>
      </c>
      <c r="D192" s="4" t="s">
        <v>127</v>
      </c>
      <c r="E192" s="4" t="str">
        <f>"张瑶"</f>
        <v>张瑶</v>
      </c>
      <c r="F192" s="4"/>
    </row>
    <row r="193" s="1" customFormat="1" ht="18" customHeight="1" spans="1:6">
      <c r="A193" s="4">
        <v>190</v>
      </c>
      <c r="B193" s="4" t="s">
        <v>201</v>
      </c>
      <c r="C193" s="4" t="s">
        <v>23</v>
      </c>
      <c r="D193" s="4" t="s">
        <v>127</v>
      </c>
      <c r="E193" s="4" t="str">
        <f>"刘爱斤"</f>
        <v>刘爱斤</v>
      </c>
      <c r="F193" s="4"/>
    </row>
    <row r="194" s="1" customFormat="1" ht="18" customHeight="1" spans="1:6">
      <c r="A194" s="4">
        <v>191</v>
      </c>
      <c r="B194" s="4" t="s">
        <v>202</v>
      </c>
      <c r="C194" s="4" t="s">
        <v>23</v>
      </c>
      <c r="D194" s="4" t="s">
        <v>127</v>
      </c>
      <c r="E194" s="4" t="str">
        <f>"黎经颜"</f>
        <v>黎经颜</v>
      </c>
      <c r="F194" s="4"/>
    </row>
    <row r="195" s="1" customFormat="1" ht="18" customHeight="1" spans="1:6">
      <c r="A195" s="4">
        <v>192</v>
      </c>
      <c r="B195" s="4" t="s">
        <v>203</v>
      </c>
      <c r="C195" s="4" t="s">
        <v>23</v>
      </c>
      <c r="D195" s="4" t="s">
        <v>127</v>
      </c>
      <c r="E195" s="4" t="str">
        <f>"罗婷"</f>
        <v>罗婷</v>
      </c>
      <c r="F195" s="4"/>
    </row>
    <row r="196" s="1" customFormat="1" ht="18" customHeight="1" spans="1:6">
      <c r="A196" s="4">
        <v>193</v>
      </c>
      <c r="B196" s="4" t="s">
        <v>204</v>
      </c>
      <c r="C196" s="4" t="s">
        <v>23</v>
      </c>
      <c r="D196" s="4" t="s">
        <v>127</v>
      </c>
      <c r="E196" s="4" t="str">
        <f>"林森敏"</f>
        <v>林森敏</v>
      </c>
      <c r="F196" s="4"/>
    </row>
    <row r="197" s="1" customFormat="1" ht="18" customHeight="1" spans="1:6">
      <c r="A197" s="4">
        <v>194</v>
      </c>
      <c r="B197" s="4" t="s">
        <v>205</v>
      </c>
      <c r="C197" s="4" t="s">
        <v>23</v>
      </c>
      <c r="D197" s="4" t="s">
        <v>127</v>
      </c>
      <c r="E197" s="4" t="str">
        <f>"洪玉美"</f>
        <v>洪玉美</v>
      </c>
      <c r="F197" s="4"/>
    </row>
    <row r="198" s="1" customFormat="1" ht="18" customHeight="1" spans="1:6">
      <c r="A198" s="4">
        <v>195</v>
      </c>
      <c r="B198" s="4" t="s">
        <v>206</v>
      </c>
      <c r="C198" s="4" t="s">
        <v>23</v>
      </c>
      <c r="D198" s="4" t="s">
        <v>127</v>
      </c>
      <c r="E198" s="4" t="str">
        <f>"羊蝶"</f>
        <v>羊蝶</v>
      </c>
      <c r="F198" s="4"/>
    </row>
    <row r="199" s="1" customFormat="1" ht="18" customHeight="1" spans="1:6">
      <c r="A199" s="4">
        <v>196</v>
      </c>
      <c r="B199" s="4" t="s">
        <v>207</v>
      </c>
      <c r="C199" s="4" t="s">
        <v>23</v>
      </c>
      <c r="D199" s="4" t="s">
        <v>127</v>
      </c>
      <c r="E199" s="4" t="str">
        <f>"周沁蓓"</f>
        <v>周沁蓓</v>
      </c>
      <c r="F199" s="4"/>
    </row>
    <row r="200" s="1" customFormat="1" ht="18" customHeight="1" spans="1:6">
      <c r="A200" s="4">
        <v>197</v>
      </c>
      <c r="B200" s="4" t="s">
        <v>208</v>
      </c>
      <c r="C200" s="4" t="s">
        <v>23</v>
      </c>
      <c r="D200" s="4" t="s">
        <v>127</v>
      </c>
      <c r="E200" s="4" t="str">
        <f>"张燕菁"</f>
        <v>张燕菁</v>
      </c>
      <c r="F200" s="4"/>
    </row>
    <row r="201" s="1" customFormat="1" ht="18" customHeight="1" spans="1:6">
      <c r="A201" s="4">
        <v>198</v>
      </c>
      <c r="B201" s="4" t="s">
        <v>209</v>
      </c>
      <c r="C201" s="4" t="s">
        <v>23</v>
      </c>
      <c r="D201" s="4" t="s">
        <v>127</v>
      </c>
      <c r="E201" s="4" t="str">
        <f>"何桂芬"</f>
        <v>何桂芬</v>
      </c>
      <c r="F201" s="4"/>
    </row>
    <row r="202" s="1" customFormat="1" ht="18" customHeight="1" spans="1:6">
      <c r="A202" s="4">
        <v>199</v>
      </c>
      <c r="B202" s="4" t="s">
        <v>210</v>
      </c>
      <c r="C202" s="4" t="s">
        <v>23</v>
      </c>
      <c r="D202" s="4" t="s">
        <v>127</v>
      </c>
      <c r="E202" s="4" t="str">
        <f>"吉亚妹"</f>
        <v>吉亚妹</v>
      </c>
      <c r="F202" s="4"/>
    </row>
    <row r="203" s="1" customFormat="1" ht="18" customHeight="1" spans="1:6">
      <c r="A203" s="4">
        <v>200</v>
      </c>
      <c r="B203" s="4" t="s">
        <v>211</v>
      </c>
      <c r="C203" s="4" t="s">
        <v>23</v>
      </c>
      <c r="D203" s="4" t="s">
        <v>127</v>
      </c>
      <c r="E203" s="4" t="str">
        <f>"吉亚灯"</f>
        <v>吉亚灯</v>
      </c>
      <c r="F203" s="4"/>
    </row>
    <row r="204" s="1" customFormat="1" ht="18" customHeight="1" spans="1:6">
      <c r="A204" s="4">
        <v>201</v>
      </c>
      <c r="B204" s="4" t="s">
        <v>212</v>
      </c>
      <c r="C204" s="4" t="s">
        <v>23</v>
      </c>
      <c r="D204" s="4" t="s">
        <v>127</v>
      </c>
      <c r="E204" s="4" t="str">
        <f>"李梅"</f>
        <v>李梅</v>
      </c>
      <c r="F204" s="4"/>
    </row>
    <row r="205" s="1" customFormat="1" ht="18" customHeight="1" spans="1:6">
      <c r="A205" s="4">
        <v>202</v>
      </c>
      <c r="B205" s="4" t="s">
        <v>213</v>
      </c>
      <c r="C205" s="4" t="s">
        <v>23</v>
      </c>
      <c r="D205" s="4" t="s">
        <v>127</v>
      </c>
      <c r="E205" s="4" t="str">
        <f>"资金艳"</f>
        <v>资金艳</v>
      </c>
      <c r="F205" s="4"/>
    </row>
    <row r="206" s="1" customFormat="1" ht="18" customHeight="1" spans="1:6">
      <c r="A206" s="4">
        <v>203</v>
      </c>
      <c r="B206" s="4" t="s">
        <v>214</v>
      </c>
      <c r="C206" s="4" t="s">
        <v>23</v>
      </c>
      <c r="D206" s="4" t="s">
        <v>127</v>
      </c>
      <c r="E206" s="4" t="str">
        <f>"潘孝坤"</f>
        <v>潘孝坤</v>
      </c>
      <c r="F206" s="4"/>
    </row>
    <row r="207" s="1" customFormat="1" ht="18" customHeight="1" spans="1:6">
      <c r="A207" s="4">
        <v>204</v>
      </c>
      <c r="B207" s="4" t="s">
        <v>215</v>
      </c>
      <c r="C207" s="4" t="s">
        <v>23</v>
      </c>
      <c r="D207" s="4" t="s">
        <v>127</v>
      </c>
      <c r="E207" s="4" t="str">
        <f>"陈太任"</f>
        <v>陈太任</v>
      </c>
      <c r="F207" s="4"/>
    </row>
    <row r="208" s="1" customFormat="1" ht="18" customHeight="1" spans="1:6">
      <c r="A208" s="4">
        <v>205</v>
      </c>
      <c r="B208" s="4" t="s">
        <v>216</v>
      </c>
      <c r="C208" s="4" t="s">
        <v>23</v>
      </c>
      <c r="D208" s="4" t="s">
        <v>127</v>
      </c>
      <c r="E208" s="4" t="str">
        <f>"林栩"</f>
        <v>林栩</v>
      </c>
      <c r="F208" s="4"/>
    </row>
    <row r="209" s="1" customFormat="1" ht="18" customHeight="1" spans="1:6">
      <c r="A209" s="4">
        <v>206</v>
      </c>
      <c r="B209" s="4" t="s">
        <v>217</v>
      </c>
      <c r="C209" s="4" t="s">
        <v>23</v>
      </c>
      <c r="D209" s="4" t="s">
        <v>127</v>
      </c>
      <c r="E209" s="4" t="str">
        <f>"邢香梅"</f>
        <v>邢香梅</v>
      </c>
      <c r="F209" s="4"/>
    </row>
    <row r="210" s="1" customFormat="1" ht="18" customHeight="1" spans="1:6">
      <c r="A210" s="4">
        <v>207</v>
      </c>
      <c r="B210" s="4" t="s">
        <v>218</v>
      </c>
      <c r="C210" s="4" t="s">
        <v>23</v>
      </c>
      <c r="D210" s="4" t="s">
        <v>127</v>
      </c>
      <c r="E210" s="4" t="str">
        <f>"卓春勤"</f>
        <v>卓春勤</v>
      </c>
      <c r="F210" s="4"/>
    </row>
    <row r="211" s="1" customFormat="1" ht="18" customHeight="1" spans="1:6">
      <c r="A211" s="4">
        <v>208</v>
      </c>
      <c r="B211" s="4" t="s">
        <v>219</v>
      </c>
      <c r="C211" s="4" t="s">
        <v>23</v>
      </c>
      <c r="D211" s="4" t="s">
        <v>127</v>
      </c>
      <c r="E211" s="4" t="str">
        <f>"陈永爱"</f>
        <v>陈永爱</v>
      </c>
      <c r="F211" s="4"/>
    </row>
    <row r="212" s="1" customFormat="1" ht="18" customHeight="1" spans="1:6">
      <c r="A212" s="4">
        <v>209</v>
      </c>
      <c r="B212" s="4" t="s">
        <v>220</v>
      </c>
      <c r="C212" s="4" t="s">
        <v>23</v>
      </c>
      <c r="D212" s="4" t="s">
        <v>127</v>
      </c>
      <c r="E212" s="4" t="str">
        <f>"王钗"</f>
        <v>王钗</v>
      </c>
      <c r="F212" s="4"/>
    </row>
    <row r="213" s="1" customFormat="1" ht="18" customHeight="1" spans="1:6">
      <c r="A213" s="4">
        <v>210</v>
      </c>
      <c r="B213" s="4" t="s">
        <v>221</v>
      </c>
      <c r="C213" s="4" t="s">
        <v>23</v>
      </c>
      <c r="D213" s="4" t="s">
        <v>127</v>
      </c>
      <c r="E213" s="4" t="str">
        <f>"陈靓子"</f>
        <v>陈靓子</v>
      </c>
      <c r="F213" s="4"/>
    </row>
    <row r="214" s="1" customFormat="1" ht="18" customHeight="1" spans="1:6">
      <c r="A214" s="4">
        <v>211</v>
      </c>
      <c r="B214" s="4" t="s">
        <v>222</v>
      </c>
      <c r="C214" s="4" t="s">
        <v>23</v>
      </c>
      <c r="D214" s="4" t="s">
        <v>127</v>
      </c>
      <c r="E214" s="4" t="str">
        <f>"杜志菊"</f>
        <v>杜志菊</v>
      </c>
      <c r="F214" s="4"/>
    </row>
    <row r="215" s="1" customFormat="1" ht="18" customHeight="1" spans="1:6">
      <c r="A215" s="4">
        <v>212</v>
      </c>
      <c r="B215" s="4" t="s">
        <v>223</v>
      </c>
      <c r="C215" s="4" t="s">
        <v>23</v>
      </c>
      <c r="D215" s="4" t="s">
        <v>127</v>
      </c>
      <c r="E215" s="4" t="str">
        <f>"林亚燕"</f>
        <v>林亚燕</v>
      </c>
      <c r="F215" s="4"/>
    </row>
    <row r="216" s="1" customFormat="1" ht="18" customHeight="1" spans="1:6">
      <c r="A216" s="4">
        <v>213</v>
      </c>
      <c r="B216" s="4" t="s">
        <v>224</v>
      </c>
      <c r="C216" s="4" t="s">
        <v>23</v>
      </c>
      <c r="D216" s="4" t="s">
        <v>127</v>
      </c>
      <c r="E216" s="4" t="str">
        <f>"黎安娜"</f>
        <v>黎安娜</v>
      </c>
      <c r="F216" s="4"/>
    </row>
    <row r="217" s="1" customFormat="1" ht="18" customHeight="1" spans="1:6">
      <c r="A217" s="4">
        <v>214</v>
      </c>
      <c r="B217" s="4" t="s">
        <v>225</v>
      </c>
      <c r="C217" s="4" t="s">
        <v>23</v>
      </c>
      <c r="D217" s="4" t="s">
        <v>127</v>
      </c>
      <c r="E217" s="4" t="str">
        <f>"刘惠敏"</f>
        <v>刘惠敏</v>
      </c>
      <c r="F217" s="4"/>
    </row>
    <row r="218" s="1" customFormat="1" ht="18" customHeight="1" spans="1:6">
      <c r="A218" s="4">
        <v>215</v>
      </c>
      <c r="B218" s="4" t="s">
        <v>226</v>
      </c>
      <c r="C218" s="4" t="s">
        <v>23</v>
      </c>
      <c r="D218" s="4" t="s">
        <v>127</v>
      </c>
      <c r="E218" s="4" t="str">
        <f>"黎春颖"</f>
        <v>黎春颖</v>
      </c>
      <c r="F218" s="4"/>
    </row>
    <row r="219" s="1" customFormat="1" ht="18" customHeight="1" spans="1:6">
      <c r="A219" s="4">
        <v>216</v>
      </c>
      <c r="B219" s="4" t="s">
        <v>227</v>
      </c>
      <c r="C219" s="4" t="s">
        <v>23</v>
      </c>
      <c r="D219" s="4" t="s">
        <v>127</v>
      </c>
      <c r="E219" s="4" t="str">
        <f>"刘霄丽"</f>
        <v>刘霄丽</v>
      </c>
      <c r="F219" s="4"/>
    </row>
    <row r="220" s="1" customFormat="1" ht="18" customHeight="1" spans="1:6">
      <c r="A220" s="4">
        <v>217</v>
      </c>
      <c r="B220" s="4" t="s">
        <v>228</v>
      </c>
      <c r="C220" s="4" t="s">
        <v>23</v>
      </c>
      <c r="D220" s="4" t="s">
        <v>127</v>
      </c>
      <c r="E220" s="4" t="str">
        <f>"符钰"</f>
        <v>符钰</v>
      </c>
      <c r="F220" s="4"/>
    </row>
    <row r="221" s="1" customFormat="1" ht="18" customHeight="1" spans="1:6">
      <c r="A221" s="4">
        <v>218</v>
      </c>
      <c r="B221" s="4" t="s">
        <v>229</v>
      </c>
      <c r="C221" s="4" t="s">
        <v>23</v>
      </c>
      <c r="D221" s="4" t="s">
        <v>127</v>
      </c>
      <c r="E221" s="4" t="str">
        <f>"杨松美"</f>
        <v>杨松美</v>
      </c>
      <c r="F221" s="4"/>
    </row>
    <row r="222" s="1" customFormat="1" ht="18" customHeight="1" spans="1:6">
      <c r="A222" s="4">
        <v>219</v>
      </c>
      <c r="B222" s="4" t="s">
        <v>230</v>
      </c>
      <c r="C222" s="4" t="s">
        <v>23</v>
      </c>
      <c r="D222" s="4" t="s">
        <v>127</v>
      </c>
      <c r="E222" s="4" t="str">
        <f>"陈积才"</f>
        <v>陈积才</v>
      </c>
      <c r="F222" s="4"/>
    </row>
    <row r="223" s="1" customFormat="1" ht="18" customHeight="1" spans="1:6">
      <c r="A223" s="4">
        <v>220</v>
      </c>
      <c r="B223" s="4" t="s">
        <v>231</v>
      </c>
      <c r="C223" s="4" t="s">
        <v>23</v>
      </c>
      <c r="D223" s="4" t="s">
        <v>127</v>
      </c>
      <c r="E223" s="4" t="str">
        <f>"邢锶婉"</f>
        <v>邢锶婉</v>
      </c>
      <c r="F223" s="4"/>
    </row>
    <row r="224" s="1" customFormat="1" ht="18" customHeight="1" spans="1:6">
      <c r="A224" s="4">
        <v>221</v>
      </c>
      <c r="B224" s="4" t="s">
        <v>232</v>
      </c>
      <c r="C224" s="4" t="s">
        <v>23</v>
      </c>
      <c r="D224" s="4" t="s">
        <v>127</v>
      </c>
      <c r="E224" s="4" t="str">
        <f>"卢国珠"</f>
        <v>卢国珠</v>
      </c>
      <c r="F224" s="4"/>
    </row>
    <row r="225" s="1" customFormat="1" ht="18" customHeight="1" spans="1:6">
      <c r="A225" s="4">
        <v>222</v>
      </c>
      <c r="B225" s="4" t="s">
        <v>233</v>
      </c>
      <c r="C225" s="4" t="s">
        <v>23</v>
      </c>
      <c r="D225" s="4" t="s">
        <v>10</v>
      </c>
      <c r="E225" s="4" t="s">
        <v>234</v>
      </c>
      <c r="F225" s="4"/>
    </row>
    <row r="226" s="1" customFormat="1" ht="18" customHeight="1" spans="1:6">
      <c r="A226" s="4">
        <v>223</v>
      </c>
      <c r="B226" s="4" t="s">
        <v>235</v>
      </c>
      <c r="C226" s="4" t="s">
        <v>23</v>
      </c>
      <c r="D226" s="4" t="s">
        <v>10</v>
      </c>
      <c r="E226" s="4" t="s">
        <v>236</v>
      </c>
      <c r="F226" s="4"/>
    </row>
    <row r="227" s="1" customFormat="1" ht="18" customHeight="1" spans="1:6">
      <c r="A227" s="4">
        <v>224</v>
      </c>
      <c r="B227" s="4" t="s">
        <v>237</v>
      </c>
      <c r="C227" s="4" t="s">
        <v>23</v>
      </c>
      <c r="D227" s="4" t="s">
        <v>127</v>
      </c>
      <c r="E227" s="4" t="s">
        <v>238</v>
      </c>
      <c r="F227" s="4"/>
    </row>
    <row r="228" s="1" customFormat="1" ht="18" customHeight="1" spans="1:6">
      <c r="A228" s="4">
        <v>225</v>
      </c>
      <c r="B228" s="4" t="s">
        <v>239</v>
      </c>
      <c r="C228" s="4" t="s">
        <v>23</v>
      </c>
      <c r="D228" s="4" t="s">
        <v>10</v>
      </c>
      <c r="E228" s="4" t="s">
        <v>240</v>
      </c>
      <c r="F228" s="4"/>
    </row>
  </sheetData>
  <mergeCells count="1"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2022-12-16T09:19:00Z</dcterms:created>
  <dcterms:modified xsi:type="dcterms:W3CDTF">2022-12-22T09:49:50Z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05F2568103A745DBA213F52B0415804E</vt:lpwstr>
  </property>
  <property fmtid="{D5CDD505-2E9C-101B-9397-08002B2CF9AE}" pid="3" name="KSOProductBuildVer">
    <vt:lpwstr>2052-11.1.0.12980</vt:lpwstr>
  </property>
</Properties>
</file>