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原始" sheetId="1" r:id="rId1"/>
  </sheets>
  <definedNames>
    <definedName name="_xlnm._FilterDatabase" localSheetId="0" hidden="1">'原始'!$A$2:$E$331</definedName>
  </definedNames>
  <calcPr fullCalcOnLoad="1"/>
</workbook>
</file>

<file path=xl/sharedStrings.xml><?xml version="1.0" encoding="utf-8"?>
<sst xmlns="http://schemas.openxmlformats.org/spreadsheetml/2006/main" count="664" uniqueCount="336">
  <si>
    <t>三沙市公安局2022年公开招聘第二批警务辅助人员资格初审通过人员名单</t>
  </si>
  <si>
    <t>序号</t>
  </si>
  <si>
    <t>姓名</t>
  </si>
  <si>
    <t>身份证号码</t>
  </si>
  <si>
    <t>报考岗位</t>
  </si>
  <si>
    <t>备注</t>
  </si>
  <si>
    <t>460033********4839</t>
  </si>
  <si>
    <t>101-留置看护岗位1</t>
  </si>
  <si>
    <t>460026********0013</t>
  </si>
  <si>
    <t>460002********2211</t>
  </si>
  <si>
    <t>460033********3273</t>
  </si>
  <si>
    <t>460027********2937</t>
  </si>
  <si>
    <t>460028********0038</t>
  </si>
  <si>
    <t>460006********0212</t>
  </si>
  <si>
    <t>460002********1511</t>
  </si>
  <si>
    <t>460028********3213</t>
  </si>
  <si>
    <t>460003********0217</t>
  </si>
  <si>
    <t>460034********1531</t>
  </si>
  <si>
    <t>460006********0639</t>
  </si>
  <si>
    <t>460004********121X</t>
  </si>
  <si>
    <t>460022********1037</t>
  </si>
  <si>
    <t>460006********3118</t>
  </si>
  <si>
    <t>460025********2417</t>
  </si>
  <si>
    <t>460033********3570</t>
  </si>
  <si>
    <t>460027********2952</t>
  </si>
  <si>
    <t>460006********1612</t>
  </si>
  <si>
    <t>460102********1218</t>
  </si>
  <si>
    <t>460034********0013</t>
  </si>
  <si>
    <t>460028********6830</t>
  </si>
  <si>
    <t>460026********001X</t>
  </si>
  <si>
    <t>460027********7918</t>
  </si>
  <si>
    <t>460004********0218</t>
  </si>
  <si>
    <t>460025********331X</t>
  </si>
  <si>
    <t>440921********8316</t>
  </si>
  <si>
    <t>460102********1211</t>
  </si>
  <si>
    <t>460004********1817</t>
  </si>
  <si>
    <t>460200********2739</t>
  </si>
  <si>
    <t>460004********365X</t>
  </si>
  <si>
    <t>460004********4033</t>
  </si>
  <si>
    <t>460004********3215</t>
  </si>
  <si>
    <t>460030********1218</t>
  </si>
  <si>
    <t>460028********2038</t>
  </si>
  <si>
    <t>460036********0016</t>
  </si>
  <si>
    <t>460005********2118</t>
  </si>
  <si>
    <t>460004********4018</t>
  </si>
  <si>
    <t>460004********0217</t>
  </si>
  <si>
    <t>460028********521X</t>
  </si>
  <si>
    <t>460028********6011</t>
  </si>
  <si>
    <t>460028********0410</t>
  </si>
  <si>
    <t>460034********3310</t>
  </si>
  <si>
    <t>460034********3335</t>
  </si>
  <si>
    <t>460033********3578</t>
  </si>
  <si>
    <t>142325********5532</t>
  </si>
  <si>
    <t>460006********2318</t>
  </si>
  <si>
    <t>411628********6936</t>
  </si>
  <si>
    <t>460103********1830</t>
  </si>
  <si>
    <t>460031********0036</t>
  </si>
  <si>
    <t>460005********6017</t>
  </si>
  <si>
    <t>460022********0318</t>
  </si>
  <si>
    <t>460031********6417</t>
  </si>
  <si>
    <t>469028********301X</t>
  </si>
  <si>
    <t>460033********1479</t>
  </si>
  <si>
    <t>460035********0418</t>
  </si>
  <si>
    <t>460004********4215</t>
  </si>
  <si>
    <t>469022********4215</t>
  </si>
  <si>
    <t>452226********1258</t>
  </si>
  <si>
    <t>460006********4832</t>
  </si>
  <si>
    <t>460006********4016</t>
  </si>
  <si>
    <t>460003********6713</t>
  </si>
  <si>
    <t>460001********1312</t>
  </si>
  <si>
    <t>460031********4032</t>
  </si>
  <si>
    <t>140603********1096</t>
  </si>
  <si>
    <t>460103********031X</t>
  </si>
  <si>
    <t>460003********3851</t>
  </si>
  <si>
    <t>469003********561X</t>
  </si>
  <si>
    <t>460004********0814</t>
  </si>
  <si>
    <t>469023********2318</t>
  </si>
  <si>
    <t>622825********3333</t>
  </si>
  <si>
    <t>460006********0614</t>
  </si>
  <si>
    <t>460006********1316</t>
  </si>
  <si>
    <t>469023********0011</t>
  </si>
  <si>
    <t>460003********723X</t>
  </si>
  <si>
    <t>469023********1357</t>
  </si>
  <si>
    <t>460006********0612</t>
  </si>
  <si>
    <t>460003********1815</t>
  </si>
  <si>
    <t>460028********6836</t>
  </si>
  <si>
    <t>469027********1174</t>
  </si>
  <si>
    <t>460003********2219</t>
  </si>
  <si>
    <t>460031********3217</t>
  </si>
  <si>
    <t>142226********6031</t>
  </si>
  <si>
    <t>460028********0015</t>
  </si>
  <si>
    <t>460102********2730</t>
  </si>
  <si>
    <t>460102********3057</t>
  </si>
  <si>
    <t>460003********0433</t>
  </si>
  <si>
    <t>460006********0015</t>
  </si>
  <si>
    <t>460002********4915</t>
  </si>
  <si>
    <t>460025********1514</t>
  </si>
  <si>
    <t>460004********0013</t>
  </si>
  <si>
    <t>232700********4471</t>
  </si>
  <si>
    <t>460028********6032</t>
  </si>
  <si>
    <t>460103********0315</t>
  </si>
  <si>
    <t>460033********6572</t>
  </si>
  <si>
    <t>230182********485X</t>
  </si>
  <si>
    <t>460036********7514</t>
  </si>
  <si>
    <t>460102********0953</t>
  </si>
  <si>
    <t>410122********9812</t>
  </si>
  <si>
    <t>460033********4490</t>
  </si>
  <si>
    <t>469007********7637</t>
  </si>
  <si>
    <t>469027********6873</t>
  </si>
  <si>
    <t>460034********4717</t>
  </si>
  <si>
    <t>460033********4491</t>
  </si>
  <si>
    <t>460033********4577</t>
  </si>
  <si>
    <t>622424********3433</t>
  </si>
  <si>
    <t>460025********0012</t>
  </si>
  <si>
    <t>460027********0418</t>
  </si>
  <si>
    <t>460007********5371</t>
  </si>
  <si>
    <t>230921********0815</t>
  </si>
  <si>
    <t>413026********847X</t>
  </si>
  <si>
    <t>460200********1657</t>
  </si>
  <si>
    <t>230902********8035</t>
  </si>
  <si>
    <t>460007********5810</t>
  </si>
  <si>
    <t>469003********9516</t>
  </si>
  <si>
    <t>460033********0017</t>
  </si>
  <si>
    <t>460007********0019</t>
  </si>
  <si>
    <t>460002********0010</t>
  </si>
  <si>
    <t>460028********321X</t>
  </si>
  <si>
    <t>460028********4018</t>
  </si>
  <si>
    <t>460200********4433</t>
  </si>
  <si>
    <t>460027********663X</t>
  </si>
  <si>
    <t>469030********0814</t>
  </si>
  <si>
    <t>460028********2030</t>
  </si>
  <si>
    <t>460003********4218</t>
  </si>
  <si>
    <t>460027********6637</t>
  </si>
  <si>
    <t>460025********2713</t>
  </si>
  <si>
    <t>460028********6013</t>
  </si>
  <si>
    <t>460103********0915</t>
  </si>
  <si>
    <t>640323********0015</t>
  </si>
  <si>
    <t>412827********1017</t>
  </si>
  <si>
    <t>460028********6031</t>
  </si>
  <si>
    <t>460007********5372</t>
  </si>
  <si>
    <t>460003********3017</t>
  </si>
  <si>
    <t>460027********1035</t>
  </si>
  <si>
    <t>460025********0631</t>
  </si>
  <si>
    <t>460034********5551</t>
  </si>
  <si>
    <t>460028********2434</t>
  </si>
  <si>
    <t>460102********1817</t>
  </si>
  <si>
    <t>460028********0014</t>
  </si>
  <si>
    <t>460007********6295</t>
  </si>
  <si>
    <t>460036********2131</t>
  </si>
  <si>
    <t>460003********2031</t>
  </si>
  <si>
    <t>460004********4637</t>
  </si>
  <si>
    <t>152325********0053</t>
  </si>
  <si>
    <t>341221********1059</t>
  </si>
  <si>
    <t>460033********6277</t>
  </si>
  <si>
    <t>460006********061X</t>
  </si>
  <si>
    <t>460200********1192</t>
  </si>
  <si>
    <t>460007********4974</t>
  </si>
  <si>
    <t>469027********6278</t>
  </si>
  <si>
    <t>460102********1812</t>
  </si>
  <si>
    <t>460003********001X</t>
  </si>
  <si>
    <t>642222********0991</t>
  </si>
  <si>
    <t>460033********3877</t>
  </si>
  <si>
    <t>460004********061X</t>
  </si>
  <si>
    <t>460102********273X</t>
  </si>
  <si>
    <t>460033********3217</t>
  </si>
  <si>
    <t>460033********4574</t>
  </si>
  <si>
    <t>230903********0812</t>
  </si>
  <si>
    <t>460002********2830</t>
  </si>
  <si>
    <t>232302********041X</t>
  </si>
  <si>
    <t>460026********4519</t>
  </si>
  <si>
    <t>460028********0010</t>
  </si>
  <si>
    <t>460027********3715</t>
  </si>
  <si>
    <t>460003********4858</t>
  </si>
  <si>
    <t>460028********2815</t>
  </si>
  <si>
    <t>460006********2710</t>
  </si>
  <si>
    <t>460027********7314</t>
  </si>
  <si>
    <t>460033********1472</t>
  </si>
  <si>
    <t>460007********3613</t>
  </si>
  <si>
    <t>460031********5630</t>
  </si>
  <si>
    <t>460036********0039</t>
  </si>
  <si>
    <t>460007********5411</t>
  </si>
  <si>
    <t>410224********3915</t>
  </si>
  <si>
    <t>460028********5678</t>
  </si>
  <si>
    <t>430725********871X</t>
  </si>
  <si>
    <t>460003********7839</t>
  </si>
  <si>
    <t>469003********7012</t>
  </si>
  <si>
    <t>460007********0815</t>
  </si>
  <si>
    <t>460007********2273</t>
  </si>
  <si>
    <t>460031********5617</t>
  </si>
  <si>
    <t>460006********131X</t>
  </si>
  <si>
    <t>460022********4512</t>
  </si>
  <si>
    <t>460004********1219</t>
  </si>
  <si>
    <t>460102********0317</t>
  </si>
  <si>
    <t>130625********1212</t>
  </si>
  <si>
    <t>460006********4852</t>
  </si>
  <si>
    <t>210211********0410</t>
  </si>
  <si>
    <t>460102********0614</t>
  </si>
  <si>
    <t>460003********2214</t>
  </si>
  <si>
    <t>460028********0011</t>
  </si>
  <si>
    <t>460026********5116</t>
  </si>
  <si>
    <t>460028********0851</t>
  </si>
  <si>
    <t>460003********7233</t>
  </si>
  <si>
    <t>460028********6036</t>
  </si>
  <si>
    <t>460031********5717</t>
  </si>
  <si>
    <t>460004********1612</t>
  </si>
  <si>
    <t>460007********721X</t>
  </si>
  <si>
    <t>460004********1210</t>
  </si>
  <si>
    <t>460034********041X</t>
  </si>
  <si>
    <t>460027********0014</t>
  </si>
  <si>
    <t>460028********0450</t>
  </si>
  <si>
    <t>460025********3013</t>
  </si>
  <si>
    <t>460006********6832</t>
  </si>
  <si>
    <t>460036********3521</t>
  </si>
  <si>
    <t>102-留置看护岗位2</t>
  </si>
  <si>
    <t>445281********374X</t>
  </si>
  <si>
    <t>430321********9043</t>
  </si>
  <si>
    <t>460006********3122</t>
  </si>
  <si>
    <t>152103********0942</t>
  </si>
  <si>
    <t>460027********2321</t>
  </si>
  <si>
    <t>460033********3226</t>
  </si>
  <si>
    <t>460033********3884</t>
  </si>
  <si>
    <t>460102********3024</t>
  </si>
  <si>
    <t>152527********0027</t>
  </si>
  <si>
    <t>460028********6840</t>
  </si>
  <si>
    <t>460036********4523</t>
  </si>
  <si>
    <t>460027********2027</t>
  </si>
  <si>
    <t>460003********481X</t>
  </si>
  <si>
    <t>460004********204X</t>
  </si>
  <si>
    <t>622827********0927</t>
  </si>
  <si>
    <t>460031********5225</t>
  </si>
  <si>
    <t>460103********1821</t>
  </si>
  <si>
    <t>460025********2741</t>
  </si>
  <si>
    <t>460030********3629</t>
  </si>
  <si>
    <t>469003********5028</t>
  </si>
  <si>
    <t>469024********6820</t>
  </si>
  <si>
    <t>460007********656X</t>
  </si>
  <si>
    <t>460031********4847</t>
  </si>
  <si>
    <t>460031********3221</t>
  </si>
  <si>
    <t>460028********5227</t>
  </si>
  <si>
    <t>469005********6026</t>
  </si>
  <si>
    <t>460031********0022</t>
  </si>
  <si>
    <t>460003********4825</t>
  </si>
  <si>
    <t>460007********6847</t>
  </si>
  <si>
    <t>410421********0521</t>
  </si>
  <si>
    <t>460007********4126</t>
  </si>
  <si>
    <t>420103********2047</t>
  </si>
  <si>
    <t>460004********0024</t>
  </si>
  <si>
    <t>460036********0029</t>
  </si>
  <si>
    <t>460031********0047</t>
  </si>
  <si>
    <t>460031********6440</t>
  </si>
  <si>
    <t>441521********1121</t>
  </si>
  <si>
    <t>460103********2120</t>
  </si>
  <si>
    <t>460028********7222</t>
  </si>
  <si>
    <t>460003********7424</t>
  </si>
  <si>
    <t>411322********5743</t>
  </si>
  <si>
    <t>460034********0506</t>
  </si>
  <si>
    <t>460034********0023</t>
  </si>
  <si>
    <t>460031********3223</t>
  </si>
  <si>
    <t>460003********3828</t>
  </si>
  <si>
    <t>460034********3645</t>
  </si>
  <si>
    <t>469003********5046</t>
  </si>
  <si>
    <t>460003********3024</t>
  </si>
  <si>
    <t>460033********8088</t>
  </si>
  <si>
    <t>460103********0327</t>
  </si>
  <si>
    <t>411081********1267</t>
  </si>
  <si>
    <t>152104********6627</t>
  </si>
  <si>
    <t>410522********8116</t>
  </si>
  <si>
    <t>532931********1128</t>
  </si>
  <si>
    <t>460103********1529</t>
  </si>
  <si>
    <t>460200********3160</t>
  </si>
  <si>
    <t>460002********362X</t>
  </si>
  <si>
    <t>460022********1223</t>
  </si>
  <si>
    <t>445281********3746</t>
  </si>
  <si>
    <t>460004********0820</t>
  </si>
  <si>
    <t>460028********2421</t>
  </si>
  <si>
    <t>460103********1820</t>
  </si>
  <si>
    <t>460300********0022</t>
  </si>
  <si>
    <t>460004********002X</t>
  </si>
  <si>
    <t>460102********1825</t>
  </si>
  <si>
    <t>460024********0942</t>
  </si>
  <si>
    <t>469003********3222</t>
  </si>
  <si>
    <t>460028********6021</t>
  </si>
  <si>
    <t>430722********7182</t>
  </si>
  <si>
    <t>460034********5520</t>
  </si>
  <si>
    <t>460034********004X</t>
  </si>
  <si>
    <t>460025********1285</t>
  </si>
  <si>
    <t>460032********0828</t>
  </si>
  <si>
    <t>460031********0023</t>
  </si>
  <si>
    <t>460032********7661</t>
  </si>
  <si>
    <t>460033********5420</t>
  </si>
  <si>
    <t>431224********5242</t>
  </si>
  <si>
    <t>460007********7623</t>
  </si>
  <si>
    <t>460034********3329</t>
  </si>
  <si>
    <t>650202********1604</t>
  </si>
  <si>
    <t>460027********5321</t>
  </si>
  <si>
    <t>460102********4222</t>
  </si>
  <si>
    <t>460036********2421</t>
  </si>
  <si>
    <t>232103********0422</t>
  </si>
  <si>
    <t>460001********1924</t>
  </si>
  <si>
    <t>460001********0325</t>
  </si>
  <si>
    <t>460103********3322</t>
  </si>
  <si>
    <t>460004********4024</t>
  </si>
  <si>
    <t>460027********0646</t>
  </si>
  <si>
    <t>460028********202X</t>
  </si>
  <si>
    <t>460028********5286</t>
  </si>
  <si>
    <t>460028********324X</t>
  </si>
  <si>
    <t>460033********7163</t>
  </si>
  <si>
    <t>460003********6826</t>
  </si>
  <si>
    <t>460007********0427</t>
  </si>
  <si>
    <t>450721********5827</t>
  </si>
  <si>
    <t>460006********3728</t>
  </si>
  <si>
    <t>460033********3584</t>
  </si>
  <si>
    <t>460027********472X</t>
  </si>
  <si>
    <t>520112********0324</t>
  </si>
  <si>
    <t>460103********1246</t>
  </si>
  <si>
    <t>460028********0429</t>
  </si>
  <si>
    <t>460006********0222</t>
  </si>
  <si>
    <t>612401********2889</t>
  </si>
  <si>
    <t>460006********2021</t>
  </si>
  <si>
    <t>230621********0065</t>
  </si>
  <si>
    <t>230204********2121</t>
  </si>
  <si>
    <t>460027********1720</t>
  </si>
  <si>
    <t>460004********0904</t>
  </si>
  <si>
    <t>152223********0268</t>
  </si>
  <si>
    <t>460027********1365</t>
  </si>
  <si>
    <t>211302********0845</t>
  </si>
  <si>
    <t>231121********4621</t>
  </si>
  <si>
    <t>460007********7221</t>
  </si>
  <si>
    <t>460103********0646</t>
  </si>
  <si>
    <t>460033********4501</t>
  </si>
  <si>
    <t>460028********724X</t>
  </si>
  <si>
    <t>460003********7240</t>
  </si>
  <si>
    <t>460104********1821</t>
  </si>
  <si>
    <t>210311********1526</t>
  </si>
  <si>
    <t>469028********1520</t>
  </si>
  <si>
    <t>460028********0443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</si>
</sst>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1"/>
  <sheetViews>
    <sheetView tabSelected="1" workbookViewId="0" topLeftCell="A1">
      <selection activeCell="H6" sqref="H6"/>
    </sheetView>
  </sheetViews>
  <sheetFormatPr defaultColWidth="10.00390625" defaultRowHeight="15"/>
  <cols>
    <col min="1" max="1" width="12.28125" style="0" customWidth="1"/>
    <col min="2" max="2" width="17.421875" style="0" customWidth="1"/>
    <col min="3" max="3" width="29.00390625" style="0" customWidth="1"/>
    <col min="4" max="4" width="26.00390625" style="0" customWidth="1"/>
    <col min="5" max="5" width="23.140625" style="0" customWidth="1"/>
  </cols>
  <sheetData>
    <row r="1" spans="1:5" ht="39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3">
        <v>1</v>
      </c>
      <c r="B3" s="3" t="str">
        <f>"蔡威"</f>
        <v>蔡威</v>
      </c>
      <c r="C3" s="3" t="s">
        <v>6</v>
      </c>
      <c r="D3" s="3" t="s">
        <v>7</v>
      </c>
      <c r="E3" s="4"/>
    </row>
    <row r="4" spans="1:5" ht="24.75" customHeight="1">
      <c r="A4" s="3">
        <v>2</v>
      </c>
      <c r="B4" s="3" t="str">
        <f>"蔡文东"</f>
        <v>蔡文东</v>
      </c>
      <c r="C4" s="3" t="s">
        <v>8</v>
      </c>
      <c r="D4" s="3" t="s">
        <v>7</v>
      </c>
      <c r="E4" s="4"/>
    </row>
    <row r="5" spans="1:5" ht="24.75" customHeight="1">
      <c r="A5" s="3">
        <v>3</v>
      </c>
      <c r="B5" s="3" t="str">
        <f>"蔡小滨"</f>
        <v>蔡小滨</v>
      </c>
      <c r="C5" s="3" t="s">
        <v>9</v>
      </c>
      <c r="D5" s="3" t="s">
        <v>7</v>
      </c>
      <c r="E5" s="4"/>
    </row>
    <row r="6" spans="1:5" ht="24.75" customHeight="1">
      <c r="A6" s="3">
        <v>4</v>
      </c>
      <c r="B6" s="3" t="str">
        <f>"蔡英煌"</f>
        <v>蔡英煌</v>
      </c>
      <c r="C6" s="3" t="s">
        <v>10</v>
      </c>
      <c r="D6" s="3" t="s">
        <v>7</v>
      </c>
      <c r="E6" s="4"/>
    </row>
    <row r="7" spans="1:5" ht="24.75" customHeight="1">
      <c r="A7" s="3">
        <v>5</v>
      </c>
      <c r="B7" s="3" t="str">
        <f>"曾德府"</f>
        <v>曾德府</v>
      </c>
      <c r="C7" s="3" t="s">
        <v>11</v>
      </c>
      <c r="D7" s="3" t="s">
        <v>7</v>
      </c>
      <c r="E7" s="4"/>
    </row>
    <row r="8" spans="1:5" ht="24.75" customHeight="1">
      <c r="A8" s="3">
        <v>6</v>
      </c>
      <c r="B8" s="3" t="str">
        <f>"陈春雨"</f>
        <v>陈春雨</v>
      </c>
      <c r="C8" s="3" t="s">
        <v>12</v>
      </c>
      <c r="D8" s="3" t="s">
        <v>7</v>
      </c>
      <c r="E8" s="4"/>
    </row>
    <row r="9" spans="1:5" ht="24.75" customHeight="1">
      <c r="A9" s="3">
        <v>7</v>
      </c>
      <c r="B9" s="3" t="str">
        <f>"陈大俊"</f>
        <v>陈大俊</v>
      </c>
      <c r="C9" s="3" t="s">
        <v>13</v>
      </c>
      <c r="D9" s="3" t="s">
        <v>7</v>
      </c>
      <c r="E9" s="4"/>
    </row>
    <row r="10" spans="1:5" ht="24.75" customHeight="1">
      <c r="A10" s="3">
        <v>8</v>
      </c>
      <c r="B10" s="3" t="str">
        <f>"陈华彬"</f>
        <v>陈华彬</v>
      </c>
      <c r="C10" s="3" t="s">
        <v>14</v>
      </c>
      <c r="D10" s="3" t="s">
        <v>7</v>
      </c>
      <c r="E10" s="4"/>
    </row>
    <row r="11" spans="1:5" ht="24.75" customHeight="1">
      <c r="A11" s="3">
        <v>9</v>
      </c>
      <c r="B11" s="3" t="str">
        <f>"陈建成"</f>
        <v>陈建成</v>
      </c>
      <c r="C11" s="3" t="s">
        <v>15</v>
      </c>
      <c r="D11" s="3" t="s">
        <v>7</v>
      </c>
      <c r="E11" s="4"/>
    </row>
    <row r="12" spans="1:5" ht="24.75" customHeight="1">
      <c r="A12" s="3">
        <v>10</v>
      </c>
      <c r="B12" s="3" t="str">
        <f>"陈锦煜"</f>
        <v>陈锦煜</v>
      </c>
      <c r="C12" s="3" t="s">
        <v>16</v>
      </c>
      <c r="D12" s="3" t="s">
        <v>7</v>
      </c>
      <c r="E12" s="4"/>
    </row>
    <row r="13" spans="1:5" ht="24.75" customHeight="1">
      <c r="A13" s="3">
        <v>11</v>
      </c>
      <c r="B13" s="3" t="str">
        <f>"陈礼贤"</f>
        <v>陈礼贤</v>
      </c>
      <c r="C13" s="3" t="s">
        <v>17</v>
      </c>
      <c r="D13" s="3" t="s">
        <v>7</v>
      </c>
      <c r="E13" s="4"/>
    </row>
    <row r="14" spans="1:5" ht="24.75" customHeight="1">
      <c r="A14" s="3">
        <v>12</v>
      </c>
      <c r="B14" s="3" t="str">
        <f>"陈林"</f>
        <v>陈林</v>
      </c>
      <c r="C14" s="3" t="s">
        <v>18</v>
      </c>
      <c r="D14" s="3" t="s">
        <v>7</v>
      </c>
      <c r="E14" s="4"/>
    </row>
    <row r="15" spans="1:5" ht="24.75" customHeight="1">
      <c r="A15" s="3">
        <v>13</v>
      </c>
      <c r="B15" s="3" t="str">
        <f>"陈明辉"</f>
        <v>陈明辉</v>
      </c>
      <c r="C15" s="3" t="s">
        <v>19</v>
      </c>
      <c r="D15" s="3" t="s">
        <v>7</v>
      </c>
      <c r="E15" s="4"/>
    </row>
    <row r="16" spans="1:5" ht="24.75" customHeight="1">
      <c r="A16" s="3">
        <v>14</v>
      </c>
      <c r="B16" s="3" t="str">
        <f>"陈明顺"</f>
        <v>陈明顺</v>
      </c>
      <c r="C16" s="3" t="s">
        <v>20</v>
      </c>
      <c r="D16" s="3" t="s">
        <v>7</v>
      </c>
      <c r="E16" s="4"/>
    </row>
    <row r="17" spans="1:5" ht="24.75" customHeight="1">
      <c r="A17" s="3">
        <v>15</v>
      </c>
      <c r="B17" s="3" t="str">
        <f>"陈鹏先"</f>
        <v>陈鹏先</v>
      </c>
      <c r="C17" s="3" t="s">
        <v>21</v>
      </c>
      <c r="D17" s="3" t="s">
        <v>7</v>
      </c>
      <c r="E17" s="4"/>
    </row>
    <row r="18" spans="1:5" ht="24.75" customHeight="1">
      <c r="A18" s="3">
        <v>16</v>
      </c>
      <c r="B18" s="3" t="str">
        <f>"陈荣兴"</f>
        <v>陈荣兴</v>
      </c>
      <c r="C18" s="3" t="s">
        <v>22</v>
      </c>
      <c r="D18" s="3" t="s">
        <v>7</v>
      </c>
      <c r="E18" s="4"/>
    </row>
    <row r="19" spans="1:5" ht="24.75" customHeight="1">
      <c r="A19" s="3">
        <v>17</v>
      </c>
      <c r="B19" s="3" t="str">
        <f>"陈太波"</f>
        <v>陈太波</v>
      </c>
      <c r="C19" s="3" t="s">
        <v>23</v>
      </c>
      <c r="D19" s="3" t="s">
        <v>7</v>
      </c>
      <c r="E19" s="4"/>
    </row>
    <row r="20" spans="1:5" ht="24.75" customHeight="1">
      <c r="A20" s="3">
        <v>18</v>
      </c>
      <c r="B20" s="3" t="str">
        <f>"陈显良"</f>
        <v>陈显良</v>
      </c>
      <c r="C20" s="3" t="s">
        <v>24</v>
      </c>
      <c r="D20" s="3" t="s">
        <v>7</v>
      </c>
      <c r="E20" s="4"/>
    </row>
    <row r="21" spans="1:5" ht="24.75" customHeight="1">
      <c r="A21" s="3">
        <v>19</v>
      </c>
      <c r="B21" s="3" t="str">
        <f>"陈孝武"</f>
        <v>陈孝武</v>
      </c>
      <c r="C21" s="3" t="s">
        <v>25</v>
      </c>
      <c r="D21" s="3" t="s">
        <v>7</v>
      </c>
      <c r="E21" s="4"/>
    </row>
    <row r="22" spans="1:5" ht="24.75" customHeight="1">
      <c r="A22" s="3">
        <v>20</v>
      </c>
      <c r="B22" s="3" t="str">
        <f>"陈英冠"</f>
        <v>陈英冠</v>
      </c>
      <c r="C22" s="3" t="s">
        <v>26</v>
      </c>
      <c r="D22" s="3" t="s">
        <v>7</v>
      </c>
      <c r="E22" s="4"/>
    </row>
    <row r="23" spans="1:5" ht="24.75" customHeight="1">
      <c r="A23" s="3">
        <v>21</v>
      </c>
      <c r="B23" s="3" t="str">
        <f>"陈颖驹"</f>
        <v>陈颖驹</v>
      </c>
      <c r="C23" s="3" t="s">
        <v>27</v>
      </c>
      <c r="D23" s="3" t="s">
        <v>7</v>
      </c>
      <c r="E23" s="4"/>
    </row>
    <row r="24" spans="1:5" ht="24.75" customHeight="1">
      <c r="A24" s="3">
        <v>22</v>
      </c>
      <c r="B24" s="3" t="str">
        <f>"陈泽青"</f>
        <v>陈泽青</v>
      </c>
      <c r="C24" s="3" t="s">
        <v>28</v>
      </c>
      <c r="D24" s="3" t="s">
        <v>7</v>
      </c>
      <c r="E24" s="4"/>
    </row>
    <row r="25" spans="1:5" ht="24.75" customHeight="1">
      <c r="A25" s="3">
        <v>23</v>
      </c>
      <c r="B25" s="3" t="str">
        <f>"程健铭"</f>
        <v>程健铭</v>
      </c>
      <c r="C25" s="3" t="s">
        <v>29</v>
      </c>
      <c r="D25" s="3" t="s">
        <v>7</v>
      </c>
      <c r="E25" s="4"/>
    </row>
    <row r="26" spans="1:5" ht="24.75" customHeight="1">
      <c r="A26" s="3">
        <v>24</v>
      </c>
      <c r="B26" s="3" t="str">
        <f>"戴垂文"</f>
        <v>戴垂文</v>
      </c>
      <c r="C26" s="3" t="s">
        <v>30</v>
      </c>
      <c r="D26" s="3" t="s">
        <v>7</v>
      </c>
      <c r="E26" s="4"/>
    </row>
    <row r="27" spans="1:5" ht="24.75" customHeight="1">
      <c r="A27" s="3">
        <v>25</v>
      </c>
      <c r="B27" s="3" t="str">
        <f>"戴开财"</f>
        <v>戴开财</v>
      </c>
      <c r="C27" s="3" t="s">
        <v>31</v>
      </c>
      <c r="D27" s="3" t="s">
        <v>7</v>
      </c>
      <c r="E27" s="4"/>
    </row>
    <row r="28" spans="1:5" ht="24.75" customHeight="1">
      <c r="A28" s="3">
        <v>26</v>
      </c>
      <c r="B28" s="3" t="str">
        <f>"邓德森"</f>
        <v>邓德森</v>
      </c>
      <c r="C28" s="3" t="s">
        <v>32</v>
      </c>
      <c r="D28" s="3" t="s">
        <v>7</v>
      </c>
      <c r="E28" s="4"/>
    </row>
    <row r="29" spans="1:5" ht="24.75" customHeight="1">
      <c r="A29" s="3">
        <v>27</v>
      </c>
      <c r="B29" s="3" t="str">
        <f>"邓德伟"</f>
        <v>邓德伟</v>
      </c>
      <c r="C29" s="3" t="s">
        <v>33</v>
      </c>
      <c r="D29" s="3" t="s">
        <v>7</v>
      </c>
      <c r="E29" s="4"/>
    </row>
    <row r="30" spans="1:5" ht="24.75" customHeight="1">
      <c r="A30" s="3">
        <v>28</v>
      </c>
      <c r="B30" s="3" t="str">
        <f>"邓海江"</f>
        <v>邓海江</v>
      </c>
      <c r="C30" s="3" t="s">
        <v>34</v>
      </c>
      <c r="D30" s="3" t="s">
        <v>7</v>
      </c>
      <c r="E30" s="4"/>
    </row>
    <row r="31" spans="1:5" ht="24.75" customHeight="1">
      <c r="A31" s="3">
        <v>29</v>
      </c>
      <c r="B31" s="3" t="str">
        <f>"丁有冠"</f>
        <v>丁有冠</v>
      </c>
      <c r="C31" s="3" t="s">
        <v>35</v>
      </c>
      <c r="D31" s="3" t="s">
        <v>7</v>
      </c>
      <c r="E31" s="4"/>
    </row>
    <row r="32" spans="1:5" ht="24.75" customHeight="1">
      <c r="A32" s="3">
        <v>30</v>
      </c>
      <c r="B32" s="3" t="str">
        <f>"董昌杨"</f>
        <v>董昌杨</v>
      </c>
      <c r="C32" s="3" t="s">
        <v>36</v>
      </c>
      <c r="D32" s="3" t="s">
        <v>7</v>
      </c>
      <c r="E32" s="4"/>
    </row>
    <row r="33" spans="1:5" ht="24.75" customHeight="1">
      <c r="A33" s="3">
        <v>31</v>
      </c>
      <c r="B33" s="3" t="str">
        <f>"杜坤亮"</f>
        <v>杜坤亮</v>
      </c>
      <c r="C33" s="3" t="s">
        <v>37</v>
      </c>
      <c r="D33" s="3" t="s">
        <v>7</v>
      </c>
      <c r="E33" s="4"/>
    </row>
    <row r="34" spans="1:5" ht="24.75" customHeight="1">
      <c r="A34" s="3">
        <v>32</v>
      </c>
      <c r="B34" s="3" t="str">
        <f>"冯谋豪"</f>
        <v>冯谋豪</v>
      </c>
      <c r="C34" s="3" t="s">
        <v>38</v>
      </c>
      <c r="D34" s="3" t="s">
        <v>7</v>
      </c>
      <c r="E34" s="4"/>
    </row>
    <row r="35" spans="1:5" ht="24.75" customHeight="1">
      <c r="A35" s="3">
        <v>33</v>
      </c>
      <c r="B35" s="3" t="str">
        <f>"冯学湘"</f>
        <v>冯学湘</v>
      </c>
      <c r="C35" s="3" t="s">
        <v>39</v>
      </c>
      <c r="D35" s="3" t="s">
        <v>7</v>
      </c>
      <c r="E35" s="4"/>
    </row>
    <row r="36" spans="1:5" ht="24.75" customHeight="1">
      <c r="A36" s="3">
        <v>34</v>
      </c>
      <c r="B36" s="3" t="str">
        <f>"符超冠"</f>
        <v>符超冠</v>
      </c>
      <c r="C36" s="3" t="s">
        <v>40</v>
      </c>
      <c r="D36" s="3" t="s">
        <v>7</v>
      </c>
      <c r="E36" s="4"/>
    </row>
    <row r="37" spans="1:5" ht="24.75" customHeight="1">
      <c r="A37" s="3">
        <v>35</v>
      </c>
      <c r="B37" s="3" t="str">
        <f>"符晨星"</f>
        <v>符晨星</v>
      </c>
      <c r="C37" s="3" t="s">
        <v>41</v>
      </c>
      <c r="D37" s="3" t="s">
        <v>7</v>
      </c>
      <c r="E37" s="4"/>
    </row>
    <row r="38" spans="1:5" ht="24.75" customHeight="1">
      <c r="A38" s="3">
        <v>36</v>
      </c>
      <c r="B38" s="3" t="str">
        <f>"符传集"</f>
        <v>符传集</v>
      </c>
      <c r="C38" s="3" t="s">
        <v>42</v>
      </c>
      <c r="D38" s="3" t="s">
        <v>7</v>
      </c>
      <c r="E38" s="4"/>
    </row>
    <row r="39" spans="1:5" ht="24.75" customHeight="1">
      <c r="A39" s="3">
        <v>37</v>
      </c>
      <c r="B39" s="3" t="str">
        <f>"符传琦"</f>
        <v>符传琦</v>
      </c>
      <c r="C39" s="3" t="s">
        <v>43</v>
      </c>
      <c r="D39" s="3" t="s">
        <v>7</v>
      </c>
      <c r="E39" s="4"/>
    </row>
    <row r="40" spans="1:5" ht="24.75" customHeight="1">
      <c r="A40" s="3">
        <v>38</v>
      </c>
      <c r="B40" s="3" t="str">
        <f>"符传强"</f>
        <v>符传强</v>
      </c>
      <c r="C40" s="3" t="s">
        <v>44</v>
      </c>
      <c r="D40" s="3" t="s">
        <v>7</v>
      </c>
      <c r="E40" s="4"/>
    </row>
    <row r="41" spans="1:5" ht="24.75" customHeight="1">
      <c r="A41" s="3">
        <v>39</v>
      </c>
      <c r="B41" s="3" t="str">
        <f>"符方昇"</f>
        <v>符方昇</v>
      </c>
      <c r="C41" s="3" t="s">
        <v>45</v>
      </c>
      <c r="D41" s="3" t="s">
        <v>7</v>
      </c>
      <c r="E41" s="4"/>
    </row>
    <row r="42" spans="1:5" ht="24.75" customHeight="1">
      <c r="A42" s="3">
        <v>40</v>
      </c>
      <c r="B42" s="3" t="str">
        <f>"符海山"</f>
        <v>符海山</v>
      </c>
      <c r="C42" s="3" t="s">
        <v>46</v>
      </c>
      <c r="D42" s="3" t="s">
        <v>7</v>
      </c>
      <c r="E42" s="4"/>
    </row>
    <row r="43" spans="1:5" ht="24.75" customHeight="1">
      <c r="A43" s="3">
        <v>41</v>
      </c>
      <c r="B43" s="3" t="str">
        <f>"符吉阳"</f>
        <v>符吉阳</v>
      </c>
      <c r="C43" s="3" t="s">
        <v>47</v>
      </c>
      <c r="D43" s="3" t="s">
        <v>7</v>
      </c>
      <c r="E43" s="4"/>
    </row>
    <row r="44" spans="1:5" ht="24.75" customHeight="1">
      <c r="A44" s="3">
        <v>42</v>
      </c>
      <c r="B44" s="3" t="str">
        <f>"符珈境"</f>
        <v>符珈境</v>
      </c>
      <c r="C44" s="3" t="s">
        <v>48</v>
      </c>
      <c r="D44" s="3" t="s">
        <v>7</v>
      </c>
      <c r="E44" s="4"/>
    </row>
    <row r="45" spans="1:5" ht="24.75" customHeight="1">
      <c r="A45" s="3">
        <v>43</v>
      </c>
      <c r="B45" s="3" t="str">
        <f>"符兴伦"</f>
        <v>符兴伦</v>
      </c>
      <c r="C45" s="3" t="s">
        <v>49</v>
      </c>
      <c r="D45" s="3" t="s">
        <v>7</v>
      </c>
      <c r="E45" s="4"/>
    </row>
    <row r="46" spans="1:5" ht="24.75" customHeight="1">
      <c r="A46" s="3">
        <v>44</v>
      </c>
      <c r="B46" s="3" t="str">
        <f>"符育壮"</f>
        <v>符育壮</v>
      </c>
      <c r="C46" s="3" t="s">
        <v>50</v>
      </c>
      <c r="D46" s="3" t="s">
        <v>7</v>
      </c>
      <c r="E46" s="4"/>
    </row>
    <row r="47" spans="1:5" ht="24.75" customHeight="1">
      <c r="A47" s="3">
        <v>45</v>
      </c>
      <c r="B47" s="3" t="str">
        <f>"甘世建"</f>
        <v>甘世建</v>
      </c>
      <c r="C47" s="3" t="s">
        <v>51</v>
      </c>
      <c r="D47" s="3" t="s">
        <v>7</v>
      </c>
      <c r="E47" s="4"/>
    </row>
    <row r="48" spans="1:5" ht="24.75" customHeight="1">
      <c r="A48" s="3">
        <v>46</v>
      </c>
      <c r="B48" s="3" t="str">
        <f>"高健"</f>
        <v>高健</v>
      </c>
      <c r="C48" s="3" t="s">
        <v>52</v>
      </c>
      <c r="D48" s="3" t="s">
        <v>7</v>
      </c>
      <c r="E48" s="4"/>
    </row>
    <row r="49" spans="1:5" ht="24.75" customHeight="1">
      <c r="A49" s="3">
        <v>47</v>
      </c>
      <c r="B49" s="3" t="str">
        <f>"高元斌"</f>
        <v>高元斌</v>
      </c>
      <c r="C49" s="3" t="s">
        <v>53</v>
      </c>
      <c r="D49" s="3" t="s">
        <v>7</v>
      </c>
      <c r="E49" s="4"/>
    </row>
    <row r="50" spans="1:5" ht="24.75" customHeight="1">
      <c r="A50" s="3">
        <v>48</v>
      </c>
      <c r="B50" s="3" t="str">
        <f>"顾鑫贺"</f>
        <v>顾鑫贺</v>
      </c>
      <c r="C50" s="3" t="s">
        <v>54</v>
      </c>
      <c r="D50" s="3" t="s">
        <v>7</v>
      </c>
      <c r="E50" s="4"/>
    </row>
    <row r="51" spans="1:5" ht="24.75" customHeight="1">
      <c r="A51" s="3">
        <v>49</v>
      </c>
      <c r="B51" s="3" t="str">
        <f>"郭政"</f>
        <v>郭政</v>
      </c>
      <c r="C51" s="3" t="s">
        <v>55</v>
      </c>
      <c r="D51" s="3" t="s">
        <v>7</v>
      </c>
      <c r="E51" s="4"/>
    </row>
    <row r="52" spans="1:5" ht="24.75" customHeight="1">
      <c r="A52" s="3">
        <v>50</v>
      </c>
      <c r="B52" s="3" t="str">
        <f>"郭宗虎"</f>
        <v>郭宗虎</v>
      </c>
      <c r="C52" s="3" t="s">
        <v>56</v>
      </c>
      <c r="D52" s="3" t="s">
        <v>7</v>
      </c>
      <c r="E52" s="4"/>
    </row>
    <row r="53" spans="1:5" ht="24.75" customHeight="1">
      <c r="A53" s="3">
        <v>51</v>
      </c>
      <c r="B53" s="3" t="str">
        <f>"何荣超"</f>
        <v>何荣超</v>
      </c>
      <c r="C53" s="3" t="s">
        <v>57</v>
      </c>
      <c r="D53" s="3" t="s">
        <v>7</v>
      </c>
      <c r="E53" s="4"/>
    </row>
    <row r="54" spans="1:5" ht="24.75" customHeight="1">
      <c r="A54" s="3">
        <v>52</v>
      </c>
      <c r="B54" s="3" t="str">
        <f>"何荣耀"</f>
        <v>何荣耀</v>
      </c>
      <c r="C54" s="3" t="s">
        <v>58</v>
      </c>
      <c r="D54" s="3" t="s">
        <v>7</v>
      </c>
      <c r="E54" s="4"/>
    </row>
    <row r="55" spans="1:5" ht="24.75" customHeight="1">
      <c r="A55" s="3">
        <v>53</v>
      </c>
      <c r="B55" s="3" t="str">
        <f>"何文斌"</f>
        <v>何文斌</v>
      </c>
      <c r="C55" s="3" t="s">
        <v>59</v>
      </c>
      <c r="D55" s="3" t="s">
        <v>7</v>
      </c>
      <c r="E55" s="4"/>
    </row>
    <row r="56" spans="1:5" ht="24.75" customHeight="1">
      <c r="A56" s="3">
        <v>54</v>
      </c>
      <c r="B56" s="3" t="str">
        <f>"黄凡"</f>
        <v>黄凡</v>
      </c>
      <c r="C56" s="3" t="s">
        <v>60</v>
      </c>
      <c r="D56" s="3" t="s">
        <v>7</v>
      </c>
      <c r="E56" s="4"/>
    </row>
    <row r="57" spans="1:5" ht="24.75" customHeight="1">
      <c r="A57" s="3">
        <v>55</v>
      </c>
      <c r="B57" s="3" t="str">
        <f>"黄浩"</f>
        <v>黄浩</v>
      </c>
      <c r="C57" s="3" t="s">
        <v>61</v>
      </c>
      <c r="D57" s="3" t="s">
        <v>7</v>
      </c>
      <c r="E57" s="4"/>
    </row>
    <row r="58" spans="1:5" ht="24.75" customHeight="1">
      <c r="A58" s="3">
        <v>56</v>
      </c>
      <c r="B58" s="3" t="str">
        <f>"黄俊"</f>
        <v>黄俊</v>
      </c>
      <c r="C58" s="3" t="s">
        <v>62</v>
      </c>
      <c r="D58" s="3" t="s">
        <v>7</v>
      </c>
      <c r="E58" s="4"/>
    </row>
    <row r="59" spans="1:5" ht="24.75" customHeight="1">
      <c r="A59" s="3">
        <v>57</v>
      </c>
      <c r="B59" s="3" t="str">
        <f>"黄乐苗"</f>
        <v>黄乐苗</v>
      </c>
      <c r="C59" s="3" t="s">
        <v>63</v>
      </c>
      <c r="D59" s="3" t="s">
        <v>7</v>
      </c>
      <c r="E59" s="4"/>
    </row>
    <row r="60" spans="1:5" ht="24.75" customHeight="1">
      <c r="A60" s="3">
        <v>58</v>
      </c>
      <c r="B60" s="3" t="str">
        <f>"黄龙"</f>
        <v>黄龙</v>
      </c>
      <c r="C60" s="3" t="s">
        <v>64</v>
      </c>
      <c r="D60" s="3" t="s">
        <v>7</v>
      </c>
      <c r="E60" s="4"/>
    </row>
    <row r="61" spans="1:5" ht="24.75" customHeight="1">
      <c r="A61" s="3">
        <v>59</v>
      </c>
      <c r="B61" s="3" t="str">
        <f>"黄龙"</f>
        <v>黄龙</v>
      </c>
      <c r="C61" s="3" t="s">
        <v>65</v>
      </c>
      <c r="D61" s="3" t="s">
        <v>7</v>
      </c>
      <c r="E61" s="4"/>
    </row>
    <row r="62" spans="1:5" ht="24.75" customHeight="1">
      <c r="A62" s="3">
        <v>60</v>
      </c>
      <c r="B62" s="3" t="str">
        <f>"黄青国"</f>
        <v>黄青国</v>
      </c>
      <c r="C62" s="3" t="s">
        <v>66</v>
      </c>
      <c r="D62" s="3" t="s">
        <v>7</v>
      </c>
      <c r="E62" s="4"/>
    </row>
    <row r="63" spans="1:5" ht="24.75" customHeight="1">
      <c r="A63" s="3">
        <v>61</v>
      </c>
      <c r="B63" s="3" t="str">
        <f>"黄实晶"</f>
        <v>黄实晶</v>
      </c>
      <c r="C63" s="3" t="s">
        <v>67</v>
      </c>
      <c r="D63" s="3" t="s">
        <v>7</v>
      </c>
      <c r="E63" s="4"/>
    </row>
    <row r="64" spans="1:5" ht="24.75" customHeight="1">
      <c r="A64" s="3">
        <v>62</v>
      </c>
      <c r="B64" s="3" t="str">
        <f>"黄淑明"</f>
        <v>黄淑明</v>
      </c>
      <c r="C64" s="3" t="s">
        <v>68</v>
      </c>
      <c r="D64" s="3" t="s">
        <v>7</v>
      </c>
      <c r="E64" s="4"/>
    </row>
    <row r="65" spans="1:5" ht="24.75" customHeight="1">
      <c r="A65" s="3">
        <v>63</v>
      </c>
      <c r="B65" s="3" t="str">
        <f>"黄威和"</f>
        <v>黄威和</v>
      </c>
      <c r="C65" s="3" t="s">
        <v>69</v>
      </c>
      <c r="D65" s="3" t="s">
        <v>7</v>
      </c>
      <c r="E65" s="4"/>
    </row>
    <row r="66" spans="1:5" ht="24.75" customHeight="1">
      <c r="A66" s="3">
        <v>64</v>
      </c>
      <c r="B66" s="3" t="str">
        <f>"黄亚滴"</f>
        <v>黄亚滴</v>
      </c>
      <c r="C66" s="3" t="s">
        <v>70</v>
      </c>
      <c r="D66" s="3" t="s">
        <v>7</v>
      </c>
      <c r="E66" s="4"/>
    </row>
    <row r="67" spans="1:5" ht="24.75" customHeight="1">
      <c r="A67" s="3">
        <v>65</v>
      </c>
      <c r="B67" s="3" t="str">
        <f>"金玺龙"</f>
        <v>金玺龙</v>
      </c>
      <c r="C67" s="3" t="s">
        <v>71</v>
      </c>
      <c r="D67" s="3" t="s">
        <v>7</v>
      </c>
      <c r="E67" s="4"/>
    </row>
    <row r="68" spans="1:5" ht="24.75" customHeight="1">
      <c r="A68" s="3">
        <v>66</v>
      </c>
      <c r="B68" s="3" t="str">
        <f>"劳永福"</f>
        <v>劳永福</v>
      </c>
      <c r="C68" s="3" t="s">
        <v>72</v>
      </c>
      <c r="D68" s="3" t="s">
        <v>7</v>
      </c>
      <c r="E68" s="4"/>
    </row>
    <row r="69" spans="1:5" ht="24.75" customHeight="1">
      <c r="A69" s="3">
        <v>67</v>
      </c>
      <c r="B69" s="3" t="str">
        <f>"黎庆博"</f>
        <v>黎庆博</v>
      </c>
      <c r="C69" s="3" t="s">
        <v>73</v>
      </c>
      <c r="D69" s="3" t="s">
        <v>7</v>
      </c>
      <c r="E69" s="4"/>
    </row>
    <row r="70" spans="1:5" ht="24.75" customHeight="1">
      <c r="A70" s="3">
        <v>68</v>
      </c>
      <c r="B70" s="3" t="str">
        <f>"黎寿家"</f>
        <v>黎寿家</v>
      </c>
      <c r="C70" s="3" t="s">
        <v>74</v>
      </c>
      <c r="D70" s="3" t="s">
        <v>7</v>
      </c>
      <c r="E70" s="4"/>
    </row>
    <row r="71" spans="1:5" ht="24.75" customHeight="1">
      <c r="A71" s="3">
        <v>69</v>
      </c>
      <c r="B71" s="3" t="str">
        <f>"李昌旺"</f>
        <v>李昌旺</v>
      </c>
      <c r="C71" s="3" t="s">
        <v>75</v>
      </c>
      <c r="D71" s="3" t="s">
        <v>7</v>
      </c>
      <c r="E71" s="4"/>
    </row>
    <row r="72" spans="1:5" ht="24.75" customHeight="1">
      <c r="A72" s="3">
        <v>70</v>
      </c>
      <c r="B72" s="3" t="str">
        <f>"李道杰"</f>
        <v>李道杰</v>
      </c>
      <c r="C72" s="3" t="s">
        <v>76</v>
      </c>
      <c r="D72" s="3" t="s">
        <v>7</v>
      </c>
      <c r="E72" s="4"/>
    </row>
    <row r="73" spans="1:5" ht="24.75" customHeight="1">
      <c r="A73" s="3">
        <v>71</v>
      </c>
      <c r="B73" s="3" t="str">
        <f>"李登宇"</f>
        <v>李登宇</v>
      </c>
      <c r="C73" s="3" t="s">
        <v>77</v>
      </c>
      <c r="D73" s="3" t="s">
        <v>7</v>
      </c>
      <c r="E73" s="4"/>
    </row>
    <row r="74" spans="1:5" ht="24.75" customHeight="1">
      <c r="A74" s="3">
        <v>72</v>
      </c>
      <c r="B74" s="3" t="str">
        <f>"李继翔"</f>
        <v>李继翔</v>
      </c>
      <c r="C74" s="3" t="s">
        <v>78</v>
      </c>
      <c r="D74" s="3" t="s">
        <v>7</v>
      </c>
      <c r="E74" s="4"/>
    </row>
    <row r="75" spans="1:5" ht="24.75" customHeight="1">
      <c r="A75" s="3">
        <v>73</v>
      </c>
      <c r="B75" s="3" t="str">
        <f>"李培文"</f>
        <v>李培文</v>
      </c>
      <c r="C75" s="3" t="s">
        <v>79</v>
      </c>
      <c r="D75" s="3" t="s">
        <v>7</v>
      </c>
      <c r="E75" s="4"/>
    </row>
    <row r="76" spans="1:5" ht="24.75" customHeight="1">
      <c r="A76" s="3">
        <v>74</v>
      </c>
      <c r="B76" s="3" t="str">
        <f>"李实谋"</f>
        <v>李实谋</v>
      </c>
      <c r="C76" s="3" t="s">
        <v>80</v>
      </c>
      <c r="D76" s="3" t="s">
        <v>7</v>
      </c>
      <c r="E76" s="4"/>
    </row>
    <row r="77" spans="1:5" ht="24.75" customHeight="1">
      <c r="A77" s="3">
        <v>75</v>
      </c>
      <c r="B77" s="3" t="str">
        <f>"李世成"</f>
        <v>李世成</v>
      </c>
      <c r="C77" s="3" t="s">
        <v>81</v>
      </c>
      <c r="D77" s="3" t="s">
        <v>7</v>
      </c>
      <c r="E77" s="4"/>
    </row>
    <row r="78" spans="1:5" ht="24.75" customHeight="1">
      <c r="A78" s="3">
        <v>76</v>
      </c>
      <c r="B78" s="3" t="str">
        <f>"李维"</f>
        <v>李维</v>
      </c>
      <c r="C78" s="3" t="s">
        <v>82</v>
      </c>
      <c r="D78" s="3" t="s">
        <v>7</v>
      </c>
      <c r="E78" s="4"/>
    </row>
    <row r="79" spans="1:5" ht="24.75" customHeight="1">
      <c r="A79" s="3">
        <v>77</v>
      </c>
      <c r="B79" s="3" t="str">
        <f>"李文池"</f>
        <v>李文池</v>
      </c>
      <c r="C79" s="3" t="s">
        <v>83</v>
      </c>
      <c r="D79" s="3" t="s">
        <v>7</v>
      </c>
      <c r="E79" s="4"/>
    </row>
    <row r="80" spans="1:5" ht="24.75" customHeight="1">
      <c r="A80" s="3">
        <v>78</v>
      </c>
      <c r="B80" s="3" t="str">
        <f>"李祥厚"</f>
        <v>李祥厚</v>
      </c>
      <c r="C80" s="3" t="s">
        <v>84</v>
      </c>
      <c r="D80" s="3" t="s">
        <v>7</v>
      </c>
      <c r="E80" s="4"/>
    </row>
    <row r="81" spans="1:5" ht="24.75" customHeight="1">
      <c r="A81" s="3">
        <v>79</v>
      </c>
      <c r="B81" s="3" t="str">
        <f>"李小辅"</f>
        <v>李小辅</v>
      </c>
      <c r="C81" s="3" t="s">
        <v>85</v>
      </c>
      <c r="D81" s="3" t="s">
        <v>7</v>
      </c>
      <c r="E81" s="4"/>
    </row>
    <row r="82" spans="1:5" ht="24.75" customHeight="1">
      <c r="A82" s="3">
        <v>80</v>
      </c>
      <c r="B82" s="3" t="str">
        <f>"李英"</f>
        <v>李英</v>
      </c>
      <c r="C82" s="3" t="s">
        <v>86</v>
      </c>
      <c r="D82" s="3" t="s">
        <v>7</v>
      </c>
      <c r="E82" s="4"/>
    </row>
    <row r="83" spans="1:5" ht="24.75" customHeight="1">
      <c r="A83" s="3">
        <v>81</v>
      </c>
      <c r="B83" s="3" t="str">
        <f>"李英俊"</f>
        <v>李英俊</v>
      </c>
      <c r="C83" s="3" t="s">
        <v>87</v>
      </c>
      <c r="D83" s="3" t="s">
        <v>7</v>
      </c>
      <c r="E83" s="4"/>
    </row>
    <row r="84" spans="1:5" ht="24.75" customHeight="1">
      <c r="A84" s="3">
        <v>82</v>
      </c>
      <c r="B84" s="3" t="str">
        <f>"李永山"</f>
        <v>李永山</v>
      </c>
      <c r="C84" s="3" t="s">
        <v>88</v>
      </c>
      <c r="D84" s="3" t="s">
        <v>7</v>
      </c>
      <c r="E84" s="4"/>
    </row>
    <row r="85" spans="1:5" ht="24.75" customHeight="1">
      <c r="A85" s="3">
        <v>83</v>
      </c>
      <c r="B85" s="3" t="str">
        <f>"李志鹏"</f>
        <v>李志鹏</v>
      </c>
      <c r="C85" s="3" t="s">
        <v>89</v>
      </c>
      <c r="D85" s="3" t="s">
        <v>7</v>
      </c>
      <c r="E85" s="4"/>
    </row>
    <row r="86" spans="1:5" ht="24.75" customHeight="1">
      <c r="A86" s="3">
        <v>84</v>
      </c>
      <c r="B86" s="3" t="str">
        <f>"李宗徽"</f>
        <v>李宗徽</v>
      </c>
      <c r="C86" s="3" t="s">
        <v>90</v>
      </c>
      <c r="D86" s="3" t="s">
        <v>7</v>
      </c>
      <c r="E86" s="4"/>
    </row>
    <row r="87" spans="1:5" ht="24.75" customHeight="1">
      <c r="A87" s="3">
        <v>85</v>
      </c>
      <c r="B87" s="3" t="str">
        <f>"梁恩玮"</f>
        <v>梁恩玮</v>
      </c>
      <c r="C87" s="3" t="s">
        <v>91</v>
      </c>
      <c r="D87" s="3" t="s">
        <v>7</v>
      </c>
      <c r="E87" s="4"/>
    </row>
    <row r="88" spans="1:5" ht="24.75" customHeight="1">
      <c r="A88" s="3">
        <v>86</v>
      </c>
      <c r="B88" s="3" t="str">
        <f>"梁珈豪"</f>
        <v>梁珈豪</v>
      </c>
      <c r="C88" s="3" t="s">
        <v>92</v>
      </c>
      <c r="D88" s="3" t="s">
        <v>7</v>
      </c>
      <c r="E88" s="4"/>
    </row>
    <row r="89" spans="1:5" ht="24.75" customHeight="1">
      <c r="A89" s="3">
        <v>87</v>
      </c>
      <c r="B89" s="3" t="str">
        <f>"梁炜珍"</f>
        <v>梁炜珍</v>
      </c>
      <c r="C89" s="3" t="s">
        <v>93</v>
      </c>
      <c r="D89" s="3" t="s">
        <v>7</v>
      </c>
      <c r="E89" s="4"/>
    </row>
    <row r="90" spans="1:5" ht="24.75" customHeight="1">
      <c r="A90" s="3">
        <v>88</v>
      </c>
      <c r="B90" s="3" t="str">
        <f>"林道程"</f>
        <v>林道程</v>
      </c>
      <c r="C90" s="3" t="s">
        <v>94</v>
      </c>
      <c r="D90" s="3" t="s">
        <v>7</v>
      </c>
      <c r="E90" s="4"/>
    </row>
    <row r="91" spans="1:5" ht="24.75" customHeight="1">
      <c r="A91" s="3">
        <v>89</v>
      </c>
      <c r="B91" s="3" t="str">
        <f>"林明慰"</f>
        <v>林明慰</v>
      </c>
      <c r="C91" s="3" t="s">
        <v>95</v>
      </c>
      <c r="D91" s="3" t="s">
        <v>7</v>
      </c>
      <c r="E91" s="4"/>
    </row>
    <row r="92" spans="1:5" ht="24.75" customHeight="1">
      <c r="A92" s="3">
        <v>90</v>
      </c>
      <c r="B92" s="3" t="str">
        <f>"林声扬"</f>
        <v>林声扬</v>
      </c>
      <c r="C92" s="3" t="s">
        <v>96</v>
      </c>
      <c r="D92" s="3" t="s">
        <v>7</v>
      </c>
      <c r="E92" s="4"/>
    </row>
    <row r="93" spans="1:5" ht="24.75" customHeight="1">
      <c r="A93" s="3">
        <v>91</v>
      </c>
      <c r="B93" s="3" t="str">
        <f>"林文钟"</f>
        <v>林文钟</v>
      </c>
      <c r="C93" s="3" t="s">
        <v>97</v>
      </c>
      <c r="D93" s="3" t="s">
        <v>7</v>
      </c>
      <c r="E93" s="4"/>
    </row>
    <row r="94" spans="1:5" ht="24.75" customHeight="1">
      <c r="A94" s="3">
        <v>92</v>
      </c>
      <c r="B94" s="3" t="str">
        <f>"刘纯阳"</f>
        <v>刘纯阳</v>
      </c>
      <c r="C94" s="3" t="s">
        <v>98</v>
      </c>
      <c r="D94" s="3" t="s">
        <v>7</v>
      </c>
      <c r="E94" s="4"/>
    </row>
    <row r="95" spans="1:5" ht="24.75" customHeight="1">
      <c r="A95" s="3">
        <v>93</v>
      </c>
      <c r="B95" s="3" t="str">
        <f>"刘道蔚"</f>
        <v>刘道蔚</v>
      </c>
      <c r="C95" s="3" t="s">
        <v>99</v>
      </c>
      <c r="D95" s="3" t="s">
        <v>7</v>
      </c>
      <c r="E95" s="4"/>
    </row>
    <row r="96" spans="1:5" ht="24.75" customHeight="1">
      <c r="A96" s="3">
        <v>94</v>
      </c>
      <c r="B96" s="3" t="str">
        <f>"刘帆"</f>
        <v>刘帆</v>
      </c>
      <c r="C96" s="3" t="s">
        <v>100</v>
      </c>
      <c r="D96" s="3" t="s">
        <v>7</v>
      </c>
      <c r="E96" s="4"/>
    </row>
    <row r="97" spans="1:5" ht="24.75" customHeight="1">
      <c r="A97" s="3">
        <v>95</v>
      </c>
      <c r="B97" s="3" t="str">
        <f>"刘耿瑞"</f>
        <v>刘耿瑞</v>
      </c>
      <c r="C97" s="3" t="s">
        <v>101</v>
      </c>
      <c r="D97" s="3" t="s">
        <v>7</v>
      </c>
      <c r="E97" s="4"/>
    </row>
    <row r="98" spans="1:5" ht="24.75" customHeight="1">
      <c r="A98" s="3">
        <v>96</v>
      </c>
      <c r="B98" s="3" t="str">
        <f>"刘俊磊"</f>
        <v>刘俊磊</v>
      </c>
      <c r="C98" s="3" t="s">
        <v>102</v>
      </c>
      <c r="D98" s="3" t="s">
        <v>7</v>
      </c>
      <c r="E98" s="4"/>
    </row>
    <row r="99" spans="1:5" ht="24.75" customHeight="1">
      <c r="A99" s="3">
        <v>97</v>
      </c>
      <c r="B99" s="3" t="str">
        <f>"刘扬飞"</f>
        <v>刘扬飞</v>
      </c>
      <c r="C99" s="3" t="s">
        <v>103</v>
      </c>
      <c r="D99" s="3" t="s">
        <v>7</v>
      </c>
      <c r="E99" s="4"/>
    </row>
    <row r="100" spans="1:5" ht="24.75" customHeight="1">
      <c r="A100" s="3">
        <v>98</v>
      </c>
      <c r="B100" s="3" t="str">
        <f>"刘运江"</f>
        <v>刘运江</v>
      </c>
      <c r="C100" s="3" t="s">
        <v>104</v>
      </c>
      <c r="D100" s="3" t="s">
        <v>7</v>
      </c>
      <c r="E100" s="4"/>
    </row>
    <row r="101" spans="1:5" ht="24.75" customHeight="1">
      <c r="A101" s="3">
        <v>99</v>
      </c>
      <c r="B101" s="3" t="str">
        <f>"路金磊"</f>
        <v>路金磊</v>
      </c>
      <c r="C101" s="3" t="s">
        <v>105</v>
      </c>
      <c r="D101" s="3" t="s">
        <v>7</v>
      </c>
      <c r="E101" s="4"/>
    </row>
    <row r="102" spans="1:5" ht="24.75" customHeight="1">
      <c r="A102" s="3">
        <v>100</v>
      </c>
      <c r="B102" s="3" t="str">
        <f>"罗朝"</f>
        <v>罗朝</v>
      </c>
      <c r="C102" s="3" t="s">
        <v>106</v>
      </c>
      <c r="D102" s="3" t="s">
        <v>7</v>
      </c>
      <c r="E102" s="4"/>
    </row>
    <row r="103" spans="1:5" ht="24.75" customHeight="1">
      <c r="A103" s="3">
        <v>101</v>
      </c>
      <c r="B103" s="3" t="str">
        <f>"罗崇政"</f>
        <v>罗崇政</v>
      </c>
      <c r="C103" s="3" t="s">
        <v>107</v>
      </c>
      <c r="D103" s="3" t="s">
        <v>7</v>
      </c>
      <c r="E103" s="4"/>
    </row>
    <row r="104" spans="1:5" ht="24.75" customHeight="1">
      <c r="A104" s="3">
        <v>102</v>
      </c>
      <c r="B104" s="3" t="str">
        <f>"罗海政"</f>
        <v>罗海政</v>
      </c>
      <c r="C104" s="3" t="s">
        <v>108</v>
      </c>
      <c r="D104" s="3" t="s">
        <v>7</v>
      </c>
      <c r="E104" s="4"/>
    </row>
    <row r="105" spans="1:5" ht="24.75" customHeight="1">
      <c r="A105" s="3">
        <v>103</v>
      </c>
      <c r="B105" s="3" t="str">
        <f>"罗焕"</f>
        <v>罗焕</v>
      </c>
      <c r="C105" s="3" t="s">
        <v>109</v>
      </c>
      <c r="D105" s="3" t="s">
        <v>7</v>
      </c>
      <c r="E105" s="4"/>
    </row>
    <row r="106" spans="1:5" ht="24.75" customHeight="1">
      <c r="A106" s="3">
        <v>104</v>
      </c>
      <c r="B106" s="3" t="str">
        <f>"罗乾"</f>
        <v>罗乾</v>
      </c>
      <c r="C106" s="3" t="s">
        <v>110</v>
      </c>
      <c r="D106" s="3" t="s">
        <v>7</v>
      </c>
      <c r="E106" s="4"/>
    </row>
    <row r="107" spans="1:5" ht="24.75" customHeight="1">
      <c r="A107" s="3">
        <v>105</v>
      </c>
      <c r="B107" s="3" t="str">
        <f>"罗旺"</f>
        <v>罗旺</v>
      </c>
      <c r="C107" s="3" t="s">
        <v>111</v>
      </c>
      <c r="D107" s="3" t="s">
        <v>7</v>
      </c>
      <c r="E107" s="4"/>
    </row>
    <row r="108" spans="1:5" ht="24.75" customHeight="1">
      <c r="A108" s="3">
        <v>106</v>
      </c>
      <c r="B108" s="3" t="str">
        <f>"毛宏扬"</f>
        <v>毛宏扬</v>
      </c>
      <c r="C108" s="3" t="s">
        <v>112</v>
      </c>
      <c r="D108" s="3" t="s">
        <v>7</v>
      </c>
      <c r="E108" s="4"/>
    </row>
    <row r="109" spans="1:5" ht="24.75" customHeight="1">
      <c r="A109" s="3">
        <v>107</v>
      </c>
      <c r="B109" s="3" t="str">
        <f>"莫博文"</f>
        <v>莫博文</v>
      </c>
      <c r="C109" s="3" t="s">
        <v>113</v>
      </c>
      <c r="D109" s="3" t="s">
        <v>7</v>
      </c>
      <c r="E109" s="4"/>
    </row>
    <row r="110" spans="1:5" ht="24.75" customHeight="1">
      <c r="A110" s="3">
        <v>108</v>
      </c>
      <c r="B110" s="3" t="str">
        <f>"莫海生"</f>
        <v>莫海生</v>
      </c>
      <c r="C110" s="3" t="s">
        <v>114</v>
      </c>
      <c r="D110" s="3" t="s">
        <v>7</v>
      </c>
      <c r="E110" s="4"/>
    </row>
    <row r="111" spans="1:5" ht="24.75" customHeight="1">
      <c r="A111" s="3">
        <v>109</v>
      </c>
      <c r="B111" s="3" t="str">
        <f>"倪德皇"</f>
        <v>倪德皇</v>
      </c>
      <c r="C111" s="3" t="s">
        <v>115</v>
      </c>
      <c r="D111" s="3" t="s">
        <v>7</v>
      </c>
      <c r="E111" s="4"/>
    </row>
    <row r="112" spans="1:5" ht="24.75" customHeight="1">
      <c r="A112" s="3">
        <v>110</v>
      </c>
      <c r="B112" s="3" t="str">
        <f>"牛爽"</f>
        <v>牛爽</v>
      </c>
      <c r="C112" s="3" t="s">
        <v>116</v>
      </c>
      <c r="D112" s="3" t="s">
        <v>7</v>
      </c>
      <c r="E112" s="4"/>
    </row>
    <row r="113" spans="1:5" ht="24.75" customHeight="1">
      <c r="A113" s="3">
        <v>111</v>
      </c>
      <c r="B113" s="3" t="str">
        <f>"潘灿"</f>
        <v>潘灿</v>
      </c>
      <c r="C113" s="3" t="s">
        <v>117</v>
      </c>
      <c r="D113" s="3" t="s">
        <v>7</v>
      </c>
      <c r="E113" s="4"/>
    </row>
    <row r="114" spans="1:5" ht="24.75" customHeight="1">
      <c r="A114" s="3">
        <v>112</v>
      </c>
      <c r="B114" s="3" t="str">
        <f>"彭仁贵"</f>
        <v>彭仁贵</v>
      </c>
      <c r="C114" s="3" t="s">
        <v>118</v>
      </c>
      <c r="D114" s="3" t="s">
        <v>7</v>
      </c>
      <c r="E114" s="4"/>
    </row>
    <row r="115" spans="1:5" ht="24.75" customHeight="1">
      <c r="A115" s="3">
        <v>113</v>
      </c>
      <c r="B115" s="3" t="str">
        <f>"施海锋"</f>
        <v>施海锋</v>
      </c>
      <c r="C115" s="3" t="s">
        <v>119</v>
      </c>
      <c r="D115" s="3" t="s">
        <v>7</v>
      </c>
      <c r="E115" s="4"/>
    </row>
    <row r="116" spans="1:5" ht="24.75" customHeight="1">
      <c r="A116" s="3">
        <v>114</v>
      </c>
      <c r="B116" s="3" t="str">
        <f>"苏宏恳"</f>
        <v>苏宏恳</v>
      </c>
      <c r="C116" s="3" t="s">
        <v>120</v>
      </c>
      <c r="D116" s="3" t="s">
        <v>7</v>
      </c>
      <c r="E116" s="4"/>
    </row>
    <row r="117" spans="1:5" ht="24.75" customHeight="1">
      <c r="A117" s="3">
        <v>115</v>
      </c>
      <c r="B117" s="3" t="str">
        <f>"苏云龙"</f>
        <v>苏云龙</v>
      </c>
      <c r="C117" s="3" t="s">
        <v>121</v>
      </c>
      <c r="D117" s="3" t="s">
        <v>7</v>
      </c>
      <c r="E117" s="4"/>
    </row>
    <row r="118" spans="1:5" ht="24.75" customHeight="1">
      <c r="A118" s="3">
        <v>116</v>
      </c>
      <c r="B118" s="3" t="str">
        <f>"孙晨淦"</f>
        <v>孙晨淦</v>
      </c>
      <c r="C118" s="3" t="s">
        <v>122</v>
      </c>
      <c r="D118" s="3" t="s">
        <v>7</v>
      </c>
      <c r="E118" s="4"/>
    </row>
    <row r="119" spans="1:5" ht="24.75" customHeight="1">
      <c r="A119" s="3">
        <v>117</v>
      </c>
      <c r="B119" s="3" t="str">
        <f>"孙雪旭"</f>
        <v>孙雪旭</v>
      </c>
      <c r="C119" s="3" t="s">
        <v>123</v>
      </c>
      <c r="D119" s="3" t="s">
        <v>7</v>
      </c>
      <c r="E119" s="4"/>
    </row>
    <row r="120" spans="1:5" ht="24.75" customHeight="1">
      <c r="A120" s="3">
        <v>118</v>
      </c>
      <c r="B120" s="3" t="str">
        <f>"谭国恩"</f>
        <v>谭国恩</v>
      </c>
      <c r="C120" s="3" t="s">
        <v>124</v>
      </c>
      <c r="D120" s="3" t="s">
        <v>7</v>
      </c>
      <c r="E120" s="4"/>
    </row>
    <row r="121" spans="1:5" ht="24.75" customHeight="1">
      <c r="A121" s="3">
        <v>119</v>
      </c>
      <c r="B121" s="3" t="str">
        <f>"王柏文"</f>
        <v>王柏文</v>
      </c>
      <c r="C121" s="3" t="s">
        <v>125</v>
      </c>
      <c r="D121" s="3" t="s">
        <v>7</v>
      </c>
      <c r="E121" s="4"/>
    </row>
    <row r="122" spans="1:5" ht="24.75" customHeight="1">
      <c r="A122" s="3">
        <v>120</v>
      </c>
      <c r="B122" s="3" t="str">
        <f>"王邦崇"</f>
        <v>王邦崇</v>
      </c>
      <c r="C122" s="3" t="s">
        <v>126</v>
      </c>
      <c r="D122" s="3" t="s">
        <v>7</v>
      </c>
      <c r="E122" s="4"/>
    </row>
    <row r="123" spans="1:5" ht="24.75" customHeight="1">
      <c r="A123" s="3">
        <v>121</v>
      </c>
      <c r="B123" s="3" t="str">
        <f>"王才俊"</f>
        <v>王才俊</v>
      </c>
      <c r="C123" s="3" t="s">
        <v>127</v>
      </c>
      <c r="D123" s="3" t="s">
        <v>7</v>
      </c>
      <c r="E123" s="4"/>
    </row>
    <row r="124" spans="1:5" ht="24.75" customHeight="1">
      <c r="A124" s="3">
        <v>122</v>
      </c>
      <c r="B124" s="3" t="str">
        <f>"王澄健"</f>
        <v>王澄健</v>
      </c>
      <c r="C124" s="3" t="s">
        <v>128</v>
      </c>
      <c r="D124" s="3" t="s">
        <v>7</v>
      </c>
      <c r="E124" s="4"/>
    </row>
    <row r="125" spans="1:5" ht="24.75" customHeight="1">
      <c r="A125" s="3">
        <v>123</v>
      </c>
      <c r="B125" s="3" t="str">
        <f>"王定峰"</f>
        <v>王定峰</v>
      </c>
      <c r="C125" s="3" t="s">
        <v>129</v>
      </c>
      <c r="D125" s="3" t="s">
        <v>7</v>
      </c>
      <c r="E125" s="4"/>
    </row>
    <row r="126" spans="1:5" ht="24.75" customHeight="1">
      <c r="A126" s="3">
        <v>124</v>
      </c>
      <c r="B126" s="3" t="str">
        <f>"王枫芝"</f>
        <v>王枫芝</v>
      </c>
      <c r="C126" s="3" t="s">
        <v>130</v>
      </c>
      <c r="D126" s="3" t="s">
        <v>7</v>
      </c>
      <c r="E126" s="4"/>
    </row>
    <row r="127" spans="1:5" ht="24.75" customHeight="1">
      <c r="A127" s="3">
        <v>125</v>
      </c>
      <c r="B127" s="3" t="str">
        <f>"王福栋"</f>
        <v>王福栋</v>
      </c>
      <c r="C127" s="3" t="s">
        <v>131</v>
      </c>
      <c r="D127" s="3" t="s">
        <v>7</v>
      </c>
      <c r="E127" s="4"/>
    </row>
    <row r="128" spans="1:5" ht="24.75" customHeight="1">
      <c r="A128" s="3">
        <v>126</v>
      </c>
      <c r="B128" s="3" t="str">
        <f>"王国华"</f>
        <v>王国华</v>
      </c>
      <c r="C128" s="3" t="s">
        <v>132</v>
      </c>
      <c r="D128" s="3" t="s">
        <v>7</v>
      </c>
      <c r="E128" s="4"/>
    </row>
    <row r="129" spans="1:5" ht="24.75" customHeight="1">
      <c r="A129" s="3">
        <v>127</v>
      </c>
      <c r="B129" s="3" t="str">
        <f>"王鸿彬"</f>
        <v>王鸿彬</v>
      </c>
      <c r="C129" s="3" t="s">
        <v>133</v>
      </c>
      <c r="D129" s="3" t="s">
        <v>7</v>
      </c>
      <c r="E129" s="4"/>
    </row>
    <row r="130" spans="1:5" ht="24.75" customHeight="1">
      <c r="A130" s="3">
        <v>128</v>
      </c>
      <c r="B130" s="3" t="str">
        <f>"王槐府"</f>
        <v>王槐府</v>
      </c>
      <c r="C130" s="3" t="s">
        <v>134</v>
      </c>
      <c r="D130" s="3" t="s">
        <v>7</v>
      </c>
      <c r="E130" s="4"/>
    </row>
    <row r="131" spans="1:5" ht="24.75" customHeight="1">
      <c r="A131" s="3">
        <v>129</v>
      </c>
      <c r="B131" s="3" t="str">
        <f>"王晖"</f>
        <v>王晖</v>
      </c>
      <c r="C131" s="3" t="s">
        <v>135</v>
      </c>
      <c r="D131" s="3" t="s">
        <v>7</v>
      </c>
      <c r="E131" s="4"/>
    </row>
    <row r="132" spans="1:5" ht="24.75" customHeight="1">
      <c r="A132" s="3">
        <v>130</v>
      </c>
      <c r="B132" s="3" t="str">
        <f>"王纪昀"</f>
        <v>王纪昀</v>
      </c>
      <c r="C132" s="3" t="s">
        <v>136</v>
      </c>
      <c r="D132" s="3" t="s">
        <v>7</v>
      </c>
      <c r="E132" s="4"/>
    </row>
    <row r="133" spans="1:5" ht="24.75" customHeight="1">
      <c r="A133" s="3">
        <v>131</v>
      </c>
      <c r="B133" s="3" t="str">
        <f>"王进"</f>
        <v>王进</v>
      </c>
      <c r="C133" s="3" t="s">
        <v>137</v>
      </c>
      <c r="D133" s="3" t="s">
        <v>7</v>
      </c>
      <c r="E133" s="4"/>
    </row>
    <row r="134" spans="1:5" ht="24.75" customHeight="1">
      <c r="A134" s="3">
        <v>132</v>
      </c>
      <c r="B134" s="3" t="str">
        <f>"王开成"</f>
        <v>王开成</v>
      </c>
      <c r="C134" s="3" t="s">
        <v>138</v>
      </c>
      <c r="D134" s="3" t="s">
        <v>7</v>
      </c>
      <c r="E134" s="4"/>
    </row>
    <row r="135" spans="1:5" ht="24.75" customHeight="1">
      <c r="A135" s="3">
        <v>133</v>
      </c>
      <c r="B135" s="3" t="str">
        <f>"王立旭"</f>
        <v>王立旭</v>
      </c>
      <c r="C135" s="3" t="s">
        <v>139</v>
      </c>
      <c r="D135" s="3" t="s">
        <v>7</v>
      </c>
      <c r="E135" s="4"/>
    </row>
    <row r="136" spans="1:5" ht="24.75" customHeight="1">
      <c r="A136" s="3">
        <v>134</v>
      </c>
      <c r="B136" s="3" t="str">
        <f>"王梦汤"</f>
        <v>王梦汤</v>
      </c>
      <c r="C136" s="3" t="s">
        <v>140</v>
      </c>
      <c r="D136" s="3" t="s">
        <v>7</v>
      </c>
      <c r="E136" s="4"/>
    </row>
    <row r="137" spans="1:5" ht="24.75" customHeight="1">
      <c r="A137" s="3">
        <v>135</v>
      </c>
      <c r="B137" s="3" t="str">
        <f>"王谋明"</f>
        <v>王谋明</v>
      </c>
      <c r="C137" s="3" t="s">
        <v>141</v>
      </c>
      <c r="D137" s="3" t="s">
        <v>7</v>
      </c>
      <c r="E137" s="4"/>
    </row>
    <row r="138" spans="1:5" ht="24.75" customHeight="1">
      <c r="A138" s="3">
        <v>136</v>
      </c>
      <c r="B138" s="3" t="str">
        <f>"王瑞天"</f>
        <v>王瑞天</v>
      </c>
      <c r="C138" s="3" t="s">
        <v>142</v>
      </c>
      <c r="D138" s="3" t="s">
        <v>7</v>
      </c>
      <c r="E138" s="4"/>
    </row>
    <row r="139" spans="1:5" ht="24.75" customHeight="1">
      <c r="A139" s="3">
        <v>137</v>
      </c>
      <c r="B139" s="3" t="str">
        <f>"王赛"</f>
        <v>王赛</v>
      </c>
      <c r="C139" s="3" t="s">
        <v>143</v>
      </c>
      <c r="D139" s="3" t="s">
        <v>7</v>
      </c>
      <c r="E139" s="4"/>
    </row>
    <row r="140" spans="1:5" ht="24.75" customHeight="1">
      <c r="A140" s="3">
        <v>138</v>
      </c>
      <c r="B140" s="3" t="str">
        <f>"王诗永"</f>
        <v>王诗永</v>
      </c>
      <c r="C140" s="3" t="s">
        <v>144</v>
      </c>
      <c r="D140" s="3" t="s">
        <v>7</v>
      </c>
      <c r="E140" s="4"/>
    </row>
    <row r="141" spans="1:5" ht="24.75" customHeight="1">
      <c r="A141" s="3">
        <v>139</v>
      </c>
      <c r="B141" s="3" t="str">
        <f>"王文智"</f>
        <v>王文智</v>
      </c>
      <c r="C141" s="3" t="s">
        <v>145</v>
      </c>
      <c r="D141" s="3" t="s">
        <v>7</v>
      </c>
      <c r="E141" s="4"/>
    </row>
    <row r="142" spans="1:5" ht="24.75" customHeight="1">
      <c r="A142" s="3">
        <v>140</v>
      </c>
      <c r="B142" s="3" t="str">
        <f>"王鑫"</f>
        <v>王鑫</v>
      </c>
      <c r="C142" s="3" t="s">
        <v>146</v>
      </c>
      <c r="D142" s="3" t="s">
        <v>7</v>
      </c>
      <c r="E142" s="4"/>
    </row>
    <row r="143" spans="1:5" ht="24.75" customHeight="1">
      <c r="A143" s="3">
        <v>141</v>
      </c>
      <c r="B143" s="3" t="str">
        <f>"王兴奖"</f>
        <v>王兴奖</v>
      </c>
      <c r="C143" s="3" t="s">
        <v>147</v>
      </c>
      <c r="D143" s="3" t="s">
        <v>7</v>
      </c>
      <c r="E143" s="4"/>
    </row>
    <row r="144" spans="1:5" ht="24.75" customHeight="1">
      <c r="A144" s="3">
        <v>142</v>
      </c>
      <c r="B144" s="3" t="str">
        <f>"王秀飞"</f>
        <v>王秀飞</v>
      </c>
      <c r="C144" s="3" t="s">
        <v>148</v>
      </c>
      <c r="D144" s="3" t="s">
        <v>7</v>
      </c>
      <c r="E144" s="4"/>
    </row>
    <row r="145" spans="1:5" ht="24.75" customHeight="1">
      <c r="A145" s="3">
        <v>143</v>
      </c>
      <c r="B145" s="3" t="str">
        <f>"王应才"</f>
        <v>王应才</v>
      </c>
      <c r="C145" s="3" t="s">
        <v>149</v>
      </c>
      <c r="D145" s="3" t="s">
        <v>7</v>
      </c>
      <c r="E145" s="4"/>
    </row>
    <row r="146" spans="1:5" ht="24.75" customHeight="1">
      <c r="A146" s="3">
        <v>144</v>
      </c>
      <c r="B146" s="3" t="str">
        <f>"王友福"</f>
        <v>王友福</v>
      </c>
      <c r="C146" s="3" t="s">
        <v>150</v>
      </c>
      <c r="D146" s="3" t="s">
        <v>7</v>
      </c>
      <c r="E146" s="4"/>
    </row>
    <row r="147" spans="1:5" ht="24.75" customHeight="1">
      <c r="A147" s="3">
        <v>145</v>
      </c>
      <c r="B147" s="3" t="str">
        <f>"王梓鸣"</f>
        <v>王梓鸣</v>
      </c>
      <c r="C147" s="3" t="s">
        <v>151</v>
      </c>
      <c r="D147" s="3" t="s">
        <v>7</v>
      </c>
      <c r="E147" s="4"/>
    </row>
    <row r="148" spans="1:5" ht="24.75" customHeight="1">
      <c r="A148" s="3">
        <v>146</v>
      </c>
      <c r="B148" s="3" t="str">
        <f>"韦抖威"</f>
        <v>韦抖威</v>
      </c>
      <c r="C148" s="3" t="s">
        <v>152</v>
      </c>
      <c r="D148" s="3" t="s">
        <v>7</v>
      </c>
      <c r="E148" s="4"/>
    </row>
    <row r="149" spans="1:5" ht="24.75" customHeight="1">
      <c r="A149" s="3">
        <v>147</v>
      </c>
      <c r="B149" s="3" t="str">
        <f>"韦永良"</f>
        <v>韦永良</v>
      </c>
      <c r="C149" s="3" t="s">
        <v>153</v>
      </c>
      <c r="D149" s="3" t="s">
        <v>7</v>
      </c>
      <c r="E149" s="4"/>
    </row>
    <row r="150" spans="1:5" ht="24.75" customHeight="1">
      <c r="A150" s="3">
        <v>148</v>
      </c>
      <c r="B150" s="3" t="str">
        <f>"温大运"</f>
        <v>温大运</v>
      </c>
      <c r="C150" s="3" t="s">
        <v>154</v>
      </c>
      <c r="D150" s="3" t="s">
        <v>7</v>
      </c>
      <c r="E150" s="4"/>
    </row>
    <row r="151" spans="1:5" ht="24.75" customHeight="1">
      <c r="A151" s="3">
        <v>149</v>
      </c>
      <c r="B151" s="3" t="str">
        <f>"温立雄"</f>
        <v>温立雄</v>
      </c>
      <c r="C151" s="3" t="s">
        <v>155</v>
      </c>
      <c r="D151" s="3" t="s">
        <v>7</v>
      </c>
      <c r="E151" s="4"/>
    </row>
    <row r="152" spans="1:5" ht="24.75" customHeight="1">
      <c r="A152" s="3">
        <v>150</v>
      </c>
      <c r="B152" s="3" t="str">
        <f>"文昊"</f>
        <v>文昊</v>
      </c>
      <c r="C152" s="3" t="s">
        <v>156</v>
      </c>
      <c r="D152" s="3" t="s">
        <v>7</v>
      </c>
      <c r="E152" s="4"/>
    </row>
    <row r="153" spans="1:5" ht="24.75" customHeight="1">
      <c r="A153" s="3">
        <v>151</v>
      </c>
      <c r="B153" s="3" t="str">
        <f>"文跃"</f>
        <v>文跃</v>
      </c>
      <c r="C153" s="3" t="s">
        <v>157</v>
      </c>
      <c r="D153" s="3" t="s">
        <v>7</v>
      </c>
      <c r="E153" s="4"/>
    </row>
    <row r="154" spans="1:5" ht="24.75" customHeight="1">
      <c r="A154" s="3">
        <v>152</v>
      </c>
      <c r="B154" s="3" t="str">
        <f>"吴斌"</f>
        <v>吴斌</v>
      </c>
      <c r="C154" s="3" t="s">
        <v>158</v>
      </c>
      <c r="D154" s="3" t="s">
        <v>7</v>
      </c>
      <c r="E154" s="4"/>
    </row>
    <row r="155" spans="1:5" ht="24.75" customHeight="1">
      <c r="A155" s="3">
        <v>153</v>
      </c>
      <c r="B155" s="3" t="str">
        <f>"吴定斌"</f>
        <v>吴定斌</v>
      </c>
      <c r="C155" s="3" t="s">
        <v>159</v>
      </c>
      <c r="D155" s="3" t="s">
        <v>7</v>
      </c>
      <c r="E155" s="4"/>
    </row>
    <row r="156" spans="1:5" ht="24.75" customHeight="1">
      <c r="A156" s="3">
        <v>154</v>
      </c>
      <c r="B156" s="3" t="str">
        <f>"吴昊"</f>
        <v>吴昊</v>
      </c>
      <c r="C156" s="3" t="s">
        <v>160</v>
      </c>
      <c r="D156" s="3" t="s">
        <v>7</v>
      </c>
      <c r="E156" s="4"/>
    </row>
    <row r="157" spans="1:5" ht="24.75" customHeight="1">
      <c r="A157" s="3">
        <v>155</v>
      </c>
      <c r="B157" s="3" t="str">
        <f>"吴开吉"</f>
        <v>吴开吉</v>
      </c>
      <c r="C157" s="3" t="s">
        <v>161</v>
      </c>
      <c r="D157" s="3" t="s">
        <v>7</v>
      </c>
      <c r="E157" s="4"/>
    </row>
    <row r="158" spans="1:5" ht="24.75" customHeight="1">
      <c r="A158" s="3">
        <v>156</v>
      </c>
      <c r="B158" s="3" t="str">
        <f>"吴坤禧 "</f>
        <v>吴坤禧 </v>
      </c>
      <c r="C158" s="3" t="s">
        <v>162</v>
      </c>
      <c r="D158" s="3" t="s">
        <v>7</v>
      </c>
      <c r="E158" s="4"/>
    </row>
    <row r="159" spans="1:5" ht="24.75" customHeight="1">
      <c r="A159" s="3">
        <v>157</v>
      </c>
      <c r="B159" s="3" t="str">
        <f>"吴淑鑫"</f>
        <v>吴淑鑫</v>
      </c>
      <c r="C159" s="3" t="s">
        <v>163</v>
      </c>
      <c r="D159" s="3" t="s">
        <v>7</v>
      </c>
      <c r="E159" s="4"/>
    </row>
    <row r="160" spans="1:5" ht="24.75" customHeight="1">
      <c r="A160" s="3">
        <v>158</v>
      </c>
      <c r="B160" s="3" t="str">
        <f>"吴挺能"</f>
        <v>吴挺能</v>
      </c>
      <c r="C160" s="3" t="s">
        <v>164</v>
      </c>
      <c r="D160" s="3" t="s">
        <v>7</v>
      </c>
      <c r="E160" s="4"/>
    </row>
    <row r="161" spans="1:5" ht="24.75" customHeight="1">
      <c r="A161" s="3">
        <v>159</v>
      </c>
      <c r="B161" s="3" t="str">
        <f>"吴永进"</f>
        <v>吴永进</v>
      </c>
      <c r="C161" s="3" t="s">
        <v>165</v>
      </c>
      <c r="D161" s="3" t="s">
        <v>7</v>
      </c>
      <c r="E161" s="4"/>
    </row>
    <row r="162" spans="1:5" ht="24.75" customHeight="1">
      <c r="A162" s="3">
        <v>160</v>
      </c>
      <c r="B162" s="3" t="str">
        <f>"吴止境"</f>
        <v>吴止境</v>
      </c>
      <c r="C162" s="3" t="s">
        <v>166</v>
      </c>
      <c r="D162" s="3" t="s">
        <v>7</v>
      </c>
      <c r="E162" s="4"/>
    </row>
    <row r="163" spans="1:5" ht="24.75" customHeight="1">
      <c r="A163" s="3">
        <v>161</v>
      </c>
      <c r="B163" s="3" t="str">
        <f>"吴卓潭"</f>
        <v>吴卓潭</v>
      </c>
      <c r="C163" s="3" t="s">
        <v>167</v>
      </c>
      <c r="D163" s="3" t="s">
        <v>7</v>
      </c>
      <c r="E163" s="4"/>
    </row>
    <row r="164" spans="1:5" ht="24.75" customHeight="1">
      <c r="A164" s="3">
        <v>162</v>
      </c>
      <c r="B164" s="3" t="str">
        <f>"夏成龙"</f>
        <v>夏成龙</v>
      </c>
      <c r="C164" s="3" t="s">
        <v>168</v>
      </c>
      <c r="D164" s="3" t="s">
        <v>7</v>
      </c>
      <c r="E164" s="4"/>
    </row>
    <row r="165" spans="1:5" ht="24.75" customHeight="1">
      <c r="A165" s="3">
        <v>163</v>
      </c>
      <c r="B165" s="3" t="str">
        <f>"肖达飚"</f>
        <v>肖达飚</v>
      </c>
      <c r="C165" s="3" t="s">
        <v>169</v>
      </c>
      <c r="D165" s="3" t="s">
        <v>7</v>
      </c>
      <c r="E165" s="4"/>
    </row>
    <row r="166" spans="1:5" ht="24.75" customHeight="1">
      <c r="A166" s="3">
        <v>164</v>
      </c>
      <c r="B166" s="3" t="str">
        <f>"谢明辉"</f>
        <v>谢明辉</v>
      </c>
      <c r="C166" s="3" t="s">
        <v>170</v>
      </c>
      <c r="D166" s="3" t="s">
        <v>7</v>
      </c>
      <c r="E166" s="4"/>
    </row>
    <row r="167" spans="1:5" ht="24.75" customHeight="1">
      <c r="A167" s="3">
        <v>165</v>
      </c>
      <c r="B167" s="3" t="str">
        <f>"谢召旭"</f>
        <v>谢召旭</v>
      </c>
      <c r="C167" s="3" t="s">
        <v>171</v>
      </c>
      <c r="D167" s="3" t="s">
        <v>7</v>
      </c>
      <c r="E167" s="4"/>
    </row>
    <row r="168" spans="1:5" ht="24.75" customHeight="1">
      <c r="A168" s="3">
        <v>166</v>
      </c>
      <c r="B168" s="3" t="str">
        <f>"谢正辉"</f>
        <v>谢正辉</v>
      </c>
      <c r="C168" s="3" t="s">
        <v>172</v>
      </c>
      <c r="D168" s="3" t="s">
        <v>7</v>
      </c>
      <c r="E168" s="4"/>
    </row>
    <row r="169" spans="1:5" ht="24.75" customHeight="1">
      <c r="A169" s="3">
        <v>167</v>
      </c>
      <c r="B169" s="3" t="str">
        <f>"邢霖"</f>
        <v>邢霖</v>
      </c>
      <c r="C169" s="3" t="s">
        <v>173</v>
      </c>
      <c r="D169" s="3" t="s">
        <v>7</v>
      </c>
      <c r="E169" s="4"/>
    </row>
    <row r="170" spans="1:5" ht="24.75" customHeight="1">
      <c r="A170" s="3">
        <v>168</v>
      </c>
      <c r="B170" s="3" t="str">
        <f>"邢益驹"</f>
        <v>邢益驹</v>
      </c>
      <c r="C170" s="3" t="s">
        <v>174</v>
      </c>
      <c r="D170" s="3" t="s">
        <v>7</v>
      </c>
      <c r="E170" s="4"/>
    </row>
    <row r="171" spans="1:5" ht="24.75" customHeight="1">
      <c r="A171" s="3">
        <v>169</v>
      </c>
      <c r="B171" s="3" t="str">
        <f>"徐端"</f>
        <v>徐端</v>
      </c>
      <c r="C171" s="3" t="s">
        <v>175</v>
      </c>
      <c r="D171" s="3" t="s">
        <v>7</v>
      </c>
      <c r="E171" s="4"/>
    </row>
    <row r="172" spans="1:5" ht="24.75" customHeight="1">
      <c r="A172" s="3">
        <v>170</v>
      </c>
      <c r="B172" s="3" t="str">
        <f>"徐日林"</f>
        <v>徐日林</v>
      </c>
      <c r="C172" s="3" t="s">
        <v>176</v>
      </c>
      <c r="D172" s="3" t="s">
        <v>7</v>
      </c>
      <c r="E172" s="4"/>
    </row>
    <row r="173" spans="1:5" ht="24.75" customHeight="1">
      <c r="A173" s="3">
        <v>171</v>
      </c>
      <c r="B173" s="3" t="str">
        <f>"徐文杰"</f>
        <v>徐文杰</v>
      </c>
      <c r="C173" s="3" t="s">
        <v>177</v>
      </c>
      <c r="D173" s="3" t="s">
        <v>7</v>
      </c>
      <c r="E173" s="4"/>
    </row>
    <row r="174" spans="1:5" ht="24.75" customHeight="1">
      <c r="A174" s="3">
        <v>172</v>
      </c>
      <c r="B174" s="3" t="str">
        <f>"许创辉"</f>
        <v>许创辉</v>
      </c>
      <c r="C174" s="3" t="s">
        <v>178</v>
      </c>
      <c r="D174" s="3" t="s">
        <v>7</v>
      </c>
      <c r="E174" s="4"/>
    </row>
    <row r="175" spans="1:5" ht="24.75" customHeight="1">
      <c r="A175" s="3">
        <v>173</v>
      </c>
      <c r="B175" s="3" t="str">
        <f>"许振川"</f>
        <v>许振川</v>
      </c>
      <c r="C175" s="3" t="s">
        <v>179</v>
      </c>
      <c r="D175" s="3" t="s">
        <v>7</v>
      </c>
      <c r="E175" s="4"/>
    </row>
    <row r="176" spans="1:5" ht="24.75" customHeight="1">
      <c r="A176" s="3">
        <v>174</v>
      </c>
      <c r="B176" s="3" t="str">
        <f>"许志攀"</f>
        <v>许志攀</v>
      </c>
      <c r="C176" s="3" t="s">
        <v>180</v>
      </c>
      <c r="D176" s="3" t="s">
        <v>7</v>
      </c>
      <c r="E176" s="4"/>
    </row>
    <row r="177" spans="1:5" ht="24.75" customHeight="1">
      <c r="A177" s="3">
        <v>175</v>
      </c>
      <c r="B177" s="3" t="str">
        <f>"许宗航"</f>
        <v>许宗航</v>
      </c>
      <c r="C177" s="3" t="s">
        <v>181</v>
      </c>
      <c r="D177" s="3" t="s">
        <v>7</v>
      </c>
      <c r="E177" s="4"/>
    </row>
    <row r="178" spans="1:5" ht="24.75" customHeight="1">
      <c r="A178" s="3">
        <v>176</v>
      </c>
      <c r="B178" s="3" t="str">
        <f>"颜海"</f>
        <v>颜海</v>
      </c>
      <c r="C178" s="3" t="s">
        <v>182</v>
      </c>
      <c r="D178" s="3" t="s">
        <v>7</v>
      </c>
      <c r="E178" s="4"/>
    </row>
    <row r="179" spans="1:5" ht="24.75" customHeight="1">
      <c r="A179" s="3">
        <v>177</v>
      </c>
      <c r="B179" s="3" t="str">
        <f>"燕登"</f>
        <v>燕登</v>
      </c>
      <c r="C179" s="3" t="s">
        <v>183</v>
      </c>
      <c r="D179" s="3" t="s">
        <v>7</v>
      </c>
      <c r="E179" s="4"/>
    </row>
    <row r="180" spans="1:5" ht="24.75" customHeight="1">
      <c r="A180" s="3">
        <v>178</v>
      </c>
      <c r="B180" s="3" t="str">
        <f>"羊本伟"</f>
        <v>羊本伟</v>
      </c>
      <c r="C180" s="3" t="s">
        <v>184</v>
      </c>
      <c r="D180" s="3" t="s">
        <v>7</v>
      </c>
      <c r="E180" s="4"/>
    </row>
    <row r="181" spans="1:5" ht="24.75" customHeight="1">
      <c r="A181" s="3">
        <v>179</v>
      </c>
      <c r="B181" s="3" t="str">
        <f>"羊俊威"</f>
        <v>羊俊威</v>
      </c>
      <c r="C181" s="3" t="s">
        <v>185</v>
      </c>
      <c r="D181" s="3" t="s">
        <v>7</v>
      </c>
      <c r="E181" s="4"/>
    </row>
    <row r="182" spans="1:5" ht="24.75" customHeight="1">
      <c r="A182" s="3">
        <v>180</v>
      </c>
      <c r="B182" s="3" t="str">
        <f>"杨冲"</f>
        <v>杨冲</v>
      </c>
      <c r="C182" s="3" t="s">
        <v>186</v>
      </c>
      <c r="D182" s="3" t="s">
        <v>7</v>
      </c>
      <c r="E182" s="4"/>
    </row>
    <row r="183" spans="1:5" ht="24.75" customHeight="1">
      <c r="A183" s="3">
        <v>181</v>
      </c>
      <c r="B183" s="3" t="str">
        <f>"杨帆"</f>
        <v>杨帆</v>
      </c>
      <c r="C183" s="3" t="s">
        <v>187</v>
      </c>
      <c r="D183" s="3" t="s">
        <v>7</v>
      </c>
      <c r="E183" s="4"/>
    </row>
    <row r="184" spans="1:5" ht="24.75" customHeight="1">
      <c r="A184" s="3">
        <v>182</v>
      </c>
      <c r="B184" s="3" t="str">
        <f>"易长兴"</f>
        <v>易长兴</v>
      </c>
      <c r="C184" s="3" t="s">
        <v>188</v>
      </c>
      <c r="D184" s="3" t="s">
        <v>7</v>
      </c>
      <c r="E184" s="4"/>
    </row>
    <row r="185" spans="1:5" ht="24.75" customHeight="1">
      <c r="A185" s="3">
        <v>183</v>
      </c>
      <c r="B185" s="3" t="str">
        <f>"余东巍"</f>
        <v>余东巍</v>
      </c>
      <c r="C185" s="3" t="s">
        <v>124</v>
      </c>
      <c r="D185" s="3" t="s">
        <v>7</v>
      </c>
      <c r="E185" s="4"/>
    </row>
    <row r="186" spans="1:5" ht="24.75" customHeight="1">
      <c r="A186" s="3">
        <v>184</v>
      </c>
      <c r="B186" s="3" t="str">
        <f>"余盛上"</f>
        <v>余盛上</v>
      </c>
      <c r="C186" s="3" t="s">
        <v>189</v>
      </c>
      <c r="D186" s="3" t="s">
        <v>7</v>
      </c>
      <c r="E186" s="4"/>
    </row>
    <row r="187" spans="1:5" ht="24.75" customHeight="1">
      <c r="A187" s="3">
        <v>185</v>
      </c>
      <c r="B187" s="3" t="str">
        <f>"云翊"</f>
        <v>云翊</v>
      </c>
      <c r="C187" s="3" t="s">
        <v>190</v>
      </c>
      <c r="D187" s="3" t="s">
        <v>7</v>
      </c>
      <c r="E187" s="4"/>
    </row>
    <row r="188" spans="1:5" ht="24.75" customHeight="1">
      <c r="A188" s="3">
        <v>186</v>
      </c>
      <c r="B188" s="3" t="str">
        <f>"詹达富"</f>
        <v>詹达富</v>
      </c>
      <c r="C188" s="3" t="s">
        <v>191</v>
      </c>
      <c r="D188" s="3" t="s">
        <v>7</v>
      </c>
      <c r="E188" s="4"/>
    </row>
    <row r="189" spans="1:5" ht="24.75" customHeight="1">
      <c r="A189" s="3">
        <v>187</v>
      </c>
      <c r="B189" s="3" t="str">
        <f>"张玳"</f>
        <v>张玳</v>
      </c>
      <c r="C189" s="3" t="s">
        <v>192</v>
      </c>
      <c r="D189" s="3" t="s">
        <v>7</v>
      </c>
      <c r="E189" s="4"/>
    </row>
    <row r="190" spans="1:5" ht="24.75" customHeight="1">
      <c r="A190" s="3">
        <v>188</v>
      </c>
      <c r="B190" s="3" t="str">
        <f>"张佳俊"</f>
        <v>张佳俊</v>
      </c>
      <c r="C190" s="3" t="s">
        <v>193</v>
      </c>
      <c r="D190" s="3" t="s">
        <v>7</v>
      </c>
      <c r="E190" s="4"/>
    </row>
    <row r="191" spans="1:5" ht="24.75" customHeight="1">
      <c r="A191" s="3">
        <v>189</v>
      </c>
      <c r="B191" s="3" t="str">
        <f>"张乐煌"</f>
        <v>张乐煌</v>
      </c>
      <c r="C191" s="3" t="s">
        <v>194</v>
      </c>
      <c r="D191" s="3" t="s">
        <v>7</v>
      </c>
      <c r="E191" s="4"/>
    </row>
    <row r="192" spans="1:5" ht="24.75" customHeight="1">
      <c r="A192" s="3">
        <v>190</v>
      </c>
      <c r="B192" s="3" t="str">
        <f>"张子博"</f>
        <v>张子博</v>
      </c>
      <c r="C192" s="3" t="s">
        <v>195</v>
      </c>
      <c r="D192" s="3" t="s">
        <v>7</v>
      </c>
      <c r="E192" s="4"/>
    </row>
    <row r="193" spans="1:5" ht="24.75" customHeight="1">
      <c r="A193" s="3">
        <v>191</v>
      </c>
      <c r="B193" s="3" t="str">
        <f>"赵浩淞"</f>
        <v>赵浩淞</v>
      </c>
      <c r="C193" s="3" t="s">
        <v>196</v>
      </c>
      <c r="D193" s="3" t="s">
        <v>7</v>
      </c>
      <c r="E193" s="4"/>
    </row>
    <row r="194" spans="1:5" ht="24.75" customHeight="1">
      <c r="A194" s="3">
        <v>192</v>
      </c>
      <c r="B194" s="3" t="str">
        <f>"郑进优"</f>
        <v>郑进优</v>
      </c>
      <c r="C194" s="3" t="s">
        <v>197</v>
      </c>
      <c r="D194" s="3" t="s">
        <v>7</v>
      </c>
      <c r="E194" s="4"/>
    </row>
    <row r="195" spans="1:5" ht="24.75" customHeight="1">
      <c r="A195" s="3">
        <v>193</v>
      </c>
      <c r="B195" s="3" t="str">
        <f>"郑淇阳"</f>
        <v>郑淇阳</v>
      </c>
      <c r="C195" s="3" t="s">
        <v>198</v>
      </c>
      <c r="D195" s="3" t="s">
        <v>7</v>
      </c>
      <c r="E195" s="4"/>
    </row>
    <row r="196" spans="1:5" ht="24.75" customHeight="1">
      <c r="A196" s="3">
        <v>194</v>
      </c>
      <c r="B196" s="3" t="str">
        <f>"郑乾"</f>
        <v>郑乾</v>
      </c>
      <c r="C196" s="3" t="s">
        <v>199</v>
      </c>
      <c r="D196" s="3" t="s">
        <v>7</v>
      </c>
      <c r="E196" s="4"/>
    </row>
    <row r="197" spans="1:5" ht="24.75" customHeight="1">
      <c r="A197" s="3">
        <v>195</v>
      </c>
      <c r="B197" s="3" t="str">
        <f>"郑永亮"</f>
        <v>郑永亮</v>
      </c>
      <c r="C197" s="3" t="s">
        <v>200</v>
      </c>
      <c r="D197" s="3" t="s">
        <v>7</v>
      </c>
      <c r="E197" s="4"/>
    </row>
    <row r="198" spans="1:5" ht="24.75" customHeight="1">
      <c r="A198" s="3">
        <v>196</v>
      </c>
      <c r="B198" s="3" t="str">
        <f>"郑玉郡"</f>
        <v>郑玉郡</v>
      </c>
      <c r="C198" s="3" t="s">
        <v>201</v>
      </c>
      <c r="D198" s="3" t="s">
        <v>7</v>
      </c>
      <c r="E198" s="4"/>
    </row>
    <row r="199" spans="1:5" ht="24.75" customHeight="1">
      <c r="A199" s="3">
        <v>197</v>
      </c>
      <c r="B199" s="3" t="str">
        <f>"钟学东"</f>
        <v>钟学东</v>
      </c>
      <c r="C199" s="3" t="s">
        <v>202</v>
      </c>
      <c r="D199" s="3" t="s">
        <v>7</v>
      </c>
      <c r="E199" s="4"/>
    </row>
    <row r="200" spans="1:5" ht="24.75" customHeight="1">
      <c r="A200" s="3">
        <v>198</v>
      </c>
      <c r="B200" s="3" t="str">
        <f>"钟学帆"</f>
        <v>钟学帆</v>
      </c>
      <c r="C200" s="3" t="s">
        <v>203</v>
      </c>
      <c r="D200" s="3" t="s">
        <v>7</v>
      </c>
      <c r="E200" s="4"/>
    </row>
    <row r="201" spans="1:5" ht="24.75" customHeight="1">
      <c r="A201" s="3">
        <v>199</v>
      </c>
      <c r="B201" s="3" t="str">
        <f>"周斌"</f>
        <v>周斌</v>
      </c>
      <c r="C201" s="3" t="s">
        <v>204</v>
      </c>
      <c r="D201" s="3" t="s">
        <v>7</v>
      </c>
      <c r="E201" s="4"/>
    </row>
    <row r="202" spans="1:5" ht="24.75" customHeight="1">
      <c r="A202" s="3">
        <v>200</v>
      </c>
      <c r="B202" s="3" t="str">
        <f>"周丙崇"</f>
        <v>周丙崇</v>
      </c>
      <c r="C202" s="3" t="s">
        <v>205</v>
      </c>
      <c r="D202" s="3" t="s">
        <v>7</v>
      </c>
      <c r="E202" s="4"/>
    </row>
    <row r="203" spans="1:5" ht="24.75" customHeight="1">
      <c r="A203" s="3">
        <v>201</v>
      </c>
      <c r="B203" s="3" t="str">
        <f>"周晋才"</f>
        <v>周晋才</v>
      </c>
      <c r="C203" s="3" t="s">
        <v>206</v>
      </c>
      <c r="D203" s="3" t="s">
        <v>7</v>
      </c>
      <c r="E203" s="4"/>
    </row>
    <row r="204" spans="1:5" ht="24.75" customHeight="1">
      <c r="A204" s="3">
        <v>202</v>
      </c>
      <c r="B204" s="3" t="str">
        <f>"周石林"</f>
        <v>周石林</v>
      </c>
      <c r="C204" s="3" t="s">
        <v>207</v>
      </c>
      <c r="D204" s="3" t="s">
        <v>7</v>
      </c>
      <c r="E204" s="4"/>
    </row>
    <row r="205" spans="1:5" ht="24.75" customHeight="1">
      <c r="A205" s="3">
        <v>203</v>
      </c>
      <c r="B205" s="3" t="str">
        <f>"周昭牧"</f>
        <v>周昭牧</v>
      </c>
      <c r="C205" s="3" t="s">
        <v>208</v>
      </c>
      <c r="D205" s="3" t="s">
        <v>7</v>
      </c>
      <c r="E205" s="4"/>
    </row>
    <row r="206" spans="1:5" ht="24.75" customHeight="1">
      <c r="A206" s="3">
        <v>204</v>
      </c>
      <c r="B206" s="3" t="str">
        <f>"周志铭"</f>
        <v>周志铭</v>
      </c>
      <c r="C206" s="3" t="s">
        <v>209</v>
      </c>
      <c r="D206" s="3" t="s">
        <v>7</v>
      </c>
      <c r="E206" s="4"/>
    </row>
    <row r="207" spans="1:5" ht="24.75" customHeight="1">
      <c r="A207" s="3">
        <v>205</v>
      </c>
      <c r="B207" s="3" t="str">
        <f>"周志颖"</f>
        <v>周志颖</v>
      </c>
      <c r="C207" s="3" t="s">
        <v>210</v>
      </c>
      <c r="D207" s="3" t="s">
        <v>7</v>
      </c>
      <c r="E207" s="4"/>
    </row>
    <row r="208" spans="1:5" ht="24.75" customHeight="1">
      <c r="A208" s="3">
        <v>206</v>
      </c>
      <c r="B208" s="3" t="str">
        <f>"朱厚明"</f>
        <v>朱厚明</v>
      </c>
      <c r="C208" s="3" t="s">
        <v>211</v>
      </c>
      <c r="D208" s="3" t="s">
        <v>7</v>
      </c>
      <c r="E208" s="4"/>
    </row>
    <row r="209" spans="1:5" ht="24.75" customHeight="1">
      <c r="A209" s="3">
        <v>207</v>
      </c>
      <c r="B209" s="3" t="str">
        <f>"蔡芳红"</f>
        <v>蔡芳红</v>
      </c>
      <c r="C209" s="3" t="s">
        <v>212</v>
      </c>
      <c r="D209" s="3" t="s">
        <v>213</v>
      </c>
      <c r="E209" s="4"/>
    </row>
    <row r="210" spans="1:5" ht="24.75" customHeight="1">
      <c r="A210" s="3">
        <v>208</v>
      </c>
      <c r="B210" s="3" t="str">
        <f>"蔡秋珊"</f>
        <v>蔡秋珊</v>
      </c>
      <c r="C210" s="3" t="s">
        <v>214</v>
      </c>
      <c r="D210" s="3" t="s">
        <v>213</v>
      </c>
      <c r="E210" s="4"/>
    </row>
    <row r="211" spans="1:5" ht="24.75" customHeight="1">
      <c r="A211" s="3">
        <v>209</v>
      </c>
      <c r="B211" s="3" t="str">
        <f>"蔡文谞"</f>
        <v>蔡文谞</v>
      </c>
      <c r="C211" s="3" t="s">
        <v>215</v>
      </c>
      <c r="D211" s="3" t="s">
        <v>213</v>
      </c>
      <c r="E211" s="4"/>
    </row>
    <row r="212" spans="1:5" ht="24.75" customHeight="1">
      <c r="A212" s="3">
        <v>210</v>
      </c>
      <c r="B212" s="3" t="str">
        <f>"蔡小婧"</f>
        <v>蔡小婧</v>
      </c>
      <c r="C212" s="3" t="s">
        <v>216</v>
      </c>
      <c r="D212" s="3" t="s">
        <v>213</v>
      </c>
      <c r="E212" s="4"/>
    </row>
    <row r="213" spans="1:5" ht="24.75" customHeight="1">
      <c r="A213" s="3">
        <v>211</v>
      </c>
      <c r="B213" s="3" t="str">
        <f>"曹杨"</f>
        <v>曹杨</v>
      </c>
      <c r="C213" s="3" t="s">
        <v>217</v>
      </c>
      <c r="D213" s="3" t="s">
        <v>213</v>
      </c>
      <c r="E213" s="4"/>
    </row>
    <row r="214" spans="1:5" ht="24.75" customHeight="1">
      <c r="A214" s="3">
        <v>212</v>
      </c>
      <c r="B214" s="3" t="str">
        <f>"曾霞"</f>
        <v>曾霞</v>
      </c>
      <c r="C214" s="3" t="s">
        <v>218</v>
      </c>
      <c r="D214" s="3" t="s">
        <v>213</v>
      </c>
      <c r="E214" s="4"/>
    </row>
    <row r="215" spans="1:5" ht="24.75" customHeight="1">
      <c r="A215" s="3">
        <v>213</v>
      </c>
      <c r="B215" s="3" t="str">
        <f>"陈惠完"</f>
        <v>陈惠完</v>
      </c>
      <c r="C215" s="3" t="s">
        <v>219</v>
      </c>
      <c r="D215" s="3" t="s">
        <v>213</v>
      </c>
      <c r="E215" s="4"/>
    </row>
    <row r="216" spans="1:5" ht="24.75" customHeight="1">
      <c r="A216" s="3">
        <v>214</v>
      </c>
      <c r="B216" s="3" t="str">
        <f>"陈积雅"</f>
        <v>陈积雅</v>
      </c>
      <c r="C216" s="3" t="s">
        <v>220</v>
      </c>
      <c r="D216" s="3" t="s">
        <v>213</v>
      </c>
      <c r="E216" s="4"/>
    </row>
    <row r="217" spans="1:5" ht="24.75" customHeight="1">
      <c r="A217" s="3">
        <v>215</v>
      </c>
      <c r="B217" s="3" t="str">
        <f>"陈雯欣"</f>
        <v>陈雯欣</v>
      </c>
      <c r="C217" s="3" t="s">
        <v>221</v>
      </c>
      <c r="D217" s="3" t="s">
        <v>213</v>
      </c>
      <c r="E217" s="4"/>
    </row>
    <row r="218" spans="1:5" ht="24.75" customHeight="1">
      <c r="A218" s="3">
        <v>216</v>
      </c>
      <c r="B218" s="3" t="str">
        <f>"陈笑萱"</f>
        <v>陈笑萱</v>
      </c>
      <c r="C218" s="3" t="s">
        <v>222</v>
      </c>
      <c r="D218" s="3" t="s">
        <v>213</v>
      </c>
      <c r="E218" s="4"/>
    </row>
    <row r="219" spans="1:5" ht="24.75" customHeight="1">
      <c r="A219" s="3">
        <v>217</v>
      </c>
      <c r="B219" s="3" t="str">
        <f>"陈雅婷"</f>
        <v>陈雅婷</v>
      </c>
      <c r="C219" s="3" t="s">
        <v>223</v>
      </c>
      <c r="D219" s="3" t="s">
        <v>213</v>
      </c>
      <c r="E219" s="4"/>
    </row>
    <row r="220" spans="1:5" ht="24.75" customHeight="1">
      <c r="A220" s="3">
        <v>218</v>
      </c>
      <c r="B220" s="3" t="str">
        <f>"陈艳春"</f>
        <v>陈艳春</v>
      </c>
      <c r="C220" s="3" t="s">
        <v>224</v>
      </c>
      <c r="D220" s="3" t="s">
        <v>213</v>
      </c>
      <c r="E220" s="4"/>
    </row>
    <row r="221" spans="1:5" ht="24.75" customHeight="1">
      <c r="A221" s="3">
        <v>219</v>
      </c>
      <c r="B221" s="3" t="str">
        <f>"陈颖"</f>
        <v>陈颖</v>
      </c>
      <c r="C221" s="3" t="s">
        <v>225</v>
      </c>
      <c r="D221" s="3" t="s">
        <v>213</v>
      </c>
      <c r="E221" s="4"/>
    </row>
    <row r="222" spans="1:5" ht="24.75" customHeight="1">
      <c r="A222" s="3">
        <v>220</v>
      </c>
      <c r="B222" s="3" t="str">
        <f>"陈志胜"</f>
        <v>陈志胜</v>
      </c>
      <c r="C222" s="3" t="s">
        <v>226</v>
      </c>
      <c r="D222" s="3" t="s">
        <v>213</v>
      </c>
      <c r="E222" s="4"/>
    </row>
    <row r="223" spans="1:5" ht="24.75" customHeight="1">
      <c r="A223" s="3">
        <v>221</v>
      </c>
      <c r="B223" s="3" t="str">
        <f>"邓小江"</f>
        <v>邓小江</v>
      </c>
      <c r="C223" s="3" t="s">
        <v>227</v>
      </c>
      <c r="D223" s="3" t="s">
        <v>213</v>
      </c>
      <c r="E223" s="4"/>
    </row>
    <row r="224" spans="1:5" ht="24.75" customHeight="1">
      <c r="A224" s="3">
        <v>222</v>
      </c>
      <c r="B224" s="3" t="str">
        <f>"杜欣"</f>
        <v>杜欣</v>
      </c>
      <c r="C224" s="3" t="s">
        <v>228</v>
      </c>
      <c r="D224" s="3" t="s">
        <v>213</v>
      </c>
      <c r="E224" s="4"/>
    </row>
    <row r="225" spans="1:5" ht="24.75" customHeight="1">
      <c r="A225" s="3">
        <v>223</v>
      </c>
      <c r="B225" s="3" t="str">
        <f>"范老钦"</f>
        <v>范老钦</v>
      </c>
      <c r="C225" s="3" t="s">
        <v>229</v>
      </c>
      <c r="D225" s="3" t="s">
        <v>213</v>
      </c>
      <c r="E225" s="4"/>
    </row>
    <row r="226" spans="1:5" ht="24.75" customHeight="1">
      <c r="A226" s="3">
        <v>224</v>
      </c>
      <c r="B226" s="3" t="str">
        <f>"冯佳慧"</f>
        <v>冯佳慧</v>
      </c>
      <c r="C226" s="3" t="s">
        <v>230</v>
      </c>
      <c r="D226" s="3" t="s">
        <v>213</v>
      </c>
      <c r="E226" s="4"/>
    </row>
    <row r="227" spans="1:5" ht="24.75" customHeight="1">
      <c r="A227" s="3">
        <v>225</v>
      </c>
      <c r="B227" s="3" t="str">
        <f>"冯学卿"</f>
        <v>冯学卿</v>
      </c>
      <c r="C227" s="3" t="s">
        <v>231</v>
      </c>
      <c r="D227" s="3" t="s">
        <v>213</v>
      </c>
      <c r="E227" s="4"/>
    </row>
    <row r="228" spans="1:5" ht="24.75" customHeight="1">
      <c r="A228" s="3">
        <v>226</v>
      </c>
      <c r="B228" s="3" t="str">
        <f>"符金玲"</f>
        <v>符金玲</v>
      </c>
      <c r="C228" s="3" t="s">
        <v>232</v>
      </c>
      <c r="D228" s="3" t="s">
        <v>213</v>
      </c>
      <c r="E228" s="4"/>
    </row>
    <row r="229" spans="1:5" ht="24.75" customHeight="1">
      <c r="A229" s="3">
        <v>227</v>
      </c>
      <c r="B229" s="3" t="str">
        <f>"符丽美"</f>
        <v>符丽美</v>
      </c>
      <c r="C229" s="3" t="s">
        <v>233</v>
      </c>
      <c r="D229" s="3" t="s">
        <v>213</v>
      </c>
      <c r="E229" s="4"/>
    </row>
    <row r="230" spans="1:5" ht="24.75" customHeight="1">
      <c r="A230" s="3">
        <v>228</v>
      </c>
      <c r="B230" s="3" t="str">
        <f>"符灵丹"</f>
        <v>符灵丹</v>
      </c>
      <c r="C230" s="3" t="s">
        <v>234</v>
      </c>
      <c r="D230" s="3" t="s">
        <v>213</v>
      </c>
      <c r="E230" s="4"/>
    </row>
    <row r="231" spans="1:5" ht="24.75" customHeight="1">
      <c r="A231" s="3">
        <v>229</v>
      </c>
      <c r="B231" s="3" t="str">
        <f>"符沐紫"</f>
        <v>符沐紫</v>
      </c>
      <c r="C231" s="3" t="s">
        <v>235</v>
      </c>
      <c r="D231" s="3" t="s">
        <v>213</v>
      </c>
      <c r="E231" s="4"/>
    </row>
    <row r="232" spans="1:5" ht="24.75" customHeight="1">
      <c r="A232" s="3">
        <v>230</v>
      </c>
      <c r="B232" s="3" t="str">
        <f>"符世君"</f>
        <v>符世君</v>
      </c>
      <c r="C232" s="3" t="s">
        <v>236</v>
      </c>
      <c r="D232" s="3" t="s">
        <v>213</v>
      </c>
      <c r="E232" s="4"/>
    </row>
    <row r="233" spans="1:5" ht="24.75" customHeight="1">
      <c r="A233" s="3">
        <v>231</v>
      </c>
      <c r="B233" s="3" t="str">
        <f>"符婷燕"</f>
        <v>符婷燕</v>
      </c>
      <c r="C233" s="3" t="s">
        <v>237</v>
      </c>
      <c r="D233" s="3" t="s">
        <v>213</v>
      </c>
      <c r="E233" s="4"/>
    </row>
    <row r="234" spans="1:5" ht="24.75" customHeight="1">
      <c r="A234" s="3">
        <v>232</v>
      </c>
      <c r="B234" s="3" t="str">
        <f>"符小娇"</f>
        <v>符小娇</v>
      </c>
      <c r="C234" s="3" t="s">
        <v>238</v>
      </c>
      <c r="D234" s="3" t="s">
        <v>213</v>
      </c>
      <c r="E234" s="4"/>
    </row>
    <row r="235" spans="1:5" ht="24.75" customHeight="1">
      <c r="A235" s="3">
        <v>233</v>
      </c>
      <c r="B235" s="3" t="str">
        <f>"符艳"</f>
        <v>符艳</v>
      </c>
      <c r="C235" s="3" t="s">
        <v>239</v>
      </c>
      <c r="D235" s="3" t="s">
        <v>213</v>
      </c>
      <c r="E235" s="4"/>
    </row>
    <row r="236" spans="1:5" ht="24.75" customHeight="1">
      <c r="A236" s="3">
        <v>234</v>
      </c>
      <c r="B236" s="3" t="str">
        <f>"符扬媛"</f>
        <v>符扬媛</v>
      </c>
      <c r="C236" s="3" t="s">
        <v>240</v>
      </c>
      <c r="D236" s="3" t="s">
        <v>213</v>
      </c>
      <c r="E236" s="4"/>
    </row>
    <row r="237" spans="1:5" ht="24.75" customHeight="1">
      <c r="A237" s="3">
        <v>235</v>
      </c>
      <c r="B237" s="3" t="str">
        <f>"符有霞"</f>
        <v>符有霞</v>
      </c>
      <c r="C237" s="3" t="s">
        <v>241</v>
      </c>
      <c r="D237" s="3" t="s">
        <v>213</v>
      </c>
      <c r="E237" s="4"/>
    </row>
    <row r="238" spans="1:5" ht="24.75" customHeight="1">
      <c r="A238" s="3">
        <v>236</v>
      </c>
      <c r="B238" s="3" t="str">
        <f>"符源"</f>
        <v>符源</v>
      </c>
      <c r="C238" s="3" t="s">
        <v>242</v>
      </c>
      <c r="D238" s="3" t="s">
        <v>213</v>
      </c>
      <c r="E238" s="4"/>
    </row>
    <row r="239" spans="1:5" ht="24.75" customHeight="1">
      <c r="A239" s="3">
        <v>237</v>
      </c>
      <c r="B239" s="3" t="str">
        <f>"付仰仰"</f>
        <v>付仰仰</v>
      </c>
      <c r="C239" s="3" t="s">
        <v>243</v>
      </c>
      <c r="D239" s="3" t="s">
        <v>213</v>
      </c>
      <c r="E239" s="4"/>
    </row>
    <row r="240" spans="1:5" ht="24.75" customHeight="1">
      <c r="A240" s="3">
        <v>238</v>
      </c>
      <c r="B240" s="3" t="str">
        <f>"高海新"</f>
        <v>高海新</v>
      </c>
      <c r="C240" s="3" t="s">
        <v>244</v>
      </c>
      <c r="D240" s="3" t="s">
        <v>213</v>
      </c>
      <c r="E240" s="4"/>
    </row>
    <row r="241" spans="1:5" ht="24.75" customHeight="1">
      <c r="A241" s="3">
        <v>239</v>
      </c>
      <c r="B241" s="3" t="str">
        <f>"高咏琦"</f>
        <v>高咏琦</v>
      </c>
      <c r="C241" s="3" t="s">
        <v>245</v>
      </c>
      <c r="D241" s="3" t="s">
        <v>213</v>
      </c>
      <c r="E241" s="4"/>
    </row>
    <row r="242" spans="1:5" ht="24.75" customHeight="1">
      <c r="A242" s="3">
        <v>240</v>
      </c>
      <c r="B242" s="3" t="str">
        <f>"辜晓玲"</f>
        <v>辜晓玲</v>
      </c>
      <c r="C242" s="3" t="s">
        <v>246</v>
      </c>
      <c r="D242" s="3" t="s">
        <v>213</v>
      </c>
      <c r="E242" s="4"/>
    </row>
    <row r="243" spans="1:5" ht="24.75" customHeight="1">
      <c r="A243" s="3">
        <v>241</v>
      </c>
      <c r="B243" s="3" t="str">
        <f>"郭芳菊"</f>
        <v>郭芳菊</v>
      </c>
      <c r="C243" s="3" t="s">
        <v>247</v>
      </c>
      <c r="D243" s="3" t="s">
        <v>213</v>
      </c>
      <c r="E243" s="4"/>
    </row>
    <row r="244" spans="1:5" ht="24.75" customHeight="1">
      <c r="A244" s="3">
        <v>242</v>
      </c>
      <c r="B244" s="3" t="str">
        <f>"郭江珍"</f>
        <v>郭江珍</v>
      </c>
      <c r="C244" s="3" t="s">
        <v>248</v>
      </c>
      <c r="D244" s="3" t="s">
        <v>213</v>
      </c>
      <c r="E244" s="4"/>
    </row>
    <row r="245" spans="1:5" ht="24.75" customHeight="1">
      <c r="A245" s="3">
        <v>243</v>
      </c>
      <c r="B245" s="3" t="str">
        <f>"郭劲飞"</f>
        <v>郭劲飞</v>
      </c>
      <c r="C245" s="3" t="s">
        <v>249</v>
      </c>
      <c r="D245" s="3" t="s">
        <v>213</v>
      </c>
      <c r="E245" s="4"/>
    </row>
    <row r="246" spans="1:5" ht="24.75" customHeight="1">
      <c r="A246" s="3">
        <v>244</v>
      </c>
      <c r="B246" s="3" t="str">
        <f>"郭晓琪"</f>
        <v>郭晓琪</v>
      </c>
      <c r="C246" s="3" t="s">
        <v>250</v>
      </c>
      <c r="D246" s="3" t="s">
        <v>213</v>
      </c>
      <c r="E246" s="4"/>
    </row>
    <row r="247" spans="1:5" ht="24.75" customHeight="1">
      <c r="A247" s="3">
        <v>245</v>
      </c>
      <c r="B247" s="3" t="str">
        <f>"韩妃婷"</f>
        <v>韩妃婷</v>
      </c>
      <c r="C247" s="3" t="s">
        <v>251</v>
      </c>
      <c r="D247" s="3" t="s">
        <v>213</v>
      </c>
      <c r="E247" s="4"/>
    </row>
    <row r="248" spans="1:5" ht="24.75" customHeight="1">
      <c r="A248" s="3">
        <v>246</v>
      </c>
      <c r="B248" s="3" t="str">
        <f>"何娟娟"</f>
        <v>何娟娟</v>
      </c>
      <c r="C248" s="3" t="s">
        <v>252</v>
      </c>
      <c r="D248" s="3" t="s">
        <v>213</v>
      </c>
      <c r="E248" s="4"/>
    </row>
    <row r="249" spans="1:5" ht="24.75" customHeight="1">
      <c r="A249" s="3">
        <v>247</v>
      </c>
      <c r="B249" s="3" t="str">
        <f>"洪玲"</f>
        <v>洪玲</v>
      </c>
      <c r="C249" s="3" t="s">
        <v>253</v>
      </c>
      <c r="D249" s="3" t="s">
        <v>213</v>
      </c>
      <c r="E249" s="4"/>
    </row>
    <row r="250" spans="1:5" ht="24.75" customHeight="1">
      <c r="A250" s="3">
        <v>248</v>
      </c>
      <c r="B250" s="3" t="str">
        <f>"侯正羽"</f>
        <v>侯正羽</v>
      </c>
      <c r="C250" s="3" t="s">
        <v>254</v>
      </c>
      <c r="D250" s="3" t="s">
        <v>213</v>
      </c>
      <c r="E250" s="4"/>
    </row>
    <row r="251" spans="1:5" ht="24.75" customHeight="1">
      <c r="A251" s="3">
        <v>249</v>
      </c>
      <c r="B251" s="3" t="str">
        <f>"黄晨"</f>
        <v>黄晨</v>
      </c>
      <c r="C251" s="3" t="s">
        <v>255</v>
      </c>
      <c r="D251" s="3" t="s">
        <v>213</v>
      </c>
      <c r="E251" s="4"/>
    </row>
    <row r="252" spans="1:5" ht="24.75" customHeight="1">
      <c r="A252" s="3">
        <v>250</v>
      </c>
      <c r="B252" s="3" t="str">
        <f>"黄诗诗"</f>
        <v>黄诗诗</v>
      </c>
      <c r="C252" s="3" t="s">
        <v>256</v>
      </c>
      <c r="D252" s="3" t="s">
        <v>213</v>
      </c>
      <c r="E252" s="4"/>
    </row>
    <row r="253" spans="1:5" ht="24.75" customHeight="1">
      <c r="A253" s="3">
        <v>251</v>
      </c>
      <c r="B253" s="3" t="str">
        <f>"吉秀如"</f>
        <v>吉秀如</v>
      </c>
      <c r="C253" s="3" t="s">
        <v>257</v>
      </c>
      <c r="D253" s="3" t="s">
        <v>213</v>
      </c>
      <c r="E253" s="4"/>
    </row>
    <row r="254" spans="1:5" ht="24.75" customHeight="1">
      <c r="A254" s="3">
        <v>252</v>
      </c>
      <c r="B254" s="3" t="str">
        <f>"黎日爱"</f>
        <v>黎日爱</v>
      </c>
      <c r="C254" s="3" t="s">
        <v>258</v>
      </c>
      <c r="D254" s="3" t="s">
        <v>213</v>
      </c>
      <c r="E254" s="4"/>
    </row>
    <row r="255" spans="1:5" ht="24.75" customHeight="1">
      <c r="A255" s="3">
        <v>253</v>
      </c>
      <c r="B255" s="3" t="str">
        <f>"黎小丽"</f>
        <v>黎小丽</v>
      </c>
      <c r="C255" s="3" t="s">
        <v>259</v>
      </c>
      <c r="D255" s="3" t="s">
        <v>213</v>
      </c>
      <c r="E255" s="4"/>
    </row>
    <row r="256" spans="1:5" ht="24.75" customHeight="1">
      <c r="A256" s="3">
        <v>254</v>
      </c>
      <c r="B256" s="3" t="str">
        <f>"李宝珍"</f>
        <v>李宝珍</v>
      </c>
      <c r="C256" s="3" t="s">
        <v>260</v>
      </c>
      <c r="D256" s="3" t="s">
        <v>213</v>
      </c>
      <c r="E256" s="4"/>
    </row>
    <row r="257" spans="1:5" ht="24.75" customHeight="1">
      <c r="A257" s="3">
        <v>255</v>
      </c>
      <c r="B257" s="3" t="str">
        <f>"李定妹"</f>
        <v>李定妹</v>
      </c>
      <c r="C257" s="3" t="s">
        <v>261</v>
      </c>
      <c r="D257" s="3" t="s">
        <v>213</v>
      </c>
      <c r="E257" s="4"/>
    </row>
    <row r="258" spans="1:5" ht="24.75" customHeight="1">
      <c r="A258" s="3">
        <v>256</v>
      </c>
      <c r="B258" s="3" t="str">
        <f>"李海霞"</f>
        <v>李海霞</v>
      </c>
      <c r="C258" s="3" t="s">
        <v>262</v>
      </c>
      <c r="D258" s="3" t="s">
        <v>213</v>
      </c>
      <c r="E258" s="4"/>
    </row>
    <row r="259" spans="1:5" ht="24.75" customHeight="1">
      <c r="A259" s="3">
        <v>257</v>
      </c>
      <c r="B259" s="3" t="str">
        <f>"李佳希"</f>
        <v>李佳希</v>
      </c>
      <c r="C259" s="3" t="s">
        <v>263</v>
      </c>
      <c r="D259" s="3" t="s">
        <v>213</v>
      </c>
      <c r="E259" s="4"/>
    </row>
    <row r="260" spans="1:5" ht="24.75" customHeight="1">
      <c r="A260" s="3">
        <v>258</v>
      </c>
      <c r="B260" s="3" t="str">
        <f>"李露"</f>
        <v>李露</v>
      </c>
      <c r="C260" s="3" t="s">
        <v>264</v>
      </c>
      <c r="D260" s="3" t="s">
        <v>213</v>
      </c>
      <c r="E260" s="4"/>
    </row>
    <row r="261" spans="1:5" ht="24.75" customHeight="1">
      <c r="A261" s="3">
        <v>259</v>
      </c>
      <c r="B261" s="3" t="str">
        <f>"李梦颖"</f>
        <v>李梦颖</v>
      </c>
      <c r="C261" s="3" t="s">
        <v>265</v>
      </c>
      <c r="D261" s="3" t="s">
        <v>213</v>
      </c>
      <c r="E261" s="4"/>
    </row>
    <row r="262" spans="1:5" ht="24.75" customHeight="1">
      <c r="A262" s="3">
        <v>260</v>
      </c>
      <c r="B262" s="3" t="str">
        <f>"李明樵"</f>
        <v>李明樵</v>
      </c>
      <c r="C262" s="3" t="s">
        <v>266</v>
      </c>
      <c r="D262" s="3" t="s">
        <v>213</v>
      </c>
      <c r="E262" s="4"/>
    </row>
    <row r="263" spans="1:5" ht="24.75" customHeight="1">
      <c r="A263" s="3">
        <v>261</v>
      </c>
      <c r="B263" s="3" t="str">
        <f>"李序"</f>
        <v>李序</v>
      </c>
      <c r="C263" s="3" t="s">
        <v>267</v>
      </c>
      <c r="D263" s="3" t="s">
        <v>213</v>
      </c>
      <c r="E263" s="4"/>
    </row>
    <row r="264" spans="1:5" ht="24.75" customHeight="1">
      <c r="A264" s="3">
        <v>262</v>
      </c>
      <c r="B264" s="3" t="str">
        <f>"李燕萍"</f>
        <v>李燕萍</v>
      </c>
      <c r="C264" s="3" t="s">
        <v>268</v>
      </c>
      <c r="D264" s="3" t="s">
        <v>213</v>
      </c>
      <c r="E264" s="4"/>
    </row>
    <row r="265" spans="1:5" ht="24.75" customHeight="1">
      <c r="A265" s="3">
        <v>263</v>
      </c>
      <c r="B265" s="3" t="str">
        <f>"李燕启"</f>
        <v>李燕启</v>
      </c>
      <c r="C265" s="3" t="s">
        <v>269</v>
      </c>
      <c r="D265" s="3" t="s">
        <v>213</v>
      </c>
      <c r="E265" s="4"/>
    </row>
    <row r="266" spans="1:5" ht="24.75" customHeight="1">
      <c r="A266" s="3">
        <v>264</v>
      </c>
      <c r="B266" s="3" t="str">
        <f>"李颖"</f>
        <v>李颖</v>
      </c>
      <c r="C266" s="3" t="s">
        <v>270</v>
      </c>
      <c r="D266" s="3" t="s">
        <v>213</v>
      </c>
      <c r="E266" s="4"/>
    </row>
    <row r="267" spans="1:5" ht="24.75" customHeight="1">
      <c r="A267" s="3">
        <v>265</v>
      </c>
      <c r="B267" s="3" t="str">
        <f>"林妙玲"</f>
        <v>林妙玲</v>
      </c>
      <c r="C267" s="3" t="s">
        <v>271</v>
      </c>
      <c r="D267" s="3" t="s">
        <v>213</v>
      </c>
      <c r="E267" s="4"/>
    </row>
    <row r="268" spans="1:5" ht="24.75" customHeight="1">
      <c r="A268" s="3">
        <v>266</v>
      </c>
      <c r="B268" s="3" t="str">
        <f>"林敏"</f>
        <v>林敏</v>
      </c>
      <c r="C268" s="3" t="s">
        <v>272</v>
      </c>
      <c r="D268" s="3" t="s">
        <v>213</v>
      </c>
      <c r="E268" s="4"/>
    </row>
    <row r="269" spans="1:5" ht="24.75" customHeight="1">
      <c r="A269" s="3">
        <v>267</v>
      </c>
      <c r="B269" s="3" t="str">
        <f>"林小婉"</f>
        <v>林小婉</v>
      </c>
      <c r="C269" s="3" t="s">
        <v>273</v>
      </c>
      <c r="D269" s="3" t="s">
        <v>213</v>
      </c>
      <c r="E269" s="4"/>
    </row>
    <row r="270" spans="1:5" ht="24.75" customHeight="1">
      <c r="A270" s="3">
        <v>268</v>
      </c>
      <c r="B270" s="3" t="str">
        <f>"林小伟"</f>
        <v>林小伟</v>
      </c>
      <c r="C270" s="3" t="s">
        <v>274</v>
      </c>
      <c r="D270" s="3" t="s">
        <v>213</v>
      </c>
      <c r="E270" s="4"/>
    </row>
    <row r="271" spans="1:5" ht="24.75" customHeight="1">
      <c r="A271" s="3">
        <v>269</v>
      </c>
      <c r="B271" s="3" t="str">
        <f>"林鑫"</f>
        <v>林鑫</v>
      </c>
      <c r="C271" s="3" t="s">
        <v>275</v>
      </c>
      <c r="D271" s="3" t="s">
        <v>213</v>
      </c>
      <c r="E271" s="4"/>
    </row>
    <row r="272" spans="1:5" ht="24.75" customHeight="1">
      <c r="A272" s="3">
        <v>270</v>
      </c>
      <c r="B272" s="3" t="str">
        <f>"林秀"</f>
        <v>林秀</v>
      </c>
      <c r="C272" s="3" t="s">
        <v>276</v>
      </c>
      <c r="D272" s="3" t="s">
        <v>213</v>
      </c>
      <c r="E272" s="4"/>
    </row>
    <row r="273" spans="1:5" ht="24.75" customHeight="1">
      <c r="A273" s="3">
        <v>271</v>
      </c>
      <c r="B273" s="3" t="str">
        <f>"林艳秋"</f>
        <v>林艳秋</v>
      </c>
      <c r="C273" s="3" t="s">
        <v>277</v>
      </c>
      <c r="D273" s="3" t="s">
        <v>213</v>
      </c>
      <c r="E273" s="4"/>
    </row>
    <row r="274" spans="1:5" ht="24.75" customHeight="1">
      <c r="A274" s="3">
        <v>272</v>
      </c>
      <c r="B274" s="3" t="str">
        <f>"林云怡"</f>
        <v>林云怡</v>
      </c>
      <c r="C274" s="3" t="s">
        <v>278</v>
      </c>
      <c r="D274" s="3" t="s">
        <v>213</v>
      </c>
      <c r="E274" s="4"/>
    </row>
    <row r="275" spans="1:5" ht="24.75" customHeight="1">
      <c r="A275" s="3">
        <v>273</v>
      </c>
      <c r="B275" s="3" t="str">
        <f>"林知微"</f>
        <v>林知微</v>
      </c>
      <c r="C275" s="3" t="s">
        <v>279</v>
      </c>
      <c r="D275" s="3" t="s">
        <v>213</v>
      </c>
      <c r="E275" s="4"/>
    </row>
    <row r="276" spans="1:5" ht="24.75" customHeight="1">
      <c r="A276" s="3">
        <v>274</v>
      </c>
      <c r="B276" s="3" t="str">
        <f>"刘金球"</f>
        <v>刘金球</v>
      </c>
      <c r="C276" s="3" t="s">
        <v>280</v>
      </c>
      <c r="D276" s="3" t="s">
        <v>213</v>
      </c>
      <c r="E276" s="4"/>
    </row>
    <row r="277" spans="1:5" ht="24.75" customHeight="1">
      <c r="A277" s="3">
        <v>275</v>
      </c>
      <c r="B277" s="3" t="str">
        <f>"刘美玲"</f>
        <v>刘美玲</v>
      </c>
      <c r="C277" s="3" t="s">
        <v>281</v>
      </c>
      <c r="D277" s="3" t="s">
        <v>213</v>
      </c>
      <c r="E277" s="4"/>
    </row>
    <row r="278" spans="1:5" ht="24.75" customHeight="1">
      <c r="A278" s="3">
        <v>276</v>
      </c>
      <c r="B278" s="3" t="str">
        <f>"刘思思"</f>
        <v>刘思思</v>
      </c>
      <c r="C278" s="3" t="s">
        <v>282</v>
      </c>
      <c r="D278" s="3" t="s">
        <v>213</v>
      </c>
      <c r="E278" s="4"/>
    </row>
    <row r="279" spans="1:5" ht="24.75" customHeight="1">
      <c r="A279" s="3">
        <v>277</v>
      </c>
      <c r="B279" s="3" t="str">
        <f>"卢丹"</f>
        <v>卢丹</v>
      </c>
      <c r="C279" s="3" t="s">
        <v>283</v>
      </c>
      <c r="D279" s="3" t="s">
        <v>213</v>
      </c>
      <c r="E279" s="4"/>
    </row>
    <row r="280" spans="1:5" ht="24.75" customHeight="1">
      <c r="A280" s="3">
        <v>278</v>
      </c>
      <c r="B280" s="3" t="str">
        <f>"麦丽莎"</f>
        <v>麦丽莎</v>
      </c>
      <c r="C280" s="3" t="s">
        <v>284</v>
      </c>
      <c r="D280" s="3" t="s">
        <v>213</v>
      </c>
      <c r="E280" s="4"/>
    </row>
    <row r="281" spans="1:5" ht="24.75" customHeight="1">
      <c r="A281" s="3">
        <v>279</v>
      </c>
      <c r="B281" s="3" t="str">
        <f>"莫小丹"</f>
        <v>莫小丹</v>
      </c>
      <c r="C281" s="3" t="s">
        <v>285</v>
      </c>
      <c r="D281" s="3" t="s">
        <v>213</v>
      </c>
      <c r="E281" s="4"/>
    </row>
    <row r="282" spans="1:5" ht="24.75" customHeight="1">
      <c r="A282" s="3">
        <v>280</v>
      </c>
      <c r="B282" s="3" t="str">
        <f>"宁慧婕"</f>
        <v>宁慧婕</v>
      </c>
      <c r="C282" s="3" t="s">
        <v>286</v>
      </c>
      <c r="D282" s="3" t="s">
        <v>213</v>
      </c>
      <c r="E282" s="4"/>
    </row>
    <row r="283" spans="1:5" ht="24.75" customHeight="1">
      <c r="A283" s="3">
        <v>281</v>
      </c>
      <c r="B283" s="3" t="str">
        <f>"宁敏"</f>
        <v>宁敏</v>
      </c>
      <c r="C283" s="3" t="s">
        <v>287</v>
      </c>
      <c r="D283" s="3" t="s">
        <v>213</v>
      </c>
      <c r="E283" s="4"/>
    </row>
    <row r="284" spans="1:5" ht="24.75" customHeight="1">
      <c r="A284" s="3">
        <v>282</v>
      </c>
      <c r="B284" s="3" t="str">
        <f>"秦义霞"</f>
        <v>秦义霞</v>
      </c>
      <c r="C284" s="3" t="s">
        <v>288</v>
      </c>
      <c r="D284" s="3" t="s">
        <v>213</v>
      </c>
      <c r="E284" s="4"/>
    </row>
    <row r="285" spans="1:5" ht="24.75" customHeight="1">
      <c r="A285" s="3">
        <v>283</v>
      </c>
      <c r="B285" s="3" t="str">
        <f>"容香思"</f>
        <v>容香思</v>
      </c>
      <c r="C285" s="3" t="s">
        <v>289</v>
      </c>
      <c r="D285" s="3" t="s">
        <v>213</v>
      </c>
      <c r="E285" s="4"/>
    </row>
    <row r="286" spans="1:5" ht="24.75" customHeight="1">
      <c r="A286" s="3">
        <v>284</v>
      </c>
      <c r="B286" s="3" t="str">
        <f>"舒倩"</f>
        <v>舒倩</v>
      </c>
      <c r="C286" s="3" t="s">
        <v>290</v>
      </c>
      <c r="D286" s="3" t="s">
        <v>213</v>
      </c>
      <c r="E286" s="4"/>
    </row>
    <row r="287" spans="1:5" ht="24.75" customHeight="1">
      <c r="A287" s="3">
        <v>285</v>
      </c>
      <c r="B287" s="3" t="str">
        <f>"孙小玲"</f>
        <v>孙小玲</v>
      </c>
      <c r="C287" s="3" t="s">
        <v>291</v>
      </c>
      <c r="D287" s="3" t="s">
        <v>213</v>
      </c>
      <c r="E287" s="4"/>
    </row>
    <row r="288" spans="1:5" ht="24.75" customHeight="1">
      <c r="A288" s="3">
        <v>286</v>
      </c>
      <c r="B288" s="3" t="str">
        <f>"唐晓如"</f>
        <v>唐晓如</v>
      </c>
      <c r="C288" s="3" t="s">
        <v>292</v>
      </c>
      <c r="D288" s="3" t="s">
        <v>213</v>
      </c>
      <c r="E288" s="4"/>
    </row>
    <row r="289" spans="1:5" ht="24.75" customHeight="1">
      <c r="A289" s="3">
        <v>287</v>
      </c>
      <c r="B289" s="3" t="str">
        <f>"田果"</f>
        <v>田果</v>
      </c>
      <c r="C289" s="3" t="s">
        <v>293</v>
      </c>
      <c r="D289" s="3" t="s">
        <v>213</v>
      </c>
      <c r="E289" s="4"/>
    </row>
    <row r="290" spans="1:5" ht="24.75" customHeight="1">
      <c r="A290" s="3">
        <v>288</v>
      </c>
      <c r="B290" s="3" t="str">
        <f>"王丹梅"</f>
        <v>王丹梅</v>
      </c>
      <c r="C290" s="3" t="s">
        <v>294</v>
      </c>
      <c r="D290" s="3" t="s">
        <v>213</v>
      </c>
      <c r="E290" s="4"/>
    </row>
    <row r="291" spans="1:5" ht="24.75" customHeight="1">
      <c r="A291" s="3">
        <v>289</v>
      </c>
      <c r="B291" s="3" t="str">
        <f>"王丹婷"</f>
        <v>王丹婷</v>
      </c>
      <c r="C291" s="3" t="s">
        <v>295</v>
      </c>
      <c r="D291" s="3" t="s">
        <v>213</v>
      </c>
      <c r="E291" s="4"/>
    </row>
    <row r="292" spans="1:5" ht="24.75" customHeight="1">
      <c r="A292" s="3">
        <v>290</v>
      </c>
      <c r="B292" s="3" t="str">
        <f>"王海珍"</f>
        <v>王海珍</v>
      </c>
      <c r="C292" s="3" t="s">
        <v>296</v>
      </c>
      <c r="D292" s="3" t="s">
        <v>213</v>
      </c>
      <c r="E292" s="4"/>
    </row>
    <row r="293" spans="1:5" ht="24.75" customHeight="1">
      <c r="A293" s="3">
        <v>291</v>
      </c>
      <c r="B293" s="3" t="str">
        <f>"王荟"</f>
        <v>王荟</v>
      </c>
      <c r="C293" s="3" t="s">
        <v>297</v>
      </c>
      <c r="D293" s="3" t="s">
        <v>213</v>
      </c>
      <c r="E293" s="4"/>
    </row>
    <row r="294" spans="1:5" ht="24.75" customHeight="1">
      <c r="A294" s="3">
        <v>292</v>
      </c>
      <c r="B294" s="3" t="str">
        <f>"王曼静"</f>
        <v>王曼静</v>
      </c>
      <c r="C294" s="3" t="s">
        <v>298</v>
      </c>
      <c r="D294" s="3" t="s">
        <v>213</v>
      </c>
      <c r="E294" s="4"/>
    </row>
    <row r="295" spans="1:5" ht="24.75" customHeight="1">
      <c r="A295" s="3">
        <v>293</v>
      </c>
      <c r="B295" s="3" t="str">
        <f>"王美洁"</f>
        <v>王美洁</v>
      </c>
      <c r="C295" s="3" t="s">
        <v>299</v>
      </c>
      <c r="D295" s="3" t="s">
        <v>213</v>
      </c>
      <c r="E295" s="4"/>
    </row>
    <row r="296" spans="1:5" ht="24.75" customHeight="1">
      <c r="A296" s="3">
        <v>294</v>
      </c>
      <c r="B296" s="3" t="str">
        <f>"王梦园"</f>
        <v>王梦园</v>
      </c>
      <c r="C296" s="3" t="s">
        <v>300</v>
      </c>
      <c r="D296" s="3" t="s">
        <v>213</v>
      </c>
      <c r="E296" s="4"/>
    </row>
    <row r="297" spans="1:5" ht="24.75" customHeight="1">
      <c r="A297" s="3">
        <v>295</v>
      </c>
      <c r="B297" s="3" t="str">
        <f>"王仁金"</f>
        <v>王仁金</v>
      </c>
      <c r="C297" s="3" t="s">
        <v>301</v>
      </c>
      <c r="D297" s="3" t="s">
        <v>213</v>
      </c>
      <c r="E297" s="4"/>
    </row>
    <row r="298" spans="1:5" ht="24.75" customHeight="1">
      <c r="A298" s="3">
        <v>296</v>
      </c>
      <c r="B298" s="3" t="str">
        <f>"王湘"</f>
        <v>王湘</v>
      </c>
      <c r="C298" s="3" t="s">
        <v>302</v>
      </c>
      <c r="D298" s="3" t="s">
        <v>213</v>
      </c>
      <c r="E298" s="4"/>
    </row>
    <row r="299" spans="1:5" ht="24.75" customHeight="1">
      <c r="A299" s="3">
        <v>297</v>
      </c>
      <c r="B299" s="3" t="str">
        <f>"王小花"</f>
        <v>王小花</v>
      </c>
      <c r="C299" s="3" t="s">
        <v>303</v>
      </c>
      <c r="D299" s="3" t="s">
        <v>213</v>
      </c>
      <c r="E299" s="4"/>
    </row>
    <row r="300" spans="1:5" ht="24.75" customHeight="1">
      <c r="A300" s="3">
        <v>298</v>
      </c>
      <c r="B300" s="3" t="str">
        <f>"王小燕"</f>
        <v>王小燕</v>
      </c>
      <c r="C300" s="3" t="s">
        <v>304</v>
      </c>
      <c r="D300" s="3" t="s">
        <v>213</v>
      </c>
      <c r="E300" s="4"/>
    </row>
    <row r="301" spans="1:5" ht="24.75" customHeight="1">
      <c r="A301" s="3">
        <v>299</v>
      </c>
      <c r="B301" s="3" t="str">
        <f>"王莹莹"</f>
        <v>王莹莹</v>
      </c>
      <c r="C301" s="3" t="s">
        <v>305</v>
      </c>
      <c r="D301" s="3" t="s">
        <v>213</v>
      </c>
      <c r="E301" s="4"/>
    </row>
    <row r="302" spans="1:5" ht="24.75" customHeight="1">
      <c r="A302" s="3">
        <v>300</v>
      </c>
      <c r="B302" s="3" t="str">
        <f>"韦百美"</f>
        <v>韦百美</v>
      </c>
      <c r="C302" s="3" t="s">
        <v>306</v>
      </c>
      <c r="D302" s="3" t="s">
        <v>213</v>
      </c>
      <c r="E302" s="4"/>
    </row>
    <row r="303" spans="1:5" ht="24.75" customHeight="1">
      <c r="A303" s="3">
        <v>301</v>
      </c>
      <c r="B303" s="3" t="str">
        <f>"温国爱"</f>
        <v>温国爱</v>
      </c>
      <c r="C303" s="3" t="s">
        <v>307</v>
      </c>
      <c r="D303" s="3" t="s">
        <v>213</v>
      </c>
      <c r="E303" s="4"/>
    </row>
    <row r="304" spans="1:5" ht="24.75" customHeight="1">
      <c r="A304" s="3">
        <v>302</v>
      </c>
      <c r="B304" s="3" t="str">
        <f>"文苑"</f>
        <v>文苑</v>
      </c>
      <c r="C304" s="3" t="s">
        <v>308</v>
      </c>
      <c r="D304" s="3" t="s">
        <v>213</v>
      </c>
      <c r="E304" s="4"/>
    </row>
    <row r="305" spans="1:5" ht="24.75" customHeight="1">
      <c r="A305" s="3">
        <v>303</v>
      </c>
      <c r="B305" s="3" t="str">
        <f>"翁文秀"</f>
        <v>翁文秀</v>
      </c>
      <c r="C305" s="3" t="s">
        <v>309</v>
      </c>
      <c r="D305" s="3" t="s">
        <v>213</v>
      </c>
      <c r="E305" s="4"/>
    </row>
    <row r="306" spans="1:5" ht="24.75" customHeight="1">
      <c r="A306" s="3">
        <v>304</v>
      </c>
      <c r="B306" s="3" t="str">
        <f>"吴海娟"</f>
        <v>吴海娟</v>
      </c>
      <c r="C306" s="3" t="s">
        <v>310</v>
      </c>
      <c r="D306" s="3" t="s">
        <v>213</v>
      </c>
      <c r="E306" s="4"/>
    </row>
    <row r="307" spans="1:5" ht="24.75" customHeight="1">
      <c r="A307" s="3">
        <v>305</v>
      </c>
      <c r="B307" s="3" t="str">
        <f>"吴思婷"</f>
        <v>吴思婷</v>
      </c>
      <c r="C307" s="3" t="s">
        <v>311</v>
      </c>
      <c r="D307" s="3" t="s">
        <v>213</v>
      </c>
      <c r="E307" s="4"/>
    </row>
    <row r="308" spans="1:5" ht="24.75" customHeight="1">
      <c r="A308" s="3">
        <v>306</v>
      </c>
      <c r="B308" s="3" t="str">
        <f>"吴香琼"</f>
        <v>吴香琼</v>
      </c>
      <c r="C308" s="3" t="s">
        <v>312</v>
      </c>
      <c r="D308" s="3" t="s">
        <v>213</v>
      </c>
      <c r="E308" s="4"/>
    </row>
    <row r="309" spans="1:5" ht="24.75" customHeight="1">
      <c r="A309" s="3">
        <v>307</v>
      </c>
      <c r="B309" s="3" t="str">
        <f>"谢雨潇"</f>
        <v>谢雨潇</v>
      </c>
      <c r="C309" s="3" t="s">
        <v>313</v>
      </c>
      <c r="D309" s="3" t="s">
        <v>213</v>
      </c>
      <c r="E309" s="4"/>
    </row>
    <row r="310" spans="1:5" ht="24.75" customHeight="1">
      <c r="A310" s="3">
        <v>308</v>
      </c>
      <c r="B310" s="3" t="str">
        <f>"许琳婧"</f>
        <v>许琳婧</v>
      </c>
      <c r="C310" s="3" t="s">
        <v>314</v>
      </c>
      <c r="D310" s="3" t="s">
        <v>213</v>
      </c>
      <c r="E310" s="4"/>
    </row>
    <row r="311" spans="1:5" ht="24.75" customHeight="1">
      <c r="A311" s="3">
        <v>309</v>
      </c>
      <c r="B311" s="3" t="str">
        <f>"许青娜"</f>
        <v>许青娜</v>
      </c>
      <c r="C311" s="3" t="s">
        <v>315</v>
      </c>
      <c r="D311" s="3" t="s">
        <v>213</v>
      </c>
      <c r="E311" s="4"/>
    </row>
    <row r="312" spans="1:5" ht="24.75" customHeight="1">
      <c r="A312" s="3">
        <v>310</v>
      </c>
      <c r="B312" s="3" t="str">
        <f>"严轩"</f>
        <v>严轩</v>
      </c>
      <c r="C312" s="3" t="s">
        <v>316</v>
      </c>
      <c r="D312" s="3" t="s">
        <v>213</v>
      </c>
      <c r="E312" s="4"/>
    </row>
    <row r="313" spans="1:5" ht="24.75" customHeight="1">
      <c r="A313" s="3">
        <v>311</v>
      </c>
      <c r="B313" s="3" t="str">
        <f>"杨芳"</f>
        <v>杨芳</v>
      </c>
      <c r="C313" s="3" t="s">
        <v>317</v>
      </c>
      <c r="D313" s="3" t="s">
        <v>213</v>
      </c>
      <c r="E313" s="4"/>
    </row>
    <row r="314" spans="1:5" ht="24.75" customHeight="1">
      <c r="A314" s="3">
        <v>312</v>
      </c>
      <c r="B314" s="3" t="str">
        <f>"叶咪咪"</f>
        <v>叶咪咪</v>
      </c>
      <c r="C314" s="3" t="s">
        <v>318</v>
      </c>
      <c r="D314" s="3" t="s">
        <v>213</v>
      </c>
      <c r="E314" s="4"/>
    </row>
    <row r="315" spans="1:5" ht="24.75" customHeight="1">
      <c r="A315" s="3">
        <v>313</v>
      </c>
      <c r="B315" s="3" t="str">
        <f>"于聪"</f>
        <v>于聪</v>
      </c>
      <c r="C315" s="3" t="s">
        <v>319</v>
      </c>
      <c r="D315" s="3" t="s">
        <v>213</v>
      </c>
      <c r="E315" s="4"/>
    </row>
    <row r="316" spans="1:5" ht="24.75" customHeight="1">
      <c r="A316" s="3">
        <v>314</v>
      </c>
      <c r="B316" s="3" t="str">
        <f>"于明"</f>
        <v>于明</v>
      </c>
      <c r="C316" s="3" t="s">
        <v>320</v>
      </c>
      <c r="D316" s="3" t="s">
        <v>213</v>
      </c>
      <c r="E316" s="4"/>
    </row>
    <row r="317" spans="1:5" ht="24.75" customHeight="1">
      <c r="A317" s="3">
        <v>315</v>
      </c>
      <c r="B317" s="3" t="str">
        <f>"袁婵"</f>
        <v>袁婵</v>
      </c>
      <c r="C317" s="3" t="s">
        <v>321</v>
      </c>
      <c r="D317" s="3" t="s">
        <v>213</v>
      </c>
      <c r="E317" s="4"/>
    </row>
    <row r="318" spans="1:5" ht="24.75" customHeight="1">
      <c r="A318" s="3">
        <v>316</v>
      </c>
      <c r="B318" s="3" t="str">
        <f>"张红卫"</f>
        <v>张红卫</v>
      </c>
      <c r="C318" s="3" t="s">
        <v>322</v>
      </c>
      <c r="D318" s="3" t="s">
        <v>213</v>
      </c>
      <c r="E318" s="4"/>
    </row>
    <row r="319" spans="1:5" ht="24.75" customHeight="1">
      <c r="A319" s="3">
        <v>317</v>
      </c>
      <c r="B319" s="3" t="str">
        <f>"张品一"</f>
        <v>张品一</v>
      </c>
      <c r="C319" s="3" t="s">
        <v>323</v>
      </c>
      <c r="D319" s="3" t="s">
        <v>213</v>
      </c>
      <c r="E319" s="4"/>
    </row>
    <row r="320" spans="1:5" ht="24.75" customHeight="1">
      <c r="A320" s="3">
        <v>318</v>
      </c>
      <c r="B320" s="3" t="str">
        <f>"张小芳"</f>
        <v>张小芳</v>
      </c>
      <c r="C320" s="3" t="s">
        <v>324</v>
      </c>
      <c r="D320" s="3" t="s">
        <v>213</v>
      </c>
      <c r="E320" s="4"/>
    </row>
    <row r="321" spans="1:5" ht="24.75" customHeight="1">
      <c r="A321" s="3">
        <v>319</v>
      </c>
      <c r="B321" s="3" t="str">
        <f>"赵曼冰"</f>
        <v>赵曼冰</v>
      </c>
      <c r="C321" s="3" t="s">
        <v>325</v>
      </c>
      <c r="D321" s="3" t="s">
        <v>213</v>
      </c>
      <c r="E321" s="4"/>
    </row>
    <row r="322" spans="1:5" ht="24.75" customHeight="1">
      <c r="A322" s="3">
        <v>320</v>
      </c>
      <c r="B322" s="3" t="str">
        <f>"赵心悦"</f>
        <v>赵心悦</v>
      </c>
      <c r="C322" s="3" t="s">
        <v>326</v>
      </c>
      <c r="D322" s="3" t="s">
        <v>213</v>
      </c>
      <c r="E322" s="4"/>
    </row>
    <row r="323" spans="1:5" ht="24.75" customHeight="1">
      <c r="A323" s="3">
        <v>321</v>
      </c>
      <c r="B323" s="3" t="str">
        <f>"赵永艺"</f>
        <v>赵永艺</v>
      </c>
      <c r="C323" s="3" t="s">
        <v>327</v>
      </c>
      <c r="D323" s="3" t="s">
        <v>213</v>
      </c>
      <c r="E323" s="4"/>
    </row>
    <row r="324" spans="1:5" ht="24.75" customHeight="1">
      <c r="A324" s="3">
        <v>322</v>
      </c>
      <c r="B324" s="3" t="str">
        <f>"郑凯文"</f>
        <v>郑凯文</v>
      </c>
      <c r="C324" s="3" t="s">
        <v>328</v>
      </c>
      <c r="D324" s="3" t="s">
        <v>213</v>
      </c>
      <c r="E324" s="4"/>
    </row>
    <row r="325" spans="1:5" ht="24.75" customHeight="1">
      <c r="A325" s="3">
        <v>323</v>
      </c>
      <c r="B325" s="3" t="str">
        <f>"郑元寅"</f>
        <v>郑元寅</v>
      </c>
      <c r="C325" s="3" t="s">
        <v>329</v>
      </c>
      <c r="D325" s="3" t="s">
        <v>213</v>
      </c>
      <c r="E325" s="4"/>
    </row>
    <row r="326" spans="1:5" ht="24.75" customHeight="1">
      <c r="A326" s="3">
        <v>324</v>
      </c>
      <c r="B326" s="3" t="str">
        <f>"钟妹珍"</f>
        <v>钟妹珍</v>
      </c>
      <c r="C326" s="3" t="s">
        <v>330</v>
      </c>
      <c r="D326" s="3" t="s">
        <v>213</v>
      </c>
      <c r="E326" s="4"/>
    </row>
    <row r="327" spans="1:5" ht="24.75" customHeight="1">
      <c r="A327" s="3">
        <v>325</v>
      </c>
      <c r="B327" s="3" t="str">
        <f>"周春伶"</f>
        <v>周春伶</v>
      </c>
      <c r="C327" s="3" t="s">
        <v>331</v>
      </c>
      <c r="D327" s="3" t="s">
        <v>213</v>
      </c>
      <c r="E327" s="4"/>
    </row>
    <row r="328" spans="1:5" ht="24.75" customHeight="1">
      <c r="A328" s="3">
        <v>326</v>
      </c>
      <c r="B328" s="3" t="str">
        <f>"周红帆"</f>
        <v>周红帆</v>
      </c>
      <c r="C328" s="3" t="s">
        <v>332</v>
      </c>
      <c r="D328" s="3" t="s">
        <v>213</v>
      </c>
      <c r="E328" s="4"/>
    </row>
    <row r="329" spans="1:5" ht="24.75" customHeight="1">
      <c r="A329" s="3">
        <v>327</v>
      </c>
      <c r="B329" s="3" t="str">
        <f>"周桐溪"</f>
        <v>周桐溪</v>
      </c>
      <c r="C329" s="3" t="s">
        <v>333</v>
      </c>
      <c r="D329" s="3" t="s">
        <v>213</v>
      </c>
      <c r="E329" s="4"/>
    </row>
    <row r="330" spans="1:5" ht="24.75" customHeight="1">
      <c r="A330" s="3">
        <v>328</v>
      </c>
      <c r="B330" s="3" t="str">
        <f>"庄可惜"</f>
        <v>庄可惜</v>
      </c>
      <c r="C330" s="3" t="s">
        <v>334</v>
      </c>
      <c r="D330" s="3" t="s">
        <v>213</v>
      </c>
      <c r="E330" s="4"/>
    </row>
    <row r="331" spans="1:5" ht="24.75" customHeight="1">
      <c r="A331" s="3">
        <v>329</v>
      </c>
      <c r="B331" s="3" t="str">
        <f>"庄礼菁"</f>
        <v>庄礼菁</v>
      </c>
      <c r="C331" s="3" t="s">
        <v>335</v>
      </c>
      <c r="D331" s="3" t="s">
        <v>213</v>
      </c>
      <c r="E331" s="4"/>
    </row>
  </sheetData>
  <sheetProtection/>
  <autoFilter ref="A2:E331">
    <sortState ref="A3:E331">
      <sortCondition sortBy="value" ref="D3:D331"/>
      <sortCondition sortBy="value" ref="B3:B331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dcterms:created xsi:type="dcterms:W3CDTF">2022-12-13T07:12:33Z</dcterms:created>
  <dcterms:modified xsi:type="dcterms:W3CDTF">2022-12-13T07:29:47Z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DA598A04D5954DC2927A7951147C13E6</vt:lpwstr>
  </property>
  <property fmtid="{D5CDD505-2E9C-101B-9397-08002B2CF9AE}" pid="4" name="KSOProductBuildV">
    <vt:lpwstr>2052-11.1.0.12980</vt:lpwstr>
  </property>
</Properties>
</file>