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工作资料\2022年工作\基层医疗招聘\"/>
    </mc:Choice>
  </mc:AlternateContent>
  <bookViews>
    <workbookView xWindow="0" yWindow="0" windowWidth="28800" windowHeight="11865"/>
  </bookViews>
  <sheets>
    <sheet name="sheet1" sheetId="2" r:id="rId1"/>
  </sheets>
  <definedNames>
    <definedName name="_xlnm._FilterDatabase" localSheetId="0" hidden="1">sheet1!$A$2:$O$47</definedName>
    <definedName name="_xlnm.Print_Titles" localSheetId="0">sheet1!$2:$2</definedName>
  </definedNames>
  <calcPr calcId="162913"/>
</workbook>
</file>

<file path=xl/calcChain.xml><?xml version="1.0" encoding="utf-8"?>
<calcChain xmlns="http://schemas.openxmlformats.org/spreadsheetml/2006/main">
  <c r="H46" i="2" l="1"/>
  <c r="I46" i="2" s="1"/>
  <c r="K46" i="2" s="1"/>
  <c r="N46" i="2" s="1"/>
  <c r="H45" i="2"/>
  <c r="I45" i="2" s="1"/>
  <c r="K45" i="2" s="1"/>
  <c r="N45" i="2" s="1"/>
  <c r="H44" i="2"/>
  <c r="I44" i="2" s="1"/>
  <c r="K44" i="2" s="1"/>
  <c r="N44" i="2" s="1"/>
  <c r="H43" i="2"/>
  <c r="I43" i="2" s="1"/>
  <c r="K43" i="2" s="1"/>
  <c r="N43" i="2" s="1"/>
  <c r="H42" i="2"/>
  <c r="I42" i="2" s="1"/>
  <c r="K42" i="2" s="1"/>
  <c r="N42" i="2" s="1"/>
  <c r="H41" i="2"/>
  <c r="I41" i="2" s="1"/>
  <c r="H40" i="2"/>
  <c r="I40" i="2" s="1"/>
  <c r="H39" i="2"/>
  <c r="I39" i="2" s="1"/>
  <c r="H38" i="2"/>
  <c r="I38" i="2" s="1"/>
  <c r="H37" i="2"/>
  <c r="I37" i="2" s="1"/>
  <c r="H36" i="2"/>
  <c r="I36" i="2" s="1"/>
  <c r="H35" i="2"/>
  <c r="I35" i="2" s="1"/>
  <c r="H34" i="2"/>
  <c r="I34" i="2" s="1"/>
  <c r="H33" i="2"/>
  <c r="I33" i="2" s="1"/>
  <c r="H32" i="2"/>
  <c r="I32" i="2" s="1"/>
  <c r="H31" i="2"/>
  <c r="I31" i="2" s="1"/>
  <c r="H30" i="2"/>
  <c r="I30" i="2" s="1"/>
  <c r="H29" i="2"/>
  <c r="I29" i="2" s="1"/>
  <c r="H28" i="2"/>
  <c r="I28" i="2" s="1"/>
  <c r="H27" i="2"/>
  <c r="I27" i="2" s="1"/>
  <c r="H26" i="2"/>
  <c r="I26" i="2" s="1"/>
  <c r="H25" i="2"/>
  <c r="I25" i="2" s="1"/>
  <c r="K25" i="2" s="1"/>
  <c r="N25" i="2" s="1"/>
  <c r="H24" i="2"/>
  <c r="I24" i="2" s="1"/>
  <c r="K24" i="2" s="1"/>
  <c r="N24" i="2" s="1"/>
  <c r="H23" i="2"/>
  <c r="I23" i="2" s="1"/>
  <c r="K23" i="2" s="1"/>
  <c r="N23" i="2" s="1"/>
  <c r="H22" i="2"/>
  <c r="I22" i="2" s="1"/>
  <c r="K22" i="2" s="1"/>
  <c r="N22" i="2" s="1"/>
  <c r="H21" i="2"/>
  <c r="I21" i="2" s="1"/>
  <c r="K21" i="2" s="1"/>
  <c r="N21" i="2" s="1"/>
  <c r="H20" i="2"/>
  <c r="I20" i="2" s="1"/>
  <c r="K20" i="2" s="1"/>
  <c r="N20" i="2" s="1"/>
  <c r="H19" i="2"/>
  <c r="I19" i="2" s="1"/>
  <c r="K19" i="2" s="1"/>
  <c r="N19" i="2" s="1"/>
  <c r="H18" i="2"/>
  <c r="I18" i="2" s="1"/>
  <c r="K18" i="2" s="1"/>
  <c r="N18" i="2" s="1"/>
  <c r="H17" i="2"/>
  <c r="I17" i="2" s="1"/>
  <c r="K17" i="2" s="1"/>
  <c r="N17" i="2" s="1"/>
  <c r="H16" i="2"/>
  <c r="I16" i="2" s="1"/>
  <c r="K16" i="2" s="1"/>
  <c r="N16" i="2" s="1"/>
  <c r="H15" i="2"/>
  <c r="I15" i="2" s="1"/>
  <c r="K15" i="2" s="1"/>
  <c r="N15" i="2" s="1"/>
  <c r="H14" i="2"/>
  <c r="I14" i="2" s="1"/>
  <c r="K14" i="2" s="1"/>
  <c r="N14" i="2" s="1"/>
  <c r="H13" i="2"/>
  <c r="I13" i="2" s="1"/>
  <c r="K13" i="2" s="1"/>
  <c r="N13" i="2" s="1"/>
  <c r="H12" i="2"/>
  <c r="I12" i="2" s="1"/>
  <c r="K12" i="2" s="1"/>
  <c r="N12" i="2" s="1"/>
  <c r="H11" i="2"/>
  <c r="I11" i="2" s="1"/>
  <c r="K11" i="2" s="1"/>
  <c r="N11" i="2" s="1"/>
  <c r="H10" i="2"/>
  <c r="I10" i="2" s="1"/>
  <c r="K10" i="2" s="1"/>
  <c r="N10" i="2" s="1"/>
  <c r="H9" i="2"/>
  <c r="I9" i="2" s="1"/>
  <c r="K9" i="2" s="1"/>
  <c r="N9" i="2" s="1"/>
  <c r="H8" i="2"/>
  <c r="I8" i="2" s="1"/>
  <c r="K8" i="2" s="1"/>
  <c r="N8" i="2" s="1"/>
  <c r="H7" i="2"/>
  <c r="I7" i="2" s="1"/>
  <c r="K7" i="2" s="1"/>
  <c r="N7" i="2" s="1"/>
  <c r="H6" i="2"/>
  <c r="I6" i="2" s="1"/>
  <c r="K6" i="2" s="1"/>
  <c r="N6" i="2" s="1"/>
  <c r="H5" i="2"/>
  <c r="I5" i="2" s="1"/>
  <c r="K5" i="2" s="1"/>
  <c r="N5" i="2" s="1"/>
  <c r="H4" i="2"/>
  <c r="I4" i="2" s="1"/>
  <c r="K4" i="2" s="1"/>
  <c r="N4" i="2" s="1"/>
  <c r="H3" i="2"/>
  <c r="I3" i="2" s="1"/>
  <c r="K3" i="2" s="1"/>
  <c r="N3" i="2" s="1"/>
  <c r="N26" i="2" l="1"/>
  <c r="K26" i="2"/>
  <c r="N29" i="2"/>
  <c r="K29" i="2"/>
  <c r="N32" i="2"/>
  <c r="K32" i="2"/>
  <c r="N35" i="2"/>
  <c r="K35" i="2"/>
  <c r="N38" i="2"/>
  <c r="K38" i="2"/>
  <c r="N41" i="2"/>
  <c r="K41" i="2"/>
  <c r="N30" i="2"/>
  <c r="K30" i="2"/>
  <c r="N33" i="2"/>
  <c r="K33" i="2"/>
  <c r="N36" i="2"/>
  <c r="K36" i="2"/>
  <c r="N39" i="2"/>
  <c r="K39" i="2"/>
  <c r="N28" i="2"/>
  <c r="K28" i="2"/>
  <c r="N31" i="2"/>
  <c r="K31" i="2"/>
  <c r="N34" i="2"/>
  <c r="K34" i="2"/>
  <c r="N37" i="2"/>
  <c r="K37" i="2"/>
  <c r="N40" i="2"/>
  <c r="K40" i="2"/>
  <c r="N27" i="2"/>
  <c r="K27" i="2"/>
</calcChain>
</file>

<file path=xl/sharedStrings.xml><?xml version="1.0" encoding="utf-8"?>
<sst xmlns="http://schemas.openxmlformats.org/spreadsheetml/2006/main" count="238" uniqueCount="119">
  <si>
    <t>序号</t>
  </si>
  <si>
    <t>报考岗位</t>
  </si>
  <si>
    <t>姓名</t>
  </si>
  <si>
    <t>性别</t>
  </si>
  <si>
    <t>证件号码</t>
  </si>
  <si>
    <t>医疗卫生专业基础</t>
  </si>
  <si>
    <t>综合应用能力</t>
  </si>
  <si>
    <t>笔试折算分</t>
  </si>
  <si>
    <t>加分</t>
  </si>
  <si>
    <t>面试抽签号</t>
  </si>
  <si>
    <t>面试成绩</t>
  </si>
  <si>
    <t>排名</t>
  </si>
  <si>
    <t>临床医师2</t>
  </si>
  <si>
    <t>张彩虹</t>
  </si>
  <si>
    <t>女</t>
  </si>
  <si>
    <t>4223241978****122X</t>
  </si>
  <si>
    <t/>
  </si>
  <si>
    <t>刘四红</t>
  </si>
  <si>
    <t>4223241978****6840</t>
  </si>
  <si>
    <t>何福龙</t>
  </si>
  <si>
    <t>男</t>
  </si>
  <si>
    <t>4223241980****721X</t>
  </si>
  <si>
    <t>龙存利</t>
  </si>
  <si>
    <t>4223241976****0069</t>
  </si>
  <si>
    <t>葛宪玉</t>
  </si>
  <si>
    <t>4223241979****524X</t>
  </si>
  <si>
    <t>宋兵</t>
  </si>
  <si>
    <t>4223251978****0517</t>
  </si>
  <si>
    <t>刘新</t>
  </si>
  <si>
    <t>4223241983****8512</t>
  </si>
  <si>
    <t>李文辉</t>
  </si>
  <si>
    <t>4223241979****6455</t>
  </si>
  <si>
    <t>葛曙光</t>
  </si>
  <si>
    <t>4223241977****0812</t>
  </si>
  <si>
    <t>外科医生</t>
  </si>
  <si>
    <t>胡沃</t>
  </si>
  <si>
    <t>3604241991****0615</t>
  </si>
  <si>
    <t>胡蓉</t>
  </si>
  <si>
    <t>4223241984****0020</t>
  </si>
  <si>
    <t>徐崯皓</t>
  </si>
  <si>
    <t>4223011979****1252</t>
  </si>
  <si>
    <t>公卫医生</t>
  </si>
  <si>
    <t>王平</t>
  </si>
  <si>
    <t>4223241979****0023</t>
  </si>
  <si>
    <t>胡金霞</t>
  </si>
  <si>
    <t>4223241979****162X</t>
  </si>
  <si>
    <t>中西结合医师</t>
  </si>
  <si>
    <t>胡威武</t>
  </si>
  <si>
    <t>4223241982****3617</t>
  </si>
  <si>
    <t>吴玛利</t>
  </si>
  <si>
    <t>4223011987****124X</t>
  </si>
  <si>
    <t>孔雅琴</t>
  </si>
  <si>
    <t>4212221992****0049</t>
  </si>
  <si>
    <t>B超科医师</t>
  </si>
  <si>
    <t>毛珍丽</t>
  </si>
  <si>
    <t>4223241978****4445</t>
  </si>
  <si>
    <t>放射科医师</t>
  </si>
  <si>
    <t>黄海平</t>
  </si>
  <si>
    <t>4212221990****483X</t>
  </si>
  <si>
    <t>何利祥</t>
  </si>
  <si>
    <t>4223241977****2818</t>
  </si>
  <si>
    <t>李惠云</t>
  </si>
  <si>
    <t>4223241978****0042</t>
  </si>
  <si>
    <t>弃考</t>
  </si>
  <si>
    <t>康复科医师</t>
  </si>
  <si>
    <t>肖百花</t>
  </si>
  <si>
    <t>4305251985****9322</t>
  </si>
  <si>
    <t>邱平</t>
  </si>
  <si>
    <t>4223241981****0043</t>
  </si>
  <si>
    <t>护士</t>
  </si>
  <si>
    <t>何玲</t>
  </si>
  <si>
    <t>4212221993****0067</t>
  </si>
  <si>
    <t>段繁荣</t>
  </si>
  <si>
    <t>4223251977****002X</t>
  </si>
  <si>
    <t>廖维</t>
  </si>
  <si>
    <t>黎果</t>
  </si>
  <si>
    <t>4212221991****5628</t>
  </si>
  <si>
    <t>方鑫</t>
  </si>
  <si>
    <t>4212221998****4828</t>
  </si>
  <si>
    <t>吴珍</t>
  </si>
  <si>
    <t>4212221993****0140</t>
  </si>
  <si>
    <t>吴育丰</t>
  </si>
  <si>
    <t>4212221995****522X</t>
  </si>
  <si>
    <t>王露</t>
  </si>
  <si>
    <t>4212221992****0067</t>
  </si>
  <si>
    <t>黎娟</t>
  </si>
  <si>
    <t>4212221991****002X</t>
  </si>
  <si>
    <t>吴辉燕</t>
  </si>
  <si>
    <t>4223241980****5225</t>
  </si>
  <si>
    <t>卢书</t>
  </si>
  <si>
    <t>4212221988****6843</t>
  </si>
  <si>
    <t>胡瑶丽</t>
  </si>
  <si>
    <t>4223241984****0029</t>
  </si>
  <si>
    <t>肖洒</t>
  </si>
  <si>
    <t>4212221994****722X</t>
  </si>
  <si>
    <t>杜金丽</t>
  </si>
  <si>
    <t>4212221993****0044</t>
  </si>
  <si>
    <t>徐宁</t>
  </si>
  <si>
    <t>4212221995****122X</t>
  </si>
  <si>
    <t>罗恒心</t>
  </si>
  <si>
    <t>4212221992****5220</t>
  </si>
  <si>
    <t>缺考</t>
  </si>
  <si>
    <t>检验技师</t>
  </si>
  <si>
    <t>胡新</t>
  </si>
  <si>
    <t>4212221992****2821</t>
  </si>
  <si>
    <t>康复技师</t>
  </si>
  <si>
    <t>卢永康</t>
  </si>
  <si>
    <t>4212221999****0019</t>
  </si>
  <si>
    <t>刘思</t>
  </si>
  <si>
    <t>4212221990****2849</t>
  </si>
  <si>
    <t>吴波浪</t>
  </si>
  <si>
    <t>4212221989****6017</t>
  </si>
  <si>
    <t>医学影像技师</t>
  </si>
  <si>
    <t>吴畅</t>
  </si>
  <si>
    <t>4212221996****0028</t>
  </si>
  <si>
    <t>总成绩</t>
    <phoneticPr fontId="3" type="noConversion"/>
  </si>
  <si>
    <t>笔试总分</t>
    <phoneticPr fontId="3" type="noConversion"/>
  </si>
  <si>
    <t>2022年通城县基层医疗卫生专业技术人员专项公开招聘总成绩册</t>
    <phoneticPr fontId="3" type="noConversion"/>
  </si>
  <si>
    <r>
      <rPr>
        <b/>
        <sz val="12"/>
        <rFont val="宋体"/>
        <family val="3"/>
        <charset val="134"/>
        <scheme val="minor"/>
      </rPr>
      <t>备注：</t>
    </r>
    <r>
      <rPr>
        <sz val="12"/>
        <rFont val="宋体"/>
        <family val="3"/>
        <charset val="134"/>
        <scheme val="minor"/>
      </rPr>
      <t>当总成绩相同时，依据面试成绩确定排序，面试成绩高的排名靠前。面试成绩仍相同时，组织加试。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</si>
</sst>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8" x14ac:knownFonts="1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22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 applyBorder="0">
      <alignment vertical="center"/>
    </xf>
  </cellStyleXfs>
  <cellXfs count="37">
    <xf numFmtId="0" fontId="0" fillId="0" borderId="0" xfId="0" applyFont="1">
      <alignment vertical="center"/>
    </xf>
    <xf numFmtId="0" fontId="0" fillId="0" borderId="0" xfId="0" applyNumberFormat="1" applyFont="1" applyAlignment="1">
      <alignment vertical="center" wrapText="1"/>
    </xf>
    <xf numFmtId="0" fontId="1" fillId="0" borderId="0" xfId="0" applyNumberFormat="1" applyFont="1">
      <alignment vertical="center"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1" fillId="0" borderId="0" xfId="0" applyNumberFormat="1" applyFont="1">
      <alignment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>
      <alignment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 wrapText="1"/>
    </xf>
    <xf numFmtId="176" fontId="6" fillId="0" borderId="0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abSelected="1" topLeftCell="A13" zoomScaleNormal="100" workbookViewId="0">
      <selection activeCell="N23" sqref="N23"/>
    </sheetView>
  </sheetViews>
  <sheetFormatPr defaultColWidth="9" defaultRowHeight="13.5" x14ac:dyDescent="0.15"/>
  <cols>
    <col min="1" max="1" width="8.75" style="2" bestFit="1" customWidth="1"/>
    <col min="2" max="2" width="12" style="3" bestFit="1" customWidth="1"/>
    <col min="3" max="4" width="8.75" style="2" bestFit="1" customWidth="1"/>
    <col min="5" max="5" width="17.125" style="2" bestFit="1" customWidth="1"/>
    <col min="6" max="6" width="19" style="4" customWidth="1"/>
    <col min="7" max="7" width="15.375" style="4" bestFit="1" customWidth="1"/>
    <col min="8" max="8" width="12" style="4" customWidth="1"/>
    <col min="9" max="9" width="13.625" style="5" customWidth="1"/>
    <col min="10" max="10" width="8.75" style="6" bestFit="1" customWidth="1"/>
    <col min="11" max="11" width="12" style="6" bestFit="1" customWidth="1"/>
    <col min="12" max="12" width="13.625" style="2" bestFit="1" customWidth="1"/>
    <col min="13" max="13" width="13" style="7" bestFit="1" customWidth="1"/>
    <col min="14" max="14" width="11.125" style="7" bestFit="1" customWidth="1"/>
    <col min="15" max="15" width="9.25" style="8" bestFit="1" customWidth="1"/>
    <col min="16" max="16384" width="9" style="9"/>
  </cols>
  <sheetData>
    <row r="1" spans="1:15" ht="24.95" customHeight="1" x14ac:dyDescent="0.15">
      <c r="A1" s="33" t="s">
        <v>117</v>
      </c>
      <c r="B1" s="34"/>
      <c r="C1" s="33"/>
      <c r="D1" s="33"/>
      <c r="E1" s="33"/>
      <c r="F1" s="33"/>
      <c r="G1" s="33"/>
      <c r="H1" s="33"/>
      <c r="I1" s="33"/>
      <c r="J1" s="33"/>
      <c r="K1" s="33"/>
      <c r="L1" s="33"/>
      <c r="M1" s="35"/>
      <c r="N1" s="35"/>
      <c r="O1" s="33"/>
    </row>
    <row r="2" spans="1:15" s="1" customFormat="1" ht="24.95" customHeight="1" x14ac:dyDescent="0.1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6" t="s">
        <v>5</v>
      </c>
      <c r="G2" s="16" t="s">
        <v>6</v>
      </c>
      <c r="H2" s="16" t="s">
        <v>116</v>
      </c>
      <c r="I2" s="32" t="s">
        <v>7</v>
      </c>
      <c r="J2" s="21" t="s">
        <v>8</v>
      </c>
      <c r="K2" s="32" t="s">
        <v>116</v>
      </c>
      <c r="L2" s="16" t="s">
        <v>9</v>
      </c>
      <c r="M2" s="27" t="s">
        <v>10</v>
      </c>
      <c r="N2" s="31" t="s">
        <v>115</v>
      </c>
      <c r="O2" s="28" t="s">
        <v>11</v>
      </c>
    </row>
    <row r="3" spans="1:15" ht="24.95" customHeight="1" x14ac:dyDescent="0.15">
      <c r="A3" s="11">
        <v>1</v>
      </c>
      <c r="B3" s="12" t="s">
        <v>12</v>
      </c>
      <c r="C3" s="13" t="s">
        <v>13</v>
      </c>
      <c r="D3" s="13" t="s">
        <v>14</v>
      </c>
      <c r="E3" s="13" t="s">
        <v>15</v>
      </c>
      <c r="F3" s="13">
        <v>132</v>
      </c>
      <c r="G3" s="12">
        <v>127.5</v>
      </c>
      <c r="H3" s="13">
        <f t="shared" ref="H3:H46" si="0">F3+G3</f>
        <v>259.5</v>
      </c>
      <c r="I3" s="22">
        <f t="shared" ref="I3:I41" si="1">H3/300*100</f>
        <v>86.5</v>
      </c>
      <c r="J3" s="22" t="s">
        <v>16</v>
      </c>
      <c r="K3" s="22">
        <f t="shared" ref="K3:K20" si="2">I3</f>
        <v>86.5</v>
      </c>
      <c r="L3" s="11">
        <v>4</v>
      </c>
      <c r="M3" s="29">
        <v>81</v>
      </c>
      <c r="N3" s="29">
        <f>K3*0.4+M3*0.6</f>
        <v>83.2</v>
      </c>
      <c r="O3" s="30">
        <v>1</v>
      </c>
    </row>
    <row r="4" spans="1:15" ht="24.95" customHeight="1" x14ac:dyDescent="0.15">
      <c r="A4" s="11">
        <v>2</v>
      </c>
      <c r="B4" s="14" t="s">
        <v>12</v>
      </c>
      <c r="C4" s="15" t="s">
        <v>17</v>
      </c>
      <c r="D4" s="15" t="s">
        <v>14</v>
      </c>
      <c r="E4" s="15" t="s">
        <v>18</v>
      </c>
      <c r="F4" s="15">
        <v>121.5</v>
      </c>
      <c r="G4" s="14">
        <v>129.5</v>
      </c>
      <c r="H4" s="15">
        <f t="shared" si="0"/>
        <v>251</v>
      </c>
      <c r="I4" s="23">
        <f t="shared" si="1"/>
        <v>83.666666666666671</v>
      </c>
      <c r="J4" s="23" t="s">
        <v>16</v>
      </c>
      <c r="K4" s="23">
        <f>I4</f>
        <v>83.666666666666671</v>
      </c>
      <c r="L4" s="10">
        <v>9</v>
      </c>
      <c r="M4" s="29">
        <v>81.8</v>
      </c>
      <c r="N4" s="29">
        <f>K4*0.4+M4*0.6</f>
        <v>82.546666666666667</v>
      </c>
      <c r="O4" s="30">
        <v>2</v>
      </c>
    </row>
    <row r="5" spans="1:15" ht="24.95" customHeight="1" x14ac:dyDescent="0.15">
      <c r="A5" s="11">
        <v>3</v>
      </c>
      <c r="B5" s="14" t="s">
        <v>12</v>
      </c>
      <c r="C5" s="15" t="s">
        <v>19</v>
      </c>
      <c r="D5" s="15" t="s">
        <v>20</v>
      </c>
      <c r="E5" s="15" t="s">
        <v>21</v>
      </c>
      <c r="F5" s="15">
        <v>123.5</v>
      </c>
      <c r="G5" s="14">
        <v>128</v>
      </c>
      <c r="H5" s="15">
        <f t="shared" si="0"/>
        <v>251.5</v>
      </c>
      <c r="I5" s="23">
        <f t="shared" si="1"/>
        <v>83.833333333333343</v>
      </c>
      <c r="J5" s="23" t="s">
        <v>16</v>
      </c>
      <c r="K5" s="23">
        <f t="shared" si="2"/>
        <v>83.833333333333343</v>
      </c>
      <c r="L5" s="10">
        <v>7</v>
      </c>
      <c r="M5" s="29">
        <v>80.8</v>
      </c>
      <c r="N5" s="29">
        <f t="shared" ref="N5:N25" si="3">K5*0.4+M5*0.6</f>
        <v>82.013333333333335</v>
      </c>
      <c r="O5" s="30">
        <v>3</v>
      </c>
    </row>
    <row r="6" spans="1:15" ht="24.95" customHeight="1" x14ac:dyDescent="0.15">
      <c r="A6" s="11">
        <v>4</v>
      </c>
      <c r="B6" s="14" t="s">
        <v>12</v>
      </c>
      <c r="C6" s="15" t="s">
        <v>22</v>
      </c>
      <c r="D6" s="15" t="s">
        <v>14</v>
      </c>
      <c r="E6" s="15" t="s">
        <v>23</v>
      </c>
      <c r="F6" s="15">
        <v>118</v>
      </c>
      <c r="G6" s="14">
        <v>134.5</v>
      </c>
      <c r="H6" s="15">
        <f t="shared" si="0"/>
        <v>252.5</v>
      </c>
      <c r="I6" s="23">
        <f t="shared" si="1"/>
        <v>84.166666666666671</v>
      </c>
      <c r="J6" s="23" t="s">
        <v>16</v>
      </c>
      <c r="K6" s="23">
        <f>I6</f>
        <v>84.166666666666671</v>
      </c>
      <c r="L6" s="10">
        <v>6</v>
      </c>
      <c r="M6" s="29">
        <v>78.599999999999994</v>
      </c>
      <c r="N6" s="29">
        <f>K6*0.4+M6*0.6</f>
        <v>80.826666666666668</v>
      </c>
      <c r="O6" s="30">
        <v>4</v>
      </c>
    </row>
    <row r="7" spans="1:15" ht="24.95" customHeight="1" x14ac:dyDescent="0.15">
      <c r="A7" s="11">
        <v>5</v>
      </c>
      <c r="B7" s="14" t="s">
        <v>12</v>
      </c>
      <c r="C7" s="15" t="s">
        <v>24</v>
      </c>
      <c r="D7" s="15" t="s">
        <v>14</v>
      </c>
      <c r="E7" s="15" t="s">
        <v>25</v>
      </c>
      <c r="F7" s="15">
        <v>121</v>
      </c>
      <c r="G7" s="14">
        <v>123</v>
      </c>
      <c r="H7" s="15">
        <f t="shared" si="0"/>
        <v>244</v>
      </c>
      <c r="I7" s="23">
        <f t="shared" si="1"/>
        <v>81.333333333333329</v>
      </c>
      <c r="J7" s="23" t="s">
        <v>16</v>
      </c>
      <c r="K7" s="23">
        <f>I7</f>
        <v>81.333333333333329</v>
      </c>
      <c r="L7" s="10">
        <v>3</v>
      </c>
      <c r="M7" s="29">
        <v>79.8</v>
      </c>
      <c r="N7" s="29">
        <f>K7*0.4+M7*0.6</f>
        <v>80.413333333333327</v>
      </c>
      <c r="O7" s="30">
        <v>5</v>
      </c>
    </row>
    <row r="8" spans="1:15" ht="24.95" customHeight="1" x14ac:dyDescent="0.15">
      <c r="A8" s="11">
        <v>6</v>
      </c>
      <c r="B8" s="14" t="s">
        <v>12</v>
      </c>
      <c r="C8" s="15" t="s">
        <v>26</v>
      </c>
      <c r="D8" s="15" t="s">
        <v>20</v>
      </c>
      <c r="E8" s="15" t="s">
        <v>27</v>
      </c>
      <c r="F8" s="15">
        <v>124</v>
      </c>
      <c r="G8" s="14">
        <v>123.5</v>
      </c>
      <c r="H8" s="15">
        <f t="shared" si="0"/>
        <v>247.5</v>
      </c>
      <c r="I8" s="23">
        <f t="shared" si="1"/>
        <v>82.5</v>
      </c>
      <c r="J8" s="23" t="s">
        <v>16</v>
      </c>
      <c r="K8" s="23">
        <f t="shared" si="2"/>
        <v>82.5</v>
      </c>
      <c r="L8" s="10">
        <v>5</v>
      </c>
      <c r="M8" s="29">
        <v>78.599999999999994</v>
      </c>
      <c r="N8" s="29">
        <f t="shared" si="3"/>
        <v>80.16</v>
      </c>
      <c r="O8" s="30">
        <v>6</v>
      </c>
    </row>
    <row r="9" spans="1:15" ht="24.95" customHeight="1" x14ac:dyDescent="0.15">
      <c r="A9" s="11">
        <v>7</v>
      </c>
      <c r="B9" s="14" t="s">
        <v>12</v>
      </c>
      <c r="C9" s="15" t="s">
        <v>28</v>
      </c>
      <c r="D9" s="15" t="s">
        <v>20</v>
      </c>
      <c r="E9" s="15" t="s">
        <v>29</v>
      </c>
      <c r="F9" s="15">
        <v>127</v>
      </c>
      <c r="G9" s="14">
        <v>123.5</v>
      </c>
      <c r="H9" s="15">
        <f t="shared" si="0"/>
        <v>250.5</v>
      </c>
      <c r="I9" s="23">
        <f t="shared" si="1"/>
        <v>83.5</v>
      </c>
      <c r="J9" s="23" t="s">
        <v>16</v>
      </c>
      <c r="K9" s="23">
        <f t="shared" ref="K9:K14" si="4">I9</f>
        <v>83.5</v>
      </c>
      <c r="L9" s="10">
        <v>1</v>
      </c>
      <c r="M9" s="29">
        <v>77.400000000000006</v>
      </c>
      <c r="N9" s="29">
        <f t="shared" ref="N9:N14" si="5">K9*0.4+M9*0.6</f>
        <v>79.84</v>
      </c>
      <c r="O9" s="30">
        <v>7</v>
      </c>
    </row>
    <row r="10" spans="1:15" ht="24.95" customHeight="1" x14ac:dyDescent="0.15">
      <c r="A10" s="11">
        <v>8</v>
      </c>
      <c r="B10" s="14" t="s">
        <v>12</v>
      </c>
      <c r="C10" s="15" t="s">
        <v>30</v>
      </c>
      <c r="D10" s="15" t="s">
        <v>20</v>
      </c>
      <c r="E10" s="15" t="s">
        <v>31</v>
      </c>
      <c r="F10" s="15">
        <v>116</v>
      </c>
      <c r="G10" s="14">
        <v>124</v>
      </c>
      <c r="H10" s="15">
        <f t="shared" si="0"/>
        <v>240</v>
      </c>
      <c r="I10" s="23">
        <f t="shared" si="1"/>
        <v>80</v>
      </c>
      <c r="J10" s="23" t="s">
        <v>16</v>
      </c>
      <c r="K10" s="23">
        <f t="shared" si="4"/>
        <v>80</v>
      </c>
      <c r="L10" s="10">
        <v>2</v>
      </c>
      <c r="M10" s="29">
        <v>75.400000000000006</v>
      </c>
      <c r="N10" s="29">
        <f t="shared" si="5"/>
        <v>77.240000000000009</v>
      </c>
      <c r="O10" s="30">
        <v>8</v>
      </c>
    </row>
    <row r="11" spans="1:15" ht="24.95" customHeight="1" x14ac:dyDescent="0.15">
      <c r="A11" s="11">
        <v>9</v>
      </c>
      <c r="B11" s="14" t="s">
        <v>12</v>
      </c>
      <c r="C11" s="15" t="s">
        <v>32</v>
      </c>
      <c r="D11" s="15" t="s">
        <v>20</v>
      </c>
      <c r="E11" s="15" t="s">
        <v>33</v>
      </c>
      <c r="F11" s="15">
        <v>124</v>
      </c>
      <c r="G11" s="14">
        <v>118.5</v>
      </c>
      <c r="H11" s="15">
        <f t="shared" si="0"/>
        <v>242.5</v>
      </c>
      <c r="I11" s="23">
        <f t="shared" si="1"/>
        <v>80.833333333333329</v>
      </c>
      <c r="J11" s="23" t="s">
        <v>16</v>
      </c>
      <c r="K11" s="23">
        <f t="shared" si="4"/>
        <v>80.833333333333329</v>
      </c>
      <c r="L11" s="10">
        <v>8</v>
      </c>
      <c r="M11" s="29">
        <v>74.599999999999994</v>
      </c>
      <c r="N11" s="29">
        <f t="shared" si="5"/>
        <v>77.093333333333334</v>
      </c>
      <c r="O11" s="30">
        <v>9</v>
      </c>
    </row>
    <row r="12" spans="1:15" ht="24.95" customHeight="1" x14ac:dyDescent="0.15">
      <c r="A12" s="11">
        <v>10</v>
      </c>
      <c r="B12" s="14" t="s">
        <v>34</v>
      </c>
      <c r="C12" s="15" t="s">
        <v>35</v>
      </c>
      <c r="D12" s="15" t="s">
        <v>20</v>
      </c>
      <c r="E12" s="15" t="s">
        <v>36</v>
      </c>
      <c r="F12" s="15">
        <v>126.5</v>
      </c>
      <c r="G12" s="14">
        <v>130</v>
      </c>
      <c r="H12" s="15">
        <f t="shared" si="0"/>
        <v>256.5</v>
      </c>
      <c r="I12" s="23">
        <f t="shared" si="1"/>
        <v>85.5</v>
      </c>
      <c r="J12" s="23" t="s">
        <v>16</v>
      </c>
      <c r="K12" s="23">
        <f t="shared" si="4"/>
        <v>85.5</v>
      </c>
      <c r="L12" s="10">
        <v>1</v>
      </c>
      <c r="M12" s="29">
        <v>82.2</v>
      </c>
      <c r="N12" s="29">
        <f t="shared" si="5"/>
        <v>83.52000000000001</v>
      </c>
      <c r="O12" s="30">
        <v>1</v>
      </c>
    </row>
    <row r="13" spans="1:15" ht="24.95" customHeight="1" x14ac:dyDescent="0.15">
      <c r="A13" s="11">
        <v>11</v>
      </c>
      <c r="B13" s="14" t="s">
        <v>34</v>
      </c>
      <c r="C13" s="15" t="s">
        <v>37</v>
      </c>
      <c r="D13" s="15" t="s">
        <v>14</v>
      </c>
      <c r="E13" s="15" t="s">
        <v>38</v>
      </c>
      <c r="F13" s="15">
        <v>128</v>
      </c>
      <c r="G13" s="14">
        <v>124</v>
      </c>
      <c r="H13" s="15">
        <f t="shared" si="0"/>
        <v>252</v>
      </c>
      <c r="I13" s="23">
        <f t="shared" si="1"/>
        <v>84</v>
      </c>
      <c r="J13" s="23" t="s">
        <v>16</v>
      </c>
      <c r="K13" s="23">
        <f t="shared" si="4"/>
        <v>84</v>
      </c>
      <c r="L13" s="10">
        <v>2</v>
      </c>
      <c r="M13" s="29">
        <v>81.400000000000006</v>
      </c>
      <c r="N13" s="29">
        <f t="shared" si="5"/>
        <v>82.44</v>
      </c>
      <c r="O13" s="30">
        <v>2</v>
      </c>
    </row>
    <row r="14" spans="1:15" ht="24.95" customHeight="1" x14ac:dyDescent="0.15">
      <c r="A14" s="11">
        <v>12</v>
      </c>
      <c r="B14" s="14" t="s">
        <v>34</v>
      </c>
      <c r="C14" s="15" t="s">
        <v>39</v>
      </c>
      <c r="D14" s="15" t="s">
        <v>20</v>
      </c>
      <c r="E14" s="15" t="s">
        <v>40</v>
      </c>
      <c r="F14" s="15">
        <v>129.5</v>
      </c>
      <c r="G14" s="14">
        <v>132</v>
      </c>
      <c r="H14" s="15">
        <f t="shared" si="0"/>
        <v>261.5</v>
      </c>
      <c r="I14" s="23">
        <f t="shared" si="1"/>
        <v>87.166666666666671</v>
      </c>
      <c r="J14" s="23" t="s">
        <v>16</v>
      </c>
      <c r="K14" s="23">
        <f t="shared" si="4"/>
        <v>87.166666666666671</v>
      </c>
      <c r="L14" s="10">
        <v>3</v>
      </c>
      <c r="M14" s="29">
        <v>75.8</v>
      </c>
      <c r="N14" s="29">
        <f t="shared" si="5"/>
        <v>80.346666666666664</v>
      </c>
      <c r="O14" s="30">
        <v>3</v>
      </c>
    </row>
    <row r="15" spans="1:15" ht="24.95" customHeight="1" x14ac:dyDescent="0.15">
      <c r="A15" s="11">
        <v>13</v>
      </c>
      <c r="B15" s="16" t="s">
        <v>41</v>
      </c>
      <c r="C15" s="10" t="s">
        <v>42</v>
      </c>
      <c r="D15" s="10" t="s">
        <v>14</v>
      </c>
      <c r="E15" s="15" t="s">
        <v>43</v>
      </c>
      <c r="F15" s="10">
        <v>126</v>
      </c>
      <c r="G15" s="16">
        <v>126</v>
      </c>
      <c r="H15" s="10">
        <f t="shared" si="0"/>
        <v>252</v>
      </c>
      <c r="I15" s="21">
        <f t="shared" si="1"/>
        <v>84</v>
      </c>
      <c r="J15" s="21" t="s">
        <v>16</v>
      </c>
      <c r="K15" s="23">
        <f t="shared" si="2"/>
        <v>84</v>
      </c>
      <c r="L15" s="10">
        <v>2</v>
      </c>
      <c r="M15" s="29">
        <v>84.4</v>
      </c>
      <c r="N15" s="29">
        <f t="shared" si="3"/>
        <v>84.240000000000009</v>
      </c>
      <c r="O15" s="30">
        <v>1</v>
      </c>
    </row>
    <row r="16" spans="1:15" ht="24.95" customHeight="1" x14ac:dyDescent="0.15">
      <c r="A16" s="11">
        <v>14</v>
      </c>
      <c r="B16" s="16" t="s">
        <v>41</v>
      </c>
      <c r="C16" s="10" t="s">
        <v>44</v>
      </c>
      <c r="D16" s="10" t="s">
        <v>14</v>
      </c>
      <c r="E16" s="15" t="s">
        <v>45</v>
      </c>
      <c r="F16" s="10">
        <v>109.5</v>
      </c>
      <c r="G16" s="16">
        <v>112</v>
      </c>
      <c r="H16" s="10">
        <f t="shared" si="0"/>
        <v>221.5</v>
      </c>
      <c r="I16" s="21">
        <f t="shared" si="1"/>
        <v>73.833333333333329</v>
      </c>
      <c r="J16" s="21" t="s">
        <v>16</v>
      </c>
      <c r="K16" s="23">
        <f t="shared" si="2"/>
        <v>73.833333333333329</v>
      </c>
      <c r="L16" s="10">
        <v>1</v>
      </c>
      <c r="M16" s="29">
        <v>72.099999999999994</v>
      </c>
      <c r="N16" s="29">
        <f t="shared" si="3"/>
        <v>72.793333333333322</v>
      </c>
      <c r="O16" s="30">
        <v>2</v>
      </c>
    </row>
    <row r="17" spans="1:15" ht="24.95" customHeight="1" x14ac:dyDescent="0.15">
      <c r="A17" s="11">
        <v>15</v>
      </c>
      <c r="B17" s="14" t="s">
        <v>46</v>
      </c>
      <c r="C17" s="15" t="s">
        <v>47</v>
      </c>
      <c r="D17" s="15" t="s">
        <v>20</v>
      </c>
      <c r="E17" s="15" t="s">
        <v>48</v>
      </c>
      <c r="F17" s="15">
        <v>117</v>
      </c>
      <c r="G17" s="14">
        <v>131.5</v>
      </c>
      <c r="H17" s="15">
        <f t="shared" si="0"/>
        <v>248.5</v>
      </c>
      <c r="I17" s="23">
        <f t="shared" si="1"/>
        <v>82.833333333333343</v>
      </c>
      <c r="J17" s="23" t="s">
        <v>16</v>
      </c>
      <c r="K17" s="23">
        <f t="shared" si="2"/>
        <v>82.833333333333343</v>
      </c>
      <c r="L17" s="10">
        <v>1</v>
      </c>
      <c r="M17" s="29">
        <v>79.2</v>
      </c>
      <c r="N17" s="29">
        <f t="shared" si="3"/>
        <v>80.653333333333336</v>
      </c>
      <c r="O17" s="30">
        <v>1</v>
      </c>
    </row>
    <row r="18" spans="1:15" ht="24.95" customHeight="1" x14ac:dyDescent="0.15">
      <c r="A18" s="11">
        <v>16</v>
      </c>
      <c r="B18" s="14" t="s">
        <v>46</v>
      </c>
      <c r="C18" s="15" t="s">
        <v>49</v>
      </c>
      <c r="D18" s="15" t="s">
        <v>14</v>
      </c>
      <c r="E18" s="15" t="s">
        <v>50</v>
      </c>
      <c r="F18" s="15">
        <v>126.5</v>
      </c>
      <c r="G18" s="14">
        <v>115.5</v>
      </c>
      <c r="H18" s="15">
        <f t="shared" si="0"/>
        <v>242</v>
      </c>
      <c r="I18" s="23">
        <f t="shared" si="1"/>
        <v>80.666666666666657</v>
      </c>
      <c r="J18" s="23" t="s">
        <v>16</v>
      </c>
      <c r="K18" s="23">
        <f t="shared" si="2"/>
        <v>80.666666666666657</v>
      </c>
      <c r="L18" s="10">
        <v>3</v>
      </c>
      <c r="M18" s="29">
        <v>79.2</v>
      </c>
      <c r="N18" s="29">
        <f t="shared" si="3"/>
        <v>79.786666666666662</v>
      </c>
      <c r="O18" s="30">
        <v>2</v>
      </c>
    </row>
    <row r="19" spans="1:15" ht="24.95" customHeight="1" x14ac:dyDescent="0.15">
      <c r="A19" s="11">
        <v>17</v>
      </c>
      <c r="B19" s="14" t="s">
        <v>46</v>
      </c>
      <c r="C19" s="15" t="s">
        <v>51</v>
      </c>
      <c r="D19" s="15" t="s">
        <v>14</v>
      </c>
      <c r="E19" s="15" t="s">
        <v>52</v>
      </c>
      <c r="F19" s="15">
        <v>120.5</v>
      </c>
      <c r="G19" s="14">
        <v>116.5</v>
      </c>
      <c r="H19" s="15">
        <f t="shared" si="0"/>
        <v>237</v>
      </c>
      <c r="I19" s="23">
        <f t="shared" si="1"/>
        <v>79</v>
      </c>
      <c r="J19" s="23" t="s">
        <v>16</v>
      </c>
      <c r="K19" s="23">
        <f t="shared" si="2"/>
        <v>79</v>
      </c>
      <c r="L19" s="10">
        <v>2</v>
      </c>
      <c r="M19" s="29">
        <v>77.2</v>
      </c>
      <c r="N19" s="29">
        <f t="shared" si="3"/>
        <v>77.92</v>
      </c>
      <c r="O19" s="30">
        <v>3</v>
      </c>
    </row>
    <row r="20" spans="1:15" ht="24.95" customHeight="1" x14ac:dyDescent="0.15">
      <c r="A20" s="11">
        <v>18</v>
      </c>
      <c r="B20" s="16" t="s">
        <v>53</v>
      </c>
      <c r="C20" s="10" t="s">
        <v>54</v>
      </c>
      <c r="D20" s="10" t="s">
        <v>14</v>
      </c>
      <c r="E20" s="15" t="s">
        <v>55</v>
      </c>
      <c r="F20" s="10">
        <v>98.5</v>
      </c>
      <c r="G20" s="16">
        <v>116.5</v>
      </c>
      <c r="H20" s="10">
        <f t="shared" si="0"/>
        <v>215</v>
      </c>
      <c r="I20" s="21">
        <f t="shared" si="1"/>
        <v>71.666666666666671</v>
      </c>
      <c r="J20" s="21" t="s">
        <v>16</v>
      </c>
      <c r="K20" s="23">
        <f t="shared" si="2"/>
        <v>71.666666666666671</v>
      </c>
      <c r="L20" s="10">
        <v>1</v>
      </c>
      <c r="M20" s="29">
        <v>80.8</v>
      </c>
      <c r="N20" s="29">
        <f t="shared" si="3"/>
        <v>77.146666666666675</v>
      </c>
      <c r="O20" s="30">
        <v>1</v>
      </c>
    </row>
    <row r="21" spans="1:15" ht="24.95" customHeight="1" x14ac:dyDescent="0.15">
      <c r="A21" s="11">
        <v>19</v>
      </c>
      <c r="B21" s="16" t="s">
        <v>56</v>
      </c>
      <c r="C21" s="10" t="s">
        <v>57</v>
      </c>
      <c r="D21" s="10" t="s">
        <v>20</v>
      </c>
      <c r="E21" s="15" t="s">
        <v>58</v>
      </c>
      <c r="F21" s="10">
        <v>121.5</v>
      </c>
      <c r="G21" s="16">
        <v>126</v>
      </c>
      <c r="H21" s="10">
        <f t="shared" si="0"/>
        <v>247.5</v>
      </c>
      <c r="I21" s="21">
        <f t="shared" si="1"/>
        <v>82.5</v>
      </c>
      <c r="J21" s="10">
        <v>5</v>
      </c>
      <c r="K21" s="23">
        <f>I21+5</f>
        <v>87.5</v>
      </c>
      <c r="L21" s="10">
        <v>2</v>
      </c>
      <c r="M21" s="29">
        <v>75.599999999999994</v>
      </c>
      <c r="N21" s="29">
        <f t="shared" si="3"/>
        <v>80.359999999999985</v>
      </c>
      <c r="O21" s="30">
        <v>1</v>
      </c>
    </row>
    <row r="22" spans="1:15" ht="24.95" customHeight="1" x14ac:dyDescent="0.15">
      <c r="A22" s="11">
        <v>20</v>
      </c>
      <c r="B22" s="16" t="s">
        <v>56</v>
      </c>
      <c r="C22" s="10" t="s">
        <v>59</v>
      </c>
      <c r="D22" s="10" t="s">
        <v>20</v>
      </c>
      <c r="E22" s="15" t="s">
        <v>60</v>
      </c>
      <c r="F22" s="10">
        <v>119</v>
      </c>
      <c r="G22" s="16">
        <v>118</v>
      </c>
      <c r="H22" s="10">
        <f t="shared" si="0"/>
        <v>237</v>
      </c>
      <c r="I22" s="21">
        <f t="shared" si="1"/>
        <v>79</v>
      </c>
      <c r="J22" s="21" t="s">
        <v>16</v>
      </c>
      <c r="K22" s="23">
        <f t="shared" ref="K22:K46" si="6">I22</f>
        <v>79</v>
      </c>
      <c r="L22" s="10">
        <v>3</v>
      </c>
      <c r="M22" s="29">
        <v>76.400000000000006</v>
      </c>
      <c r="N22" s="29">
        <f>K22*0.4+M22*0.6</f>
        <v>77.44</v>
      </c>
      <c r="O22" s="30">
        <v>2</v>
      </c>
    </row>
    <row r="23" spans="1:15" ht="24.95" customHeight="1" x14ac:dyDescent="0.15">
      <c r="A23" s="11">
        <v>21</v>
      </c>
      <c r="B23" s="16" t="s">
        <v>56</v>
      </c>
      <c r="C23" s="10" t="s">
        <v>61</v>
      </c>
      <c r="D23" s="10" t="s">
        <v>14</v>
      </c>
      <c r="E23" s="15" t="s">
        <v>62</v>
      </c>
      <c r="F23" s="10">
        <v>124</v>
      </c>
      <c r="G23" s="16">
        <v>127.5</v>
      </c>
      <c r="H23" s="10">
        <f t="shared" si="0"/>
        <v>251.5</v>
      </c>
      <c r="I23" s="21">
        <f t="shared" si="1"/>
        <v>83.833333333333343</v>
      </c>
      <c r="J23" s="21" t="s">
        <v>16</v>
      </c>
      <c r="K23" s="23">
        <f t="shared" si="6"/>
        <v>83.833333333333343</v>
      </c>
      <c r="L23" s="10">
        <v>1</v>
      </c>
      <c r="M23" s="29" t="s">
        <v>63</v>
      </c>
      <c r="N23" s="29">
        <f>K23*0.4</f>
        <v>33.533333333333339</v>
      </c>
      <c r="O23" s="30">
        <v>3</v>
      </c>
    </row>
    <row r="24" spans="1:15" ht="24.95" customHeight="1" x14ac:dyDescent="0.15">
      <c r="A24" s="11">
        <v>22</v>
      </c>
      <c r="B24" s="16" t="s">
        <v>64</v>
      </c>
      <c r="C24" s="10" t="s">
        <v>65</v>
      </c>
      <c r="D24" s="10" t="s">
        <v>14</v>
      </c>
      <c r="E24" s="15" t="s">
        <v>66</v>
      </c>
      <c r="F24" s="10">
        <v>94</v>
      </c>
      <c r="G24" s="16">
        <v>105.5</v>
      </c>
      <c r="H24" s="10">
        <f t="shared" si="0"/>
        <v>199.5</v>
      </c>
      <c r="I24" s="21">
        <f t="shared" si="1"/>
        <v>66.5</v>
      </c>
      <c r="J24" s="21" t="s">
        <v>16</v>
      </c>
      <c r="K24" s="23">
        <f t="shared" si="6"/>
        <v>66.5</v>
      </c>
      <c r="L24" s="10">
        <v>1</v>
      </c>
      <c r="M24" s="29">
        <v>77.8</v>
      </c>
      <c r="N24" s="29">
        <f t="shared" si="3"/>
        <v>73.28</v>
      </c>
      <c r="O24" s="30">
        <v>1</v>
      </c>
    </row>
    <row r="25" spans="1:15" ht="24.95" customHeight="1" x14ac:dyDescent="0.15">
      <c r="A25" s="11">
        <v>23</v>
      </c>
      <c r="B25" s="17" t="s">
        <v>64</v>
      </c>
      <c r="C25" s="18" t="s">
        <v>67</v>
      </c>
      <c r="D25" s="18" t="s">
        <v>14</v>
      </c>
      <c r="E25" s="20" t="s">
        <v>68</v>
      </c>
      <c r="F25" s="18">
        <v>88.5</v>
      </c>
      <c r="G25" s="17">
        <v>95</v>
      </c>
      <c r="H25" s="18">
        <f t="shared" si="0"/>
        <v>183.5</v>
      </c>
      <c r="I25" s="24">
        <f t="shared" si="1"/>
        <v>61.166666666666671</v>
      </c>
      <c r="J25" s="24" t="s">
        <v>16</v>
      </c>
      <c r="K25" s="25">
        <f t="shared" si="6"/>
        <v>61.166666666666671</v>
      </c>
      <c r="L25" s="18">
        <v>2</v>
      </c>
      <c r="M25" s="29">
        <v>74.8</v>
      </c>
      <c r="N25" s="29">
        <f t="shared" si="3"/>
        <v>69.346666666666664</v>
      </c>
      <c r="O25" s="30">
        <v>2</v>
      </c>
    </row>
    <row r="26" spans="1:15" ht="24.95" customHeight="1" x14ac:dyDescent="0.15">
      <c r="A26" s="11">
        <v>24</v>
      </c>
      <c r="B26" s="15" t="s">
        <v>69</v>
      </c>
      <c r="C26" s="15" t="s">
        <v>70</v>
      </c>
      <c r="D26" s="15" t="s">
        <v>14</v>
      </c>
      <c r="E26" s="15" t="s">
        <v>71</v>
      </c>
      <c r="F26" s="15">
        <v>129.5</v>
      </c>
      <c r="G26" s="14">
        <v>120.5</v>
      </c>
      <c r="H26" s="15">
        <f t="shared" si="0"/>
        <v>250</v>
      </c>
      <c r="I26" s="23">
        <f t="shared" si="1"/>
        <v>83.333333333333343</v>
      </c>
      <c r="J26" s="23" t="s">
        <v>16</v>
      </c>
      <c r="K26" s="23">
        <f t="shared" si="6"/>
        <v>83.333333333333343</v>
      </c>
      <c r="L26" s="10">
        <v>8</v>
      </c>
      <c r="M26" s="29">
        <v>85.4</v>
      </c>
      <c r="N26" s="29">
        <f t="shared" ref="N26:N41" si="7">I26*0.4+M26*0.6</f>
        <v>84.573333333333338</v>
      </c>
      <c r="O26" s="30">
        <v>1</v>
      </c>
    </row>
    <row r="27" spans="1:15" ht="24.95" customHeight="1" x14ac:dyDescent="0.15">
      <c r="A27" s="11">
        <v>25</v>
      </c>
      <c r="B27" s="15" t="s">
        <v>69</v>
      </c>
      <c r="C27" s="15" t="s">
        <v>72</v>
      </c>
      <c r="D27" s="15" t="s">
        <v>14</v>
      </c>
      <c r="E27" s="15" t="s">
        <v>73</v>
      </c>
      <c r="F27" s="15">
        <v>109</v>
      </c>
      <c r="G27" s="14">
        <v>109</v>
      </c>
      <c r="H27" s="15">
        <f t="shared" si="0"/>
        <v>218</v>
      </c>
      <c r="I27" s="23">
        <f t="shared" si="1"/>
        <v>72.666666666666671</v>
      </c>
      <c r="J27" s="23" t="s">
        <v>16</v>
      </c>
      <c r="K27" s="23">
        <f t="shared" si="6"/>
        <v>72.666666666666671</v>
      </c>
      <c r="L27" s="10">
        <v>2</v>
      </c>
      <c r="M27" s="29">
        <v>88.5</v>
      </c>
      <c r="N27" s="29">
        <f t="shared" si="7"/>
        <v>82.166666666666671</v>
      </c>
      <c r="O27" s="30">
        <v>2</v>
      </c>
    </row>
    <row r="28" spans="1:15" ht="24.95" customHeight="1" x14ac:dyDescent="0.15">
      <c r="A28" s="11">
        <v>26</v>
      </c>
      <c r="B28" s="15" t="s">
        <v>69</v>
      </c>
      <c r="C28" s="15" t="s">
        <v>74</v>
      </c>
      <c r="D28" s="15" t="s">
        <v>14</v>
      </c>
      <c r="E28" s="15" t="s">
        <v>71</v>
      </c>
      <c r="F28" s="15">
        <v>119</v>
      </c>
      <c r="G28" s="14">
        <v>113</v>
      </c>
      <c r="H28" s="15">
        <f t="shared" si="0"/>
        <v>232</v>
      </c>
      <c r="I28" s="23">
        <f t="shared" si="1"/>
        <v>77.333333333333329</v>
      </c>
      <c r="J28" s="23" t="s">
        <v>16</v>
      </c>
      <c r="K28" s="23">
        <f t="shared" si="6"/>
        <v>77.333333333333329</v>
      </c>
      <c r="L28" s="10">
        <v>12</v>
      </c>
      <c r="M28" s="29">
        <v>85.2</v>
      </c>
      <c r="N28" s="29">
        <f t="shared" si="7"/>
        <v>82.053333333333327</v>
      </c>
      <c r="O28" s="30">
        <v>3</v>
      </c>
    </row>
    <row r="29" spans="1:15" ht="24.95" customHeight="1" x14ac:dyDescent="0.15">
      <c r="A29" s="11">
        <v>27</v>
      </c>
      <c r="B29" s="15" t="s">
        <v>69</v>
      </c>
      <c r="C29" s="15" t="s">
        <v>75</v>
      </c>
      <c r="D29" s="15" t="s">
        <v>14</v>
      </c>
      <c r="E29" s="15" t="s">
        <v>76</v>
      </c>
      <c r="F29" s="15">
        <v>105.5</v>
      </c>
      <c r="G29" s="14">
        <v>111</v>
      </c>
      <c r="H29" s="15">
        <f t="shared" si="0"/>
        <v>216.5</v>
      </c>
      <c r="I29" s="23">
        <f t="shared" si="1"/>
        <v>72.166666666666671</v>
      </c>
      <c r="J29" s="23" t="s">
        <v>16</v>
      </c>
      <c r="K29" s="23">
        <f t="shared" si="6"/>
        <v>72.166666666666671</v>
      </c>
      <c r="L29" s="10">
        <v>3</v>
      </c>
      <c r="M29" s="29">
        <v>88</v>
      </c>
      <c r="N29" s="29">
        <f t="shared" si="7"/>
        <v>81.666666666666671</v>
      </c>
      <c r="O29" s="30">
        <v>4</v>
      </c>
    </row>
    <row r="30" spans="1:15" ht="24.95" customHeight="1" x14ac:dyDescent="0.15">
      <c r="A30" s="11">
        <v>28</v>
      </c>
      <c r="B30" s="15" t="s">
        <v>69</v>
      </c>
      <c r="C30" s="15" t="s">
        <v>77</v>
      </c>
      <c r="D30" s="15" t="s">
        <v>14</v>
      </c>
      <c r="E30" s="15" t="s">
        <v>78</v>
      </c>
      <c r="F30" s="15">
        <v>107</v>
      </c>
      <c r="G30" s="14">
        <v>119</v>
      </c>
      <c r="H30" s="15">
        <f t="shared" si="0"/>
        <v>226</v>
      </c>
      <c r="I30" s="23">
        <f t="shared" si="1"/>
        <v>75.333333333333329</v>
      </c>
      <c r="J30" s="23" t="s">
        <v>16</v>
      </c>
      <c r="K30" s="23">
        <f t="shared" si="6"/>
        <v>75.333333333333329</v>
      </c>
      <c r="L30" s="10">
        <v>13</v>
      </c>
      <c r="M30" s="29">
        <v>85.7</v>
      </c>
      <c r="N30" s="29">
        <f t="shared" si="7"/>
        <v>81.553333333333342</v>
      </c>
      <c r="O30" s="30">
        <v>5</v>
      </c>
    </row>
    <row r="31" spans="1:15" ht="24.95" customHeight="1" x14ac:dyDescent="0.15">
      <c r="A31" s="11">
        <v>29</v>
      </c>
      <c r="B31" s="15" t="s">
        <v>69</v>
      </c>
      <c r="C31" s="15" t="s">
        <v>79</v>
      </c>
      <c r="D31" s="15" t="s">
        <v>14</v>
      </c>
      <c r="E31" s="15" t="s">
        <v>80</v>
      </c>
      <c r="F31" s="15">
        <v>113.5</v>
      </c>
      <c r="G31" s="14">
        <v>126</v>
      </c>
      <c r="H31" s="15">
        <f t="shared" si="0"/>
        <v>239.5</v>
      </c>
      <c r="I31" s="23">
        <f t="shared" si="1"/>
        <v>79.833333333333329</v>
      </c>
      <c r="J31" s="23" t="s">
        <v>16</v>
      </c>
      <c r="K31" s="23">
        <f t="shared" si="6"/>
        <v>79.833333333333329</v>
      </c>
      <c r="L31" s="10">
        <v>15</v>
      </c>
      <c r="M31" s="29">
        <v>82.7</v>
      </c>
      <c r="N31" s="29">
        <f t="shared" si="7"/>
        <v>81.553333333333327</v>
      </c>
      <c r="O31" s="30">
        <v>6</v>
      </c>
    </row>
    <row r="32" spans="1:15" ht="24.95" customHeight="1" x14ac:dyDescent="0.15">
      <c r="A32" s="11">
        <v>30</v>
      </c>
      <c r="B32" s="15" t="s">
        <v>69</v>
      </c>
      <c r="C32" s="15" t="s">
        <v>81</v>
      </c>
      <c r="D32" s="15" t="s">
        <v>14</v>
      </c>
      <c r="E32" s="15" t="s">
        <v>82</v>
      </c>
      <c r="F32" s="15">
        <v>105</v>
      </c>
      <c r="G32" s="14">
        <v>106.5</v>
      </c>
      <c r="H32" s="15">
        <f t="shared" si="0"/>
        <v>211.5</v>
      </c>
      <c r="I32" s="23">
        <f t="shared" si="1"/>
        <v>70.5</v>
      </c>
      <c r="J32" s="23" t="s">
        <v>16</v>
      </c>
      <c r="K32" s="23">
        <f t="shared" si="6"/>
        <v>70.5</v>
      </c>
      <c r="L32" s="10">
        <v>5</v>
      </c>
      <c r="M32" s="29">
        <v>87.5</v>
      </c>
      <c r="N32" s="29">
        <f t="shared" si="7"/>
        <v>80.7</v>
      </c>
      <c r="O32" s="30">
        <v>7</v>
      </c>
    </row>
    <row r="33" spans="1:15" ht="24.95" customHeight="1" x14ac:dyDescent="0.15">
      <c r="A33" s="11">
        <v>31</v>
      </c>
      <c r="B33" s="15" t="s">
        <v>69</v>
      </c>
      <c r="C33" s="15" t="s">
        <v>83</v>
      </c>
      <c r="D33" s="15" t="s">
        <v>14</v>
      </c>
      <c r="E33" s="15" t="s">
        <v>84</v>
      </c>
      <c r="F33" s="15">
        <v>110.5</v>
      </c>
      <c r="G33" s="14">
        <v>113.5</v>
      </c>
      <c r="H33" s="15">
        <f t="shared" si="0"/>
        <v>224</v>
      </c>
      <c r="I33" s="23">
        <f t="shared" si="1"/>
        <v>74.666666666666671</v>
      </c>
      <c r="J33" s="23" t="s">
        <v>16</v>
      </c>
      <c r="K33" s="23">
        <f t="shared" si="6"/>
        <v>74.666666666666671</v>
      </c>
      <c r="L33" s="10">
        <v>9</v>
      </c>
      <c r="M33" s="29">
        <v>84.5</v>
      </c>
      <c r="N33" s="29">
        <f t="shared" si="7"/>
        <v>80.566666666666663</v>
      </c>
      <c r="O33" s="30">
        <v>8</v>
      </c>
    </row>
    <row r="34" spans="1:15" ht="24.95" customHeight="1" x14ac:dyDescent="0.15">
      <c r="A34" s="11">
        <v>32</v>
      </c>
      <c r="B34" s="15" t="s">
        <v>69</v>
      </c>
      <c r="C34" s="15" t="s">
        <v>85</v>
      </c>
      <c r="D34" s="15" t="s">
        <v>14</v>
      </c>
      <c r="E34" s="15" t="s">
        <v>86</v>
      </c>
      <c r="F34" s="15">
        <v>101.5</v>
      </c>
      <c r="G34" s="14">
        <v>111.5</v>
      </c>
      <c r="H34" s="15">
        <f t="shared" si="0"/>
        <v>213</v>
      </c>
      <c r="I34" s="23">
        <f t="shared" si="1"/>
        <v>71</v>
      </c>
      <c r="J34" s="23" t="s">
        <v>16</v>
      </c>
      <c r="K34" s="23">
        <f t="shared" si="6"/>
        <v>71</v>
      </c>
      <c r="L34" s="10">
        <v>16</v>
      </c>
      <c r="M34" s="29">
        <v>85.9</v>
      </c>
      <c r="N34" s="29">
        <f t="shared" si="7"/>
        <v>79.94</v>
      </c>
      <c r="O34" s="30">
        <v>9</v>
      </c>
    </row>
    <row r="35" spans="1:15" ht="24.95" customHeight="1" x14ac:dyDescent="0.15">
      <c r="A35" s="11">
        <v>33</v>
      </c>
      <c r="B35" s="15" t="s">
        <v>69</v>
      </c>
      <c r="C35" s="15" t="s">
        <v>87</v>
      </c>
      <c r="D35" s="15" t="s">
        <v>14</v>
      </c>
      <c r="E35" s="15" t="s">
        <v>88</v>
      </c>
      <c r="F35" s="15">
        <v>107</v>
      </c>
      <c r="G35" s="14">
        <v>113</v>
      </c>
      <c r="H35" s="15">
        <f t="shared" si="0"/>
        <v>220</v>
      </c>
      <c r="I35" s="23">
        <f t="shared" si="1"/>
        <v>73.333333333333329</v>
      </c>
      <c r="J35" s="23" t="s">
        <v>16</v>
      </c>
      <c r="K35" s="23">
        <f t="shared" si="6"/>
        <v>73.333333333333329</v>
      </c>
      <c r="L35" s="10">
        <v>4</v>
      </c>
      <c r="M35" s="29">
        <v>83.2</v>
      </c>
      <c r="N35" s="29">
        <f t="shared" si="7"/>
        <v>79.25333333333333</v>
      </c>
      <c r="O35" s="30">
        <v>10</v>
      </c>
    </row>
    <row r="36" spans="1:15" ht="24.95" customHeight="1" x14ac:dyDescent="0.15">
      <c r="A36" s="11">
        <v>34</v>
      </c>
      <c r="B36" s="15" t="s">
        <v>69</v>
      </c>
      <c r="C36" s="15" t="s">
        <v>89</v>
      </c>
      <c r="D36" s="15" t="s">
        <v>14</v>
      </c>
      <c r="E36" s="15" t="s">
        <v>90</v>
      </c>
      <c r="F36" s="15">
        <v>108</v>
      </c>
      <c r="G36" s="14">
        <v>114</v>
      </c>
      <c r="H36" s="15">
        <f t="shared" si="0"/>
        <v>222</v>
      </c>
      <c r="I36" s="23">
        <f t="shared" si="1"/>
        <v>74</v>
      </c>
      <c r="J36" s="23" t="s">
        <v>16</v>
      </c>
      <c r="K36" s="23">
        <f t="shared" si="6"/>
        <v>74</v>
      </c>
      <c r="L36" s="10">
        <v>7</v>
      </c>
      <c r="M36" s="29">
        <v>82.6</v>
      </c>
      <c r="N36" s="29">
        <f t="shared" si="7"/>
        <v>79.16</v>
      </c>
      <c r="O36" s="30">
        <v>11</v>
      </c>
    </row>
    <row r="37" spans="1:15" ht="24.95" customHeight="1" x14ac:dyDescent="0.15">
      <c r="A37" s="11">
        <v>35</v>
      </c>
      <c r="B37" s="15" t="s">
        <v>69</v>
      </c>
      <c r="C37" s="15" t="s">
        <v>91</v>
      </c>
      <c r="D37" s="15" t="s">
        <v>14</v>
      </c>
      <c r="E37" s="15" t="s">
        <v>92</v>
      </c>
      <c r="F37" s="15">
        <v>113</v>
      </c>
      <c r="G37" s="14">
        <v>103.5</v>
      </c>
      <c r="H37" s="15">
        <f t="shared" si="0"/>
        <v>216.5</v>
      </c>
      <c r="I37" s="23">
        <f t="shared" si="1"/>
        <v>72.166666666666671</v>
      </c>
      <c r="J37" s="23" t="s">
        <v>16</v>
      </c>
      <c r="K37" s="23">
        <f t="shared" si="6"/>
        <v>72.166666666666671</v>
      </c>
      <c r="L37" s="10">
        <v>11</v>
      </c>
      <c r="M37" s="29">
        <v>82.3</v>
      </c>
      <c r="N37" s="29">
        <f t="shared" si="7"/>
        <v>78.24666666666667</v>
      </c>
      <c r="O37" s="30">
        <v>12</v>
      </c>
    </row>
    <row r="38" spans="1:15" ht="24.95" customHeight="1" x14ac:dyDescent="0.15">
      <c r="A38" s="11">
        <v>36</v>
      </c>
      <c r="B38" s="15" t="s">
        <v>69</v>
      </c>
      <c r="C38" s="15" t="s">
        <v>93</v>
      </c>
      <c r="D38" s="15" t="s">
        <v>14</v>
      </c>
      <c r="E38" s="15" t="s">
        <v>94</v>
      </c>
      <c r="F38" s="15">
        <v>101</v>
      </c>
      <c r="G38" s="14">
        <v>110</v>
      </c>
      <c r="H38" s="15">
        <f t="shared" si="0"/>
        <v>211</v>
      </c>
      <c r="I38" s="23">
        <f t="shared" si="1"/>
        <v>70.333333333333343</v>
      </c>
      <c r="J38" s="23" t="s">
        <v>16</v>
      </c>
      <c r="K38" s="23">
        <f t="shared" si="6"/>
        <v>70.333333333333343</v>
      </c>
      <c r="L38" s="10">
        <v>14</v>
      </c>
      <c r="M38" s="29">
        <v>81.2</v>
      </c>
      <c r="N38" s="29">
        <f t="shared" si="7"/>
        <v>76.853333333333339</v>
      </c>
      <c r="O38" s="30">
        <v>13</v>
      </c>
    </row>
    <row r="39" spans="1:15" ht="24.95" customHeight="1" x14ac:dyDescent="0.15">
      <c r="A39" s="11">
        <v>37</v>
      </c>
      <c r="B39" s="15" t="s">
        <v>69</v>
      </c>
      <c r="C39" s="15" t="s">
        <v>95</v>
      </c>
      <c r="D39" s="15" t="s">
        <v>14</v>
      </c>
      <c r="E39" s="15" t="s">
        <v>96</v>
      </c>
      <c r="F39" s="15">
        <v>104.5</v>
      </c>
      <c r="G39" s="14">
        <v>106.5</v>
      </c>
      <c r="H39" s="15">
        <f t="shared" si="0"/>
        <v>211</v>
      </c>
      <c r="I39" s="23">
        <f t="shared" si="1"/>
        <v>70.333333333333343</v>
      </c>
      <c r="J39" s="23" t="s">
        <v>16</v>
      </c>
      <c r="K39" s="23">
        <f t="shared" si="6"/>
        <v>70.333333333333343</v>
      </c>
      <c r="L39" s="10">
        <v>10</v>
      </c>
      <c r="M39" s="29">
        <v>80.8</v>
      </c>
      <c r="N39" s="29">
        <f t="shared" si="7"/>
        <v>76.613333333333344</v>
      </c>
      <c r="O39" s="30">
        <v>14</v>
      </c>
    </row>
    <row r="40" spans="1:15" ht="24.95" customHeight="1" x14ac:dyDescent="0.15">
      <c r="A40" s="11">
        <v>38</v>
      </c>
      <c r="B40" s="15" t="s">
        <v>69</v>
      </c>
      <c r="C40" s="15" t="s">
        <v>97</v>
      </c>
      <c r="D40" s="15" t="s">
        <v>14</v>
      </c>
      <c r="E40" s="15" t="s">
        <v>98</v>
      </c>
      <c r="F40" s="15">
        <v>99</v>
      </c>
      <c r="G40" s="14">
        <v>114.5</v>
      </c>
      <c r="H40" s="15">
        <f t="shared" si="0"/>
        <v>213.5</v>
      </c>
      <c r="I40" s="23">
        <f t="shared" si="1"/>
        <v>71.166666666666671</v>
      </c>
      <c r="J40" s="23" t="s">
        <v>16</v>
      </c>
      <c r="K40" s="23">
        <f t="shared" si="6"/>
        <v>71.166666666666671</v>
      </c>
      <c r="L40" s="10">
        <v>1</v>
      </c>
      <c r="M40" s="29">
        <v>78</v>
      </c>
      <c r="N40" s="29">
        <f t="shared" si="7"/>
        <v>75.266666666666666</v>
      </c>
      <c r="O40" s="30">
        <v>15</v>
      </c>
    </row>
    <row r="41" spans="1:15" ht="24.95" customHeight="1" x14ac:dyDescent="0.15">
      <c r="A41" s="11">
        <v>39</v>
      </c>
      <c r="B41" s="15" t="s">
        <v>69</v>
      </c>
      <c r="C41" s="15" t="s">
        <v>99</v>
      </c>
      <c r="D41" s="15" t="s">
        <v>14</v>
      </c>
      <c r="E41" s="15" t="s">
        <v>100</v>
      </c>
      <c r="F41" s="15">
        <v>116</v>
      </c>
      <c r="G41" s="14">
        <v>106</v>
      </c>
      <c r="H41" s="15">
        <f t="shared" si="0"/>
        <v>222</v>
      </c>
      <c r="I41" s="23">
        <f t="shared" si="1"/>
        <v>74</v>
      </c>
      <c r="J41" s="23" t="s">
        <v>16</v>
      </c>
      <c r="K41" s="23">
        <f t="shared" si="6"/>
        <v>74</v>
      </c>
      <c r="L41" s="10" t="s">
        <v>101</v>
      </c>
      <c r="M41" s="29">
        <v>0</v>
      </c>
      <c r="N41" s="29">
        <f t="shared" si="7"/>
        <v>29.6</v>
      </c>
      <c r="O41" s="30">
        <v>16</v>
      </c>
    </row>
    <row r="42" spans="1:15" ht="24.95" customHeight="1" x14ac:dyDescent="0.15">
      <c r="A42" s="11">
        <v>40</v>
      </c>
      <c r="B42" s="19" t="s">
        <v>102</v>
      </c>
      <c r="C42" s="11" t="s">
        <v>103</v>
      </c>
      <c r="D42" s="11" t="s">
        <v>14</v>
      </c>
      <c r="E42" s="13" t="s">
        <v>104</v>
      </c>
      <c r="F42" s="11">
        <v>92</v>
      </c>
      <c r="G42" s="19">
        <v>95.5</v>
      </c>
      <c r="H42" s="11">
        <f t="shared" si="0"/>
        <v>187.5</v>
      </c>
      <c r="I42" s="26">
        <f t="shared" ref="I42:I46" si="8">H42/300*100</f>
        <v>62.5</v>
      </c>
      <c r="J42" s="26" t="s">
        <v>16</v>
      </c>
      <c r="K42" s="22">
        <f t="shared" si="6"/>
        <v>62.5</v>
      </c>
      <c r="L42" s="11">
        <v>1</v>
      </c>
      <c r="M42" s="29">
        <v>74.599999999999994</v>
      </c>
      <c r="N42" s="29">
        <f>K42*0.4+M42*0.6</f>
        <v>69.759999999999991</v>
      </c>
      <c r="O42" s="30">
        <v>1</v>
      </c>
    </row>
    <row r="43" spans="1:15" ht="24.95" customHeight="1" x14ac:dyDescent="0.15">
      <c r="A43" s="11">
        <v>41</v>
      </c>
      <c r="B43" s="16" t="s">
        <v>105</v>
      </c>
      <c r="C43" s="10" t="s">
        <v>106</v>
      </c>
      <c r="D43" s="10" t="s">
        <v>20</v>
      </c>
      <c r="E43" s="15" t="s">
        <v>107</v>
      </c>
      <c r="F43" s="10">
        <v>112</v>
      </c>
      <c r="G43" s="16">
        <v>111.5</v>
      </c>
      <c r="H43" s="10">
        <f t="shared" si="0"/>
        <v>223.5</v>
      </c>
      <c r="I43" s="21">
        <f t="shared" si="8"/>
        <v>74.5</v>
      </c>
      <c r="J43" s="21" t="s">
        <v>16</v>
      </c>
      <c r="K43" s="23">
        <f t="shared" si="6"/>
        <v>74.5</v>
      </c>
      <c r="L43" s="10">
        <v>2</v>
      </c>
      <c r="M43" s="29">
        <v>77</v>
      </c>
      <c r="N43" s="29">
        <f>K43*0.4+M43*0.6</f>
        <v>76</v>
      </c>
      <c r="O43" s="30">
        <v>1</v>
      </c>
    </row>
    <row r="44" spans="1:15" ht="24.95" customHeight="1" x14ac:dyDescent="0.15">
      <c r="A44" s="11">
        <v>42</v>
      </c>
      <c r="B44" s="16" t="s">
        <v>105</v>
      </c>
      <c r="C44" s="10" t="s">
        <v>108</v>
      </c>
      <c r="D44" s="10" t="s">
        <v>14</v>
      </c>
      <c r="E44" s="15" t="s">
        <v>109</v>
      </c>
      <c r="F44" s="10">
        <v>94.5</v>
      </c>
      <c r="G44" s="16">
        <v>107</v>
      </c>
      <c r="H44" s="10">
        <f t="shared" si="0"/>
        <v>201.5</v>
      </c>
      <c r="I44" s="21">
        <f>H44/300*100</f>
        <v>67.166666666666657</v>
      </c>
      <c r="J44" s="21" t="s">
        <v>16</v>
      </c>
      <c r="K44" s="23">
        <f t="shared" si="6"/>
        <v>67.166666666666657</v>
      </c>
      <c r="L44" s="10">
        <v>1</v>
      </c>
      <c r="M44" s="29">
        <v>77.599999999999994</v>
      </c>
      <c r="N44" s="29">
        <f>K44*0.4+M44*0.6</f>
        <v>73.426666666666662</v>
      </c>
      <c r="O44" s="30">
        <v>2</v>
      </c>
    </row>
    <row r="45" spans="1:15" ht="24.95" customHeight="1" x14ac:dyDescent="0.15">
      <c r="A45" s="11">
        <v>43</v>
      </c>
      <c r="B45" s="16" t="s">
        <v>105</v>
      </c>
      <c r="C45" s="10" t="s">
        <v>110</v>
      </c>
      <c r="D45" s="10" t="s">
        <v>20</v>
      </c>
      <c r="E45" s="15" t="s">
        <v>111</v>
      </c>
      <c r="F45" s="10">
        <v>91</v>
      </c>
      <c r="G45" s="16">
        <v>105</v>
      </c>
      <c r="H45" s="10">
        <f t="shared" si="0"/>
        <v>196</v>
      </c>
      <c r="I45" s="21">
        <f>H45/300*100</f>
        <v>65.333333333333329</v>
      </c>
      <c r="J45" s="21" t="s">
        <v>16</v>
      </c>
      <c r="K45" s="23">
        <f t="shared" si="6"/>
        <v>65.333333333333329</v>
      </c>
      <c r="L45" s="10">
        <v>3</v>
      </c>
      <c r="M45" s="29">
        <v>74</v>
      </c>
      <c r="N45" s="29">
        <f>K45*0.4+M45*0.6</f>
        <v>70.533333333333331</v>
      </c>
      <c r="O45" s="30">
        <v>3</v>
      </c>
    </row>
    <row r="46" spans="1:15" ht="24.95" customHeight="1" x14ac:dyDescent="0.15">
      <c r="A46" s="11">
        <v>44</v>
      </c>
      <c r="B46" s="16" t="s">
        <v>112</v>
      </c>
      <c r="C46" s="10" t="s">
        <v>113</v>
      </c>
      <c r="D46" s="10" t="s">
        <v>14</v>
      </c>
      <c r="E46" s="15" t="s">
        <v>114</v>
      </c>
      <c r="F46" s="10">
        <v>101</v>
      </c>
      <c r="G46" s="16">
        <v>92</v>
      </c>
      <c r="H46" s="10">
        <f t="shared" si="0"/>
        <v>193</v>
      </c>
      <c r="I46" s="21">
        <f t="shared" si="8"/>
        <v>64.333333333333329</v>
      </c>
      <c r="J46" s="21" t="s">
        <v>16</v>
      </c>
      <c r="K46" s="23">
        <f t="shared" si="6"/>
        <v>64.333333333333329</v>
      </c>
      <c r="L46" s="10">
        <v>1</v>
      </c>
      <c r="M46" s="29">
        <v>75.8</v>
      </c>
      <c r="N46" s="29">
        <f>K46*0.4+M46*0.6</f>
        <v>71.213333333333338</v>
      </c>
      <c r="O46" s="30">
        <v>1</v>
      </c>
    </row>
    <row r="47" spans="1:15" ht="24.95" customHeight="1" x14ac:dyDescent="0.15">
      <c r="A47" s="36" t="s">
        <v>118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</row>
  </sheetData>
  <autoFilter ref="A2:O47">
    <sortState ref="A3:O46">
      <sortCondition ref="O2"/>
    </sortState>
  </autoFilter>
  <mergeCells count="2">
    <mergeCell ref="A1:O1"/>
    <mergeCell ref="A47:O47"/>
  </mergeCells>
  <phoneticPr fontId="3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77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cp:lastPrinted>2022-11-27T02:12:05Z</cp:lastPrinted>
  <dcterms:created xsi:type="dcterms:W3CDTF">2022-08-22T13:21:00Z</dcterms:created>
  <dcterms:modified xsi:type="dcterms:W3CDTF">2022-11-27T02:12:38Z</dcterms:modified>
  <cp:contentStatus>最终状态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2088776A6AA847F084693F882A8E04CC</vt:lpwstr>
  </property>
  <property fmtid="{D5CDD505-2E9C-101B-9397-08002B2CF9AE}" pid="3" name="KSOProductBuildVer">
    <vt:lpwstr>2052-3.9.3.6359</vt:lpwstr>
  </property>
  <property fmtid="{D5CDD505-2E9C-101B-9397-08002B2CF9AE}" pid="4" name="_MarkAsFinal">
    <vt:bool>true</vt:bool>
  </property>
</Properties>
</file>