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917"/>
  </bookViews>
  <sheets>
    <sheet name="技能考核" sheetId="3" r:id="rId1"/>
  </sheets>
  <definedNames>
    <definedName name="_xlnm.Print_Titles" localSheetId="0">技能考核!$2:$3</definedName>
    <definedName name="_xlnm._FilterDatabase" localSheetId="0" hidden="1">技能考核!$A$3:$G$24</definedName>
  </definedNames>
  <calcPr calcId="144525" fullPrecision="0"/>
</workbook>
</file>

<file path=xl/sharedStrings.xml><?xml version="1.0" encoding="utf-8"?>
<sst xmlns="http://schemas.openxmlformats.org/spreadsheetml/2006/main" count="51" uniqueCount="31">
  <si>
    <t>附件2</t>
  </si>
  <si>
    <t>儋州市卫生健康委员会2022年面向社会考核招聘“镇属村用”乡村医生技能考核成绩汇总表</t>
  </si>
  <si>
    <t>序号</t>
  </si>
  <si>
    <t>报考岗位</t>
  </si>
  <si>
    <t>报考号</t>
  </si>
  <si>
    <t>姓名</t>
  </si>
  <si>
    <t>抽签号</t>
  </si>
  <si>
    <t>技能成绩</t>
  </si>
  <si>
    <t>备注</t>
  </si>
  <si>
    <t>0101_“镇属村用”乡村医生</t>
  </si>
  <si>
    <t>47</t>
  </si>
  <si>
    <t>13</t>
  </si>
  <si>
    <t>15</t>
  </si>
  <si>
    <t>05</t>
  </si>
  <si>
    <t>51</t>
  </si>
  <si>
    <t>31</t>
  </si>
  <si>
    <t>36</t>
  </si>
  <si>
    <t>52</t>
  </si>
  <si>
    <t>26</t>
  </si>
  <si>
    <t>02</t>
  </si>
  <si>
    <t>41</t>
  </si>
  <si>
    <t>01</t>
  </si>
  <si>
    <t>11</t>
  </si>
  <si>
    <t>48</t>
  </si>
  <si>
    <t>25</t>
  </si>
  <si>
    <t>39</t>
  </si>
  <si>
    <t>38</t>
  </si>
  <si>
    <t>20</t>
  </si>
  <si>
    <t>40</t>
  </si>
  <si>
    <t>46</t>
  </si>
  <si>
    <t>37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</si>
</sst>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;[Red]0.00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9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6" borderId="2" applyNumberFormat="false" applyAlignment="false" applyProtection="false">
      <alignment vertical="center"/>
    </xf>
    <xf numFmtId="0" fontId="16" fillId="13" borderId="6" applyNumberForma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4" fillId="6" borderId="9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0" fillId="22" borderId="9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</cellStyleXfs>
  <cellXfs count="21">
    <xf numFmtId="0" fontId="0" fillId="0" borderId="0" xfId="0"/>
    <xf numFmtId="0" fontId="1" fillId="0" borderId="0" xfId="0" applyFont="true"/>
    <xf numFmtId="0" fontId="2" fillId="0" borderId="0" xfId="0" applyFont="true"/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49" fontId="0" fillId="0" borderId="0" xfId="0" applyNumberFormat="true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 wrapText="true"/>
    </xf>
    <xf numFmtId="49" fontId="4" fillId="0" borderId="0" xfId="0" applyNumberFormat="true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176" fontId="4" fillId="0" borderId="0" xfId="0" applyNumberFormat="true" applyFont="true" applyAlignment="true">
      <alignment horizontal="center" vertical="center"/>
    </xf>
    <xf numFmtId="176" fontId="5" fillId="0" borderId="1" xfId="0" applyNumberFormat="true" applyFont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/>
    </xf>
    <xf numFmtId="176" fontId="2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K2" sqref="K2"/>
    </sheetView>
  </sheetViews>
  <sheetFormatPr defaultColWidth="9" defaultRowHeight="13.5" outlineLevelCol="6"/>
  <cols>
    <col min="1" max="1" width="6.375" style="3" customWidth="true"/>
    <col min="2" max="2" width="28.375" style="4" customWidth="true"/>
    <col min="3" max="3" width="24.75" style="5" customWidth="true"/>
    <col min="4" max="4" width="9.125" style="3" customWidth="true"/>
    <col min="5" max="5" width="8.75" style="5" customWidth="true"/>
    <col min="6" max="6" width="12.125" style="6" customWidth="true"/>
    <col min="7" max="7" width="10.375" style="3" customWidth="true"/>
  </cols>
  <sheetData>
    <row r="1" ht="26" customHeight="true" spans="1:2">
      <c r="A1" s="7" t="s">
        <v>0</v>
      </c>
      <c r="B1" s="7"/>
    </row>
    <row r="2" ht="65" customHeight="true" spans="1:7">
      <c r="A2" s="8" t="s">
        <v>1</v>
      </c>
      <c r="B2" s="8"/>
      <c r="C2" s="9"/>
      <c r="D2" s="10"/>
      <c r="E2" s="9"/>
      <c r="F2" s="17"/>
      <c r="G2" s="10"/>
    </row>
    <row r="3" s="1" customFormat="true" ht="30" customHeight="true" spans="1:7">
      <c r="A3" s="11" t="s">
        <v>2</v>
      </c>
      <c r="B3" s="12" t="s">
        <v>3</v>
      </c>
      <c r="C3" s="13" t="s">
        <v>4</v>
      </c>
      <c r="D3" s="11" t="s">
        <v>5</v>
      </c>
      <c r="E3" s="13" t="s">
        <v>6</v>
      </c>
      <c r="F3" s="18" t="s">
        <v>7</v>
      </c>
      <c r="G3" s="11" t="s">
        <v>8</v>
      </c>
    </row>
    <row r="4" s="2" customFormat="true" ht="31" customHeight="true" spans="1:7">
      <c r="A4" s="14">
        <v>1</v>
      </c>
      <c r="B4" s="15" t="s">
        <v>9</v>
      </c>
      <c r="C4" s="16" t="str">
        <f>"45842022102010293813524"</f>
        <v>45842022102010293813524</v>
      </c>
      <c r="D4" s="15" t="str">
        <f>"王波"</f>
        <v>王波</v>
      </c>
      <c r="E4" s="19" t="s">
        <v>10</v>
      </c>
      <c r="F4" s="20">
        <v>28.33</v>
      </c>
      <c r="G4" s="14"/>
    </row>
    <row r="5" s="2" customFormat="true" ht="31" customHeight="true" spans="1:7">
      <c r="A5" s="14">
        <v>2</v>
      </c>
      <c r="B5" s="15" t="s">
        <v>9</v>
      </c>
      <c r="C5" s="16" t="str">
        <f>"45842022102011483213640"</f>
        <v>45842022102011483213640</v>
      </c>
      <c r="D5" s="15" t="str">
        <f>"郑敏之"</f>
        <v>郑敏之</v>
      </c>
      <c r="E5" s="19" t="s">
        <v>11</v>
      </c>
      <c r="F5" s="20">
        <v>52</v>
      </c>
      <c r="G5" s="14"/>
    </row>
    <row r="6" s="2" customFormat="true" ht="31" customHeight="true" spans="1:7">
      <c r="A6" s="14">
        <v>3</v>
      </c>
      <c r="B6" s="15" t="s">
        <v>9</v>
      </c>
      <c r="C6" s="16" t="str">
        <f>"45842022102015100013866"</f>
        <v>45842022102015100013866</v>
      </c>
      <c r="D6" s="15" t="str">
        <f>"李德才"</f>
        <v>李德才</v>
      </c>
      <c r="E6" s="19" t="s">
        <v>12</v>
      </c>
      <c r="F6" s="20">
        <v>49</v>
      </c>
      <c r="G6" s="14"/>
    </row>
    <row r="7" s="2" customFormat="true" ht="31" customHeight="true" spans="1:7">
      <c r="A7" s="14">
        <v>4</v>
      </c>
      <c r="B7" s="15" t="s">
        <v>9</v>
      </c>
      <c r="C7" s="16" t="str">
        <f>"45842022102015394813929"</f>
        <v>45842022102015394813929</v>
      </c>
      <c r="D7" s="15" t="str">
        <f>"张正位"</f>
        <v>张正位</v>
      </c>
      <c r="E7" s="19" t="s">
        <v>13</v>
      </c>
      <c r="F7" s="20">
        <v>68.67</v>
      </c>
      <c r="G7" s="14"/>
    </row>
    <row r="8" s="2" customFormat="true" ht="31" customHeight="true" spans="1:7">
      <c r="A8" s="14">
        <v>5</v>
      </c>
      <c r="B8" s="15" t="s">
        <v>9</v>
      </c>
      <c r="C8" s="16" t="str">
        <f>"45842022102016315113981"</f>
        <v>45842022102016315113981</v>
      </c>
      <c r="D8" s="15" t="str">
        <f>"钟日龙"</f>
        <v>钟日龙</v>
      </c>
      <c r="E8" s="19" t="s">
        <v>14</v>
      </c>
      <c r="F8" s="20">
        <v>30</v>
      </c>
      <c r="G8" s="14"/>
    </row>
    <row r="9" s="2" customFormat="true" ht="31" customHeight="true" spans="1:7">
      <c r="A9" s="14">
        <v>6</v>
      </c>
      <c r="B9" s="15" t="s">
        <v>9</v>
      </c>
      <c r="C9" s="16" t="str">
        <f>"45842022102016475614002"</f>
        <v>45842022102016475614002</v>
      </c>
      <c r="D9" s="15" t="str">
        <f>"黎圣练"</f>
        <v>黎圣练</v>
      </c>
      <c r="E9" s="19" t="s">
        <v>15</v>
      </c>
      <c r="F9" s="20">
        <v>50.67</v>
      </c>
      <c r="G9" s="14"/>
    </row>
    <row r="10" s="2" customFormat="true" ht="31" customHeight="true" spans="1:7">
      <c r="A10" s="14">
        <v>7</v>
      </c>
      <c r="B10" s="15" t="s">
        <v>9</v>
      </c>
      <c r="C10" s="16" t="str">
        <f>"45842022102017051615916"</f>
        <v>45842022102017051615916</v>
      </c>
      <c r="D10" s="15" t="str">
        <f>"吴生侬"</f>
        <v>吴生侬</v>
      </c>
      <c r="E10" s="19" t="s">
        <v>16</v>
      </c>
      <c r="F10" s="20">
        <v>57.67</v>
      </c>
      <c r="G10" s="14"/>
    </row>
    <row r="11" s="2" customFormat="true" ht="31" customHeight="true" spans="1:7">
      <c r="A11" s="14">
        <v>8</v>
      </c>
      <c r="B11" s="15" t="s">
        <v>9</v>
      </c>
      <c r="C11" s="16" t="str">
        <f>"45842022102018073216134"</f>
        <v>45842022102018073216134</v>
      </c>
      <c r="D11" s="15" t="str">
        <f>"刘林鑫"</f>
        <v>刘林鑫</v>
      </c>
      <c r="E11" s="19" t="s">
        <v>17</v>
      </c>
      <c r="F11" s="20">
        <v>61.67</v>
      </c>
      <c r="G11" s="14"/>
    </row>
    <row r="12" s="2" customFormat="true" ht="31" customHeight="true" spans="1:7">
      <c r="A12" s="14">
        <v>9</v>
      </c>
      <c r="B12" s="15" t="s">
        <v>9</v>
      </c>
      <c r="C12" s="16" t="str">
        <f>"45842022102020022016207"</f>
        <v>45842022102020022016207</v>
      </c>
      <c r="D12" s="15" t="str">
        <f>"梁子游"</f>
        <v>梁子游</v>
      </c>
      <c r="E12" s="19" t="s">
        <v>18</v>
      </c>
      <c r="F12" s="20">
        <v>61.33</v>
      </c>
      <c r="G12" s="14"/>
    </row>
    <row r="13" s="2" customFormat="true" ht="31" customHeight="true" spans="1:7">
      <c r="A13" s="14">
        <v>10</v>
      </c>
      <c r="B13" s="15" t="s">
        <v>9</v>
      </c>
      <c r="C13" s="16" t="str">
        <f>"45842022102116141716892"</f>
        <v>45842022102116141716892</v>
      </c>
      <c r="D13" s="15" t="str">
        <f>"符荣伟"</f>
        <v>符荣伟</v>
      </c>
      <c r="E13" s="19" t="s">
        <v>19</v>
      </c>
      <c r="F13" s="20">
        <v>48.67</v>
      </c>
      <c r="G13" s="14"/>
    </row>
    <row r="14" s="2" customFormat="true" ht="31" customHeight="true" spans="1:7">
      <c r="A14" s="14">
        <v>11</v>
      </c>
      <c r="B14" s="15" t="s">
        <v>9</v>
      </c>
      <c r="C14" s="16" t="str">
        <f>"45842022102117300516945"</f>
        <v>45842022102117300516945</v>
      </c>
      <c r="D14" s="15" t="str">
        <f>"朱廷章"</f>
        <v>朱廷章</v>
      </c>
      <c r="E14" s="19" t="s">
        <v>20</v>
      </c>
      <c r="F14" s="20">
        <v>45</v>
      </c>
      <c r="G14" s="14"/>
    </row>
    <row r="15" s="2" customFormat="true" ht="31" customHeight="true" spans="1:7">
      <c r="A15" s="14">
        <v>12</v>
      </c>
      <c r="B15" s="15" t="s">
        <v>9</v>
      </c>
      <c r="C15" s="16" t="str">
        <f>"45842022102119344117001"</f>
        <v>45842022102119344117001</v>
      </c>
      <c r="D15" s="15" t="str">
        <f>"王海英"</f>
        <v>王海英</v>
      </c>
      <c r="E15" s="19" t="s">
        <v>21</v>
      </c>
      <c r="F15" s="20">
        <v>42.67</v>
      </c>
      <c r="G15" s="14"/>
    </row>
    <row r="16" s="2" customFormat="true" ht="31" customHeight="true" spans="1:7">
      <c r="A16" s="14">
        <v>13</v>
      </c>
      <c r="B16" s="15" t="s">
        <v>9</v>
      </c>
      <c r="C16" s="16" t="str">
        <f>"45842022102211201117394"</f>
        <v>45842022102211201117394</v>
      </c>
      <c r="D16" s="15" t="str">
        <f>"陈聪"</f>
        <v>陈聪</v>
      </c>
      <c r="E16" s="19" t="s">
        <v>22</v>
      </c>
      <c r="F16" s="20">
        <v>54</v>
      </c>
      <c r="G16" s="14"/>
    </row>
    <row r="17" s="2" customFormat="true" ht="31" customHeight="true" spans="1:7">
      <c r="A17" s="14">
        <v>14</v>
      </c>
      <c r="B17" s="15" t="s">
        <v>9</v>
      </c>
      <c r="C17" s="16" t="str">
        <f>"45842022102216270117704"</f>
        <v>45842022102216270117704</v>
      </c>
      <c r="D17" s="15" t="str">
        <f>"符林娜"</f>
        <v>符林娜</v>
      </c>
      <c r="E17" s="19" t="s">
        <v>23</v>
      </c>
      <c r="F17" s="20">
        <v>29.67</v>
      </c>
      <c r="G17" s="14"/>
    </row>
    <row r="18" s="2" customFormat="true" ht="31" customHeight="true" spans="1:7">
      <c r="A18" s="14">
        <v>15</v>
      </c>
      <c r="B18" s="15" t="s">
        <v>9</v>
      </c>
      <c r="C18" s="16" t="str">
        <f>"45842022102216565217739"</f>
        <v>45842022102216565217739</v>
      </c>
      <c r="D18" s="15" t="str">
        <f>"吴婵"</f>
        <v>吴婵</v>
      </c>
      <c r="E18" s="19" t="s">
        <v>24</v>
      </c>
      <c r="F18" s="20">
        <v>54.33</v>
      </c>
      <c r="G18" s="14"/>
    </row>
    <row r="19" s="2" customFormat="true" ht="31" customHeight="true" spans="1:7">
      <c r="A19" s="14">
        <v>16</v>
      </c>
      <c r="B19" s="15" t="s">
        <v>9</v>
      </c>
      <c r="C19" s="16" t="str">
        <f>"45842022102311031518234"</f>
        <v>45842022102311031518234</v>
      </c>
      <c r="D19" s="15" t="str">
        <f>"陈亚珠"</f>
        <v>陈亚珠</v>
      </c>
      <c r="E19" s="19" t="s">
        <v>25</v>
      </c>
      <c r="F19" s="20">
        <v>21.67</v>
      </c>
      <c r="G19" s="14"/>
    </row>
    <row r="20" s="2" customFormat="true" ht="31" customHeight="true" spans="1:7">
      <c r="A20" s="14">
        <v>17</v>
      </c>
      <c r="B20" s="15" t="s">
        <v>9</v>
      </c>
      <c r="C20" s="16" t="str">
        <f>"45842022102313201918338"</f>
        <v>45842022102313201918338</v>
      </c>
      <c r="D20" s="15" t="str">
        <f>"陈柔伊"</f>
        <v>陈柔伊</v>
      </c>
      <c r="E20" s="19" t="s">
        <v>26</v>
      </c>
      <c r="F20" s="20">
        <v>58</v>
      </c>
      <c r="G20" s="14"/>
    </row>
    <row r="21" s="2" customFormat="true" ht="31" customHeight="true" spans="1:7">
      <c r="A21" s="14">
        <v>18</v>
      </c>
      <c r="B21" s="15" t="s">
        <v>9</v>
      </c>
      <c r="C21" s="16" t="str">
        <f>"45842022102315245418432"</f>
        <v>45842022102315245418432</v>
      </c>
      <c r="D21" s="15" t="str">
        <f>"吴琼"</f>
        <v>吴琼</v>
      </c>
      <c r="E21" s="19" t="s">
        <v>27</v>
      </c>
      <c r="F21" s="20">
        <v>59</v>
      </c>
      <c r="G21" s="14"/>
    </row>
    <row r="22" s="2" customFormat="true" ht="31" customHeight="true" spans="1:7">
      <c r="A22" s="14">
        <v>19</v>
      </c>
      <c r="B22" s="15" t="s">
        <v>9</v>
      </c>
      <c r="C22" s="16" t="str">
        <f>"45842022102414463821994"</f>
        <v>45842022102414463821994</v>
      </c>
      <c r="D22" s="15" t="str">
        <f>"王金佐"</f>
        <v>王金佐</v>
      </c>
      <c r="E22" s="19" t="s">
        <v>28</v>
      </c>
      <c r="F22" s="20">
        <v>43.33</v>
      </c>
      <c r="G22" s="14"/>
    </row>
    <row r="23" s="2" customFormat="true" ht="31" customHeight="true" spans="1:7">
      <c r="A23" s="14">
        <v>20</v>
      </c>
      <c r="B23" s="15" t="s">
        <v>9</v>
      </c>
      <c r="C23" s="16" t="str">
        <f>"45842022102418222722579"</f>
        <v>45842022102418222722579</v>
      </c>
      <c r="D23" s="15" t="str">
        <f>"曾凤沐"</f>
        <v>曾凤沐</v>
      </c>
      <c r="E23" s="19" t="s">
        <v>29</v>
      </c>
      <c r="F23" s="20">
        <v>33</v>
      </c>
      <c r="G23" s="14"/>
    </row>
    <row r="24" s="2" customFormat="true" ht="31" customHeight="true" spans="1:7">
      <c r="A24" s="14">
        <v>21</v>
      </c>
      <c r="B24" s="15" t="s">
        <v>9</v>
      </c>
      <c r="C24" s="16" t="str">
        <f>"45842022102418424822611"</f>
        <v>45842022102418424822611</v>
      </c>
      <c r="D24" s="15" t="str">
        <f>"王英霞"</f>
        <v>王英霞</v>
      </c>
      <c r="E24" s="19" t="s">
        <v>30</v>
      </c>
      <c r="F24" s="20">
        <v>18.33</v>
      </c>
      <c r="G24" s="14"/>
    </row>
  </sheetData>
  <sheetProtection selectLockedCells="1" selectUnlockedCells="1"/>
  <mergeCells count="2">
    <mergeCell ref="A1:B1"/>
    <mergeCell ref="A2:G2"/>
  </mergeCells>
  <printOptions horizontalCentered="true"/>
  <pageMargins left="0.0784722222222222" right="0.0784722222222222" top="0.0784722222222222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技能考核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2006-09-17T08:00:00Z</dcterms:created>
  <cp:lastPrinted>2022-07-26T12:40:00Z</cp:lastPrinted>
  <dcterms:modified xsi:type="dcterms:W3CDTF">2022-11-20T10:06:09Z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4861985636744D0FA772C130E80355DD</vt:lpwstr>
  </property>
  <property fmtid="{D5CDD505-2E9C-101B-9397-08002B2CF9AE}" pid="3" name="KSOProductBuildVer">
    <vt:lpwstr>2052-11.8.2.10422</vt:lpwstr>
  </property>
</Properties>
</file>