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资格初审合格人员" sheetId="1" r:id="rId1"/>
  </sheets>
  <definedNames>
    <definedName name="_xlnm.Print_Titles" localSheetId="0">'资格初审合格人员'!$2:$3</definedName>
  </definedNames>
  <calcPr fullCalcOnLoad="1"/>
</workbook>
</file>

<file path=xl/sharedStrings.xml><?xml version="1.0" encoding="utf-8"?>
<sst xmlns="http://schemas.openxmlformats.org/spreadsheetml/2006/main" count="15" uniqueCount="15">
  <si>
    <t>附件1</t>
  </si>
  <si>
    <t>2022年儋州市事业单位考核招聘工作人员
资格初审合格人员名单</t>
  </si>
  <si>
    <t>序号</t>
  </si>
  <si>
    <t>报考号</t>
  </si>
  <si>
    <t>姓名</t>
  </si>
  <si>
    <t>46512022110720295867116</t>
  </si>
  <si>
    <t>李广能</t>
  </si>
  <si>
    <t>46512022110618294463375</t>
  </si>
  <si>
    <t>王雷</t>
  </si>
  <si>
    <t>46512022110708151064368</t>
  </si>
  <si>
    <t>邓洁</t>
  </si>
  <si>
    <t>46512022110819242170638</t>
  </si>
  <si>
    <t>王好</t>
  </si>
  <si>
    <t>46512022110918070876457</t>
  </si>
  <si>
    <t>陈珊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</si>
</sst>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4"/>
      <color indexed="8"/>
      <name val="仿宋_GB2312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仿宋_GB2312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8" applyNumberFormat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41" fillId="0" borderId="0" xfId="0" applyNumberFormat="1" applyFont="1" applyAlignment="1">
      <alignment horizontal="left" vertical="center"/>
    </xf>
    <xf numFmtId="49" fontId="41" fillId="0" borderId="0" xfId="0" applyNumberFormat="1" applyFont="1" applyAlignment="1">
      <alignment horizontal="left" vertical="center"/>
    </xf>
    <xf numFmtId="49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49" fontId="32" fillId="0" borderId="9" xfId="0" applyNumberFormat="1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tabSelected="1" workbookViewId="0" topLeftCell="A1">
      <selection activeCell="C146" sqref="C146"/>
    </sheetView>
  </sheetViews>
  <sheetFormatPr defaultColWidth="9.00390625" defaultRowHeight="15"/>
  <cols>
    <col min="1" max="1" width="17.00390625" style="3" customWidth="1"/>
    <col min="2" max="2" width="38.57421875" style="0" customWidth="1"/>
    <col min="3" max="3" width="31.140625" style="0" customWidth="1"/>
  </cols>
  <sheetData>
    <row r="1" spans="1:2" ht="27" customHeight="1">
      <c r="A1" s="4" t="s">
        <v>0</v>
      </c>
      <c r="B1" s="5"/>
    </row>
    <row r="2" spans="1:3" s="1" customFormat="1" ht="60.75" customHeight="1">
      <c r="A2" s="6" t="s">
        <v>1</v>
      </c>
      <c r="B2" s="7"/>
      <c r="C2" s="7"/>
    </row>
    <row r="3" spans="1:3" s="2" customFormat="1" ht="33" customHeight="1">
      <c r="A3" s="8" t="s">
        <v>2</v>
      </c>
      <c r="B3" s="9" t="s">
        <v>3</v>
      </c>
      <c r="C3" s="9" t="s">
        <v>4</v>
      </c>
    </row>
    <row r="4" spans="1:3" s="1" customFormat="1" ht="30" customHeight="1">
      <c r="A4" s="10">
        <v>1</v>
      </c>
      <c r="B4" s="10" t="s">
        <v>5</v>
      </c>
      <c r="C4" s="10" t="s">
        <v>6</v>
      </c>
    </row>
    <row r="5" spans="1:3" s="1" customFormat="1" ht="30" customHeight="1">
      <c r="A5" s="10">
        <v>2</v>
      </c>
      <c r="B5" s="10" t="s">
        <v>7</v>
      </c>
      <c r="C5" s="10" t="s">
        <v>8</v>
      </c>
    </row>
    <row r="6" spans="1:3" s="1" customFormat="1" ht="30" customHeight="1">
      <c r="A6" s="10">
        <v>3</v>
      </c>
      <c r="B6" s="10" t="s">
        <v>9</v>
      </c>
      <c r="C6" s="10" t="s">
        <v>10</v>
      </c>
    </row>
    <row r="7" spans="1:3" s="1" customFormat="1" ht="30" customHeight="1">
      <c r="A7" s="10">
        <v>4</v>
      </c>
      <c r="B7" s="10" t="s">
        <v>11</v>
      </c>
      <c r="C7" s="10" t="s">
        <v>12</v>
      </c>
    </row>
    <row r="8" spans="1:3" s="1" customFormat="1" ht="30" customHeight="1">
      <c r="A8" s="10">
        <v>5</v>
      </c>
      <c r="B8" s="10" t="s">
        <v>13</v>
      </c>
      <c r="C8" s="10" t="s">
        <v>14</v>
      </c>
    </row>
    <row r="9" spans="1:3" s="1" customFormat="1" ht="30" customHeight="1">
      <c r="A9" s="10">
        <v>6</v>
      </c>
      <c r="B9" s="10" t="str">
        <f>"46512022110421074659025"</f>
        <v>46512022110421074659025</v>
      </c>
      <c r="C9" s="10" t="str">
        <f>"冯元哲"</f>
        <v>冯元哲</v>
      </c>
    </row>
    <row r="10" spans="1:6" s="1" customFormat="1" ht="30" customHeight="1">
      <c r="A10" s="10">
        <v>7</v>
      </c>
      <c r="B10" s="10" t="str">
        <f>"46512022110921365677629"</f>
        <v>46512022110921365677629</v>
      </c>
      <c r="C10" s="10" t="str">
        <f>"林晶"</f>
        <v>林晶</v>
      </c>
      <c r="F10" s="11"/>
    </row>
    <row r="11" spans="1:3" s="1" customFormat="1" ht="30" customHeight="1">
      <c r="A11" s="10">
        <v>8</v>
      </c>
      <c r="B11" s="10" t="str">
        <f>"46512022111009461979107"</f>
        <v>46512022111009461979107</v>
      </c>
      <c r="C11" s="10" t="str">
        <f>"王垂超"</f>
        <v>王垂超</v>
      </c>
    </row>
    <row r="12" spans="1:3" s="1" customFormat="1" ht="30" customHeight="1">
      <c r="A12" s="10">
        <v>9</v>
      </c>
      <c r="B12" s="10" t="str">
        <f>"46512022110410243355040"</f>
        <v>46512022110410243355040</v>
      </c>
      <c r="C12" s="10" t="str">
        <f>"孟飞"</f>
        <v>孟飞</v>
      </c>
    </row>
    <row r="13" spans="1:3" s="1" customFormat="1" ht="30" customHeight="1">
      <c r="A13" s="10">
        <v>10</v>
      </c>
      <c r="B13" s="10" t="str">
        <f>"46512022110410501855352"</f>
        <v>46512022110410501855352</v>
      </c>
      <c r="C13" s="10" t="str">
        <f>"姜禹华"</f>
        <v>姜禹华</v>
      </c>
    </row>
    <row r="14" spans="1:3" s="1" customFormat="1" ht="30" customHeight="1">
      <c r="A14" s="10">
        <v>11</v>
      </c>
      <c r="B14" s="10" t="str">
        <f>"46512022110411210855704"</f>
        <v>46512022110411210855704</v>
      </c>
      <c r="C14" s="10" t="str">
        <f>"温圣选"</f>
        <v>温圣选</v>
      </c>
    </row>
    <row r="15" spans="1:3" s="1" customFormat="1" ht="30" customHeight="1">
      <c r="A15" s="10">
        <v>12</v>
      </c>
      <c r="B15" s="10" t="str">
        <f>"46512022110419045558630"</f>
        <v>46512022110419045558630</v>
      </c>
      <c r="C15" s="10" t="str">
        <f>"谭顺婷"</f>
        <v>谭顺婷</v>
      </c>
    </row>
    <row r="16" spans="1:3" s="1" customFormat="1" ht="30" customHeight="1">
      <c r="A16" s="10">
        <v>13</v>
      </c>
      <c r="B16" s="10" t="str">
        <f>"46512022110521241461516"</f>
        <v>46512022110521241461516</v>
      </c>
      <c r="C16" s="10" t="str">
        <f>"吴赤诚"</f>
        <v>吴赤诚</v>
      </c>
    </row>
    <row r="17" spans="1:3" s="1" customFormat="1" ht="30" customHeight="1">
      <c r="A17" s="10">
        <v>14</v>
      </c>
      <c r="B17" s="10" t="str">
        <f>"46512022110712444065766"</f>
        <v>46512022110712444065766</v>
      </c>
      <c r="C17" s="10" t="str">
        <f>"刘子椿"</f>
        <v>刘子椿</v>
      </c>
    </row>
    <row r="18" spans="1:3" s="1" customFormat="1" ht="30" customHeight="1">
      <c r="A18" s="10">
        <v>15</v>
      </c>
      <c r="B18" s="10" t="str">
        <f>"46512022111010443679610"</f>
        <v>46512022111010443679610</v>
      </c>
      <c r="C18" s="10" t="str">
        <f>"费添圆"</f>
        <v>费添圆</v>
      </c>
    </row>
    <row r="19" spans="1:3" s="1" customFormat="1" ht="30" customHeight="1">
      <c r="A19" s="10">
        <v>16</v>
      </c>
      <c r="B19" s="10" t="str">
        <f>"46512022110409033154011"</f>
        <v>46512022110409033154011</v>
      </c>
      <c r="C19" s="10" t="str">
        <f>"梁艺"</f>
        <v>梁艺</v>
      </c>
    </row>
    <row r="20" spans="1:3" s="1" customFormat="1" ht="30" customHeight="1">
      <c r="A20" s="10">
        <v>17</v>
      </c>
      <c r="B20" s="10" t="str">
        <f>"46512022110409051354040"</f>
        <v>46512022110409051354040</v>
      </c>
      <c r="C20" s="10" t="str">
        <f>"谢瑛"</f>
        <v>谢瑛</v>
      </c>
    </row>
    <row r="21" spans="1:3" s="1" customFormat="1" ht="30" customHeight="1">
      <c r="A21" s="10">
        <v>18</v>
      </c>
      <c r="B21" s="10" t="str">
        <f>"46512022110409351354432"</f>
        <v>46512022110409351354432</v>
      </c>
      <c r="C21" s="10" t="str">
        <f>"于淼"</f>
        <v>于淼</v>
      </c>
    </row>
    <row r="22" spans="1:3" s="1" customFormat="1" ht="30" customHeight="1">
      <c r="A22" s="10">
        <v>19</v>
      </c>
      <c r="B22" s="10" t="str">
        <f>"46512022110409523654660"</f>
        <v>46512022110409523654660</v>
      </c>
      <c r="C22" s="10" t="str">
        <f>"王唐宇"</f>
        <v>王唐宇</v>
      </c>
    </row>
    <row r="23" spans="1:3" s="1" customFormat="1" ht="30" customHeight="1">
      <c r="A23" s="10">
        <v>20</v>
      </c>
      <c r="B23" s="10" t="str">
        <f>"46512022110410045154809"</f>
        <v>46512022110410045154809</v>
      </c>
      <c r="C23" s="10" t="str">
        <f>"尹春香"</f>
        <v>尹春香</v>
      </c>
    </row>
    <row r="24" spans="1:3" s="1" customFormat="1" ht="30" customHeight="1">
      <c r="A24" s="10">
        <v>21</v>
      </c>
      <c r="B24" s="10" t="str">
        <f>"46512022110410243855042"</f>
        <v>46512022110410243855042</v>
      </c>
      <c r="C24" s="10" t="str">
        <f>"王晓瑜"</f>
        <v>王晓瑜</v>
      </c>
    </row>
    <row r="25" spans="1:3" s="1" customFormat="1" ht="30" customHeight="1">
      <c r="A25" s="10">
        <v>22</v>
      </c>
      <c r="B25" s="10" t="str">
        <f>"46512022110410262755059"</f>
        <v>46512022110410262755059</v>
      </c>
      <c r="C25" s="10" t="str">
        <f>"王玉慧"</f>
        <v>王玉慧</v>
      </c>
    </row>
    <row r="26" spans="1:3" s="1" customFormat="1" ht="30" customHeight="1">
      <c r="A26" s="10">
        <v>23</v>
      </c>
      <c r="B26" s="10" t="str">
        <f>"46512022110411020155484"</f>
        <v>46512022110411020155484</v>
      </c>
      <c r="C26" s="10" t="str">
        <f>"郝立冬"</f>
        <v>郝立冬</v>
      </c>
    </row>
    <row r="27" spans="1:3" s="1" customFormat="1" ht="30" customHeight="1">
      <c r="A27" s="10">
        <v>24</v>
      </c>
      <c r="B27" s="10" t="str">
        <f>"46512022110411325655841"</f>
        <v>46512022110411325655841</v>
      </c>
      <c r="C27" s="10" t="str">
        <f>"蒋振廷"</f>
        <v>蒋振廷</v>
      </c>
    </row>
    <row r="28" spans="1:3" s="1" customFormat="1" ht="30" customHeight="1">
      <c r="A28" s="10">
        <v>25</v>
      </c>
      <c r="B28" s="10" t="str">
        <f>"46512022110411550456026"</f>
        <v>46512022110411550456026</v>
      </c>
      <c r="C28" s="10" t="str">
        <f>"陆兆晗"</f>
        <v>陆兆晗</v>
      </c>
    </row>
    <row r="29" spans="1:3" s="1" customFormat="1" ht="30" customHeight="1">
      <c r="A29" s="10">
        <v>26</v>
      </c>
      <c r="B29" s="10" t="str">
        <f>"46512022110412132056134"</f>
        <v>46512022110412132056134</v>
      </c>
      <c r="C29" s="10" t="str">
        <f>"羊立伟"</f>
        <v>羊立伟</v>
      </c>
    </row>
    <row r="30" spans="1:3" s="1" customFormat="1" ht="30" customHeight="1">
      <c r="A30" s="10">
        <v>27</v>
      </c>
      <c r="B30" s="10" t="str">
        <f>"46512022110412374656290"</f>
        <v>46512022110412374656290</v>
      </c>
      <c r="C30" s="10" t="str">
        <f>"羊德起"</f>
        <v>羊德起</v>
      </c>
    </row>
    <row r="31" spans="1:3" s="1" customFormat="1" ht="30" customHeight="1">
      <c r="A31" s="10">
        <v>28</v>
      </c>
      <c r="B31" s="10" t="str">
        <f>"46512022110412533156415"</f>
        <v>46512022110412533156415</v>
      </c>
      <c r="C31" s="10" t="str">
        <f>"朱珂昕"</f>
        <v>朱珂昕</v>
      </c>
    </row>
    <row r="32" spans="1:3" s="1" customFormat="1" ht="30" customHeight="1">
      <c r="A32" s="10">
        <v>29</v>
      </c>
      <c r="B32" s="10" t="str">
        <f>"46512022110412555656430"</f>
        <v>46512022110412555656430</v>
      </c>
      <c r="C32" s="10" t="str">
        <f>"欧国兴"</f>
        <v>欧国兴</v>
      </c>
    </row>
    <row r="33" spans="1:3" s="1" customFormat="1" ht="30" customHeight="1">
      <c r="A33" s="10">
        <v>30</v>
      </c>
      <c r="B33" s="10" t="str">
        <f>"46512022110413015456463"</f>
        <v>46512022110413015456463</v>
      </c>
      <c r="C33" s="10" t="str">
        <f>"许彩丽"</f>
        <v>许彩丽</v>
      </c>
    </row>
    <row r="34" spans="1:3" s="1" customFormat="1" ht="30" customHeight="1">
      <c r="A34" s="10">
        <v>31</v>
      </c>
      <c r="B34" s="10" t="str">
        <f>"46512022110413301556624"</f>
        <v>46512022110413301556624</v>
      </c>
      <c r="C34" s="10" t="str">
        <f>"陈盛杰"</f>
        <v>陈盛杰</v>
      </c>
    </row>
    <row r="35" spans="1:3" s="1" customFormat="1" ht="30" customHeight="1">
      <c r="A35" s="10">
        <v>32</v>
      </c>
      <c r="B35" s="10" t="str">
        <f>"46512022110414530957144"</f>
        <v>46512022110414530957144</v>
      </c>
      <c r="C35" s="10" t="str">
        <f>"黄远生"</f>
        <v>黄远生</v>
      </c>
    </row>
    <row r="36" spans="1:3" s="1" customFormat="1" ht="30" customHeight="1">
      <c r="A36" s="10">
        <v>33</v>
      </c>
      <c r="B36" s="10" t="str">
        <f>"46512022110415352757502"</f>
        <v>46512022110415352757502</v>
      </c>
      <c r="C36" s="10" t="str">
        <f>"邱捷捷"</f>
        <v>邱捷捷</v>
      </c>
    </row>
    <row r="37" spans="1:3" s="1" customFormat="1" ht="30" customHeight="1">
      <c r="A37" s="10">
        <v>34</v>
      </c>
      <c r="B37" s="10" t="str">
        <f>"46512022110416011457732"</f>
        <v>46512022110416011457732</v>
      </c>
      <c r="C37" s="10" t="str">
        <f>"李浩然"</f>
        <v>李浩然</v>
      </c>
    </row>
    <row r="38" spans="1:3" s="1" customFormat="1" ht="30" customHeight="1">
      <c r="A38" s="10">
        <v>35</v>
      </c>
      <c r="B38" s="10" t="str">
        <f>"46512022110417265458319"</f>
        <v>46512022110417265458319</v>
      </c>
      <c r="C38" s="10" t="str">
        <f>"卓华玉"</f>
        <v>卓华玉</v>
      </c>
    </row>
    <row r="39" spans="1:3" s="1" customFormat="1" ht="30" customHeight="1">
      <c r="A39" s="10">
        <v>36</v>
      </c>
      <c r="B39" s="10" t="str">
        <f>"46512022110417322858348"</f>
        <v>46512022110417322858348</v>
      </c>
      <c r="C39" s="10" t="str">
        <f>"张阳"</f>
        <v>张阳</v>
      </c>
    </row>
    <row r="40" spans="1:3" s="1" customFormat="1" ht="30" customHeight="1">
      <c r="A40" s="10">
        <v>37</v>
      </c>
      <c r="B40" s="10" t="str">
        <f>"46512022110418331658540"</f>
        <v>46512022110418331658540</v>
      </c>
      <c r="C40" s="10" t="str">
        <f>"陈沼龙"</f>
        <v>陈沼龙</v>
      </c>
    </row>
    <row r="41" spans="1:3" s="1" customFormat="1" ht="30" customHeight="1">
      <c r="A41" s="10">
        <v>38</v>
      </c>
      <c r="B41" s="10" t="str">
        <f>"46512022110420374258915"</f>
        <v>46512022110420374258915</v>
      </c>
      <c r="C41" s="10" t="str">
        <f>"谢晓薇"</f>
        <v>谢晓薇</v>
      </c>
    </row>
    <row r="42" spans="1:3" s="1" customFormat="1" ht="30" customHeight="1">
      <c r="A42" s="10">
        <v>39</v>
      </c>
      <c r="B42" s="10" t="str">
        <f>"46512022110420534358971"</f>
        <v>46512022110420534358971</v>
      </c>
      <c r="C42" s="10" t="str">
        <f>"周龙文"</f>
        <v>周龙文</v>
      </c>
    </row>
    <row r="43" spans="1:3" s="1" customFormat="1" ht="30" customHeight="1">
      <c r="A43" s="10">
        <v>40</v>
      </c>
      <c r="B43" s="10" t="str">
        <f>"46512022110421453259151"</f>
        <v>46512022110421453259151</v>
      </c>
      <c r="C43" s="10" t="str">
        <f>"李海霞"</f>
        <v>李海霞</v>
      </c>
    </row>
    <row r="44" spans="1:3" s="1" customFormat="1" ht="30" customHeight="1">
      <c r="A44" s="10">
        <v>41</v>
      </c>
      <c r="B44" s="10" t="str">
        <f>"46512022110500150659479"</f>
        <v>46512022110500150659479</v>
      </c>
      <c r="C44" s="10" t="str">
        <f>"陈尚邦"</f>
        <v>陈尚邦</v>
      </c>
    </row>
    <row r="45" spans="1:3" s="1" customFormat="1" ht="30" customHeight="1">
      <c r="A45" s="10">
        <v>42</v>
      </c>
      <c r="B45" s="10" t="str">
        <f>"46512022110510210659838"</f>
        <v>46512022110510210659838</v>
      </c>
      <c r="C45" s="10" t="str">
        <f>"王怀莉"</f>
        <v>王怀莉</v>
      </c>
    </row>
    <row r="46" spans="1:3" s="1" customFormat="1" ht="30" customHeight="1">
      <c r="A46" s="10">
        <v>43</v>
      </c>
      <c r="B46" s="10" t="str">
        <f>"46512022110510320459872"</f>
        <v>46512022110510320459872</v>
      </c>
      <c r="C46" s="10" t="str">
        <f>"羊汉平"</f>
        <v>羊汉平</v>
      </c>
    </row>
    <row r="47" spans="1:3" s="1" customFormat="1" ht="30" customHeight="1">
      <c r="A47" s="10">
        <v>44</v>
      </c>
      <c r="B47" s="10" t="str">
        <f>"46512022110513323860384"</f>
        <v>46512022110513323860384</v>
      </c>
      <c r="C47" s="10" t="str">
        <f>"王国建"</f>
        <v>王国建</v>
      </c>
    </row>
    <row r="48" spans="1:3" s="1" customFormat="1" ht="30" customHeight="1">
      <c r="A48" s="10">
        <v>45</v>
      </c>
      <c r="B48" s="10" t="str">
        <f>"46512022110514235960497"</f>
        <v>46512022110514235960497</v>
      </c>
      <c r="C48" s="10" t="str">
        <f>"陈艳梅"</f>
        <v>陈艳梅</v>
      </c>
    </row>
    <row r="49" spans="1:3" s="1" customFormat="1" ht="30" customHeight="1">
      <c r="A49" s="10">
        <v>46</v>
      </c>
      <c r="B49" s="10" t="str">
        <f>"46512022110514432560540"</f>
        <v>46512022110514432560540</v>
      </c>
      <c r="C49" s="10" t="str">
        <f>"林国强"</f>
        <v>林国强</v>
      </c>
    </row>
    <row r="50" spans="1:3" s="1" customFormat="1" ht="30" customHeight="1">
      <c r="A50" s="10">
        <v>47</v>
      </c>
      <c r="B50" s="10" t="str">
        <f>"46512022110516393360847"</f>
        <v>46512022110516393360847</v>
      </c>
      <c r="C50" s="10" t="str">
        <f>"黎明艳"</f>
        <v>黎明艳</v>
      </c>
    </row>
    <row r="51" spans="1:3" s="1" customFormat="1" ht="30" customHeight="1">
      <c r="A51" s="10">
        <v>48</v>
      </c>
      <c r="B51" s="10" t="str">
        <f>"46512022110517175860954"</f>
        <v>46512022110517175860954</v>
      </c>
      <c r="C51" s="10" t="str">
        <f>"吴坤林"</f>
        <v>吴坤林</v>
      </c>
    </row>
    <row r="52" spans="1:3" s="1" customFormat="1" ht="30" customHeight="1">
      <c r="A52" s="10">
        <v>49</v>
      </c>
      <c r="B52" s="10" t="str">
        <f>"46512022110518031861058"</f>
        <v>46512022110518031861058</v>
      </c>
      <c r="C52" s="10" t="str">
        <f>"郭瑢"</f>
        <v>郭瑢</v>
      </c>
    </row>
    <row r="53" spans="1:3" s="1" customFormat="1" ht="30" customHeight="1">
      <c r="A53" s="10">
        <v>50</v>
      </c>
      <c r="B53" s="10" t="str">
        <f>"46512022110519112061196"</f>
        <v>46512022110519112061196</v>
      </c>
      <c r="C53" s="10" t="str">
        <f>"杜小妹"</f>
        <v>杜小妹</v>
      </c>
    </row>
    <row r="54" spans="1:3" s="1" customFormat="1" ht="30" customHeight="1">
      <c r="A54" s="10">
        <v>51</v>
      </c>
      <c r="B54" s="10" t="str">
        <f>"46512022110519315361228"</f>
        <v>46512022110519315361228</v>
      </c>
      <c r="C54" s="10" t="str">
        <f>"甘良"</f>
        <v>甘良</v>
      </c>
    </row>
    <row r="55" spans="1:3" s="1" customFormat="1" ht="30" customHeight="1">
      <c r="A55" s="10">
        <v>52</v>
      </c>
      <c r="B55" s="10" t="str">
        <f>"46512022110520130461326"</f>
        <v>46512022110520130461326</v>
      </c>
      <c r="C55" s="10" t="str">
        <f>"朱滢钰"</f>
        <v>朱滢钰</v>
      </c>
    </row>
    <row r="56" spans="1:3" s="1" customFormat="1" ht="30" customHeight="1">
      <c r="A56" s="10">
        <v>53</v>
      </c>
      <c r="B56" s="10" t="str">
        <f>"46512022110523074461754"</f>
        <v>46512022110523074461754</v>
      </c>
      <c r="C56" s="10" t="str">
        <f>"李光智"</f>
        <v>李光智</v>
      </c>
    </row>
    <row r="57" spans="1:3" s="1" customFormat="1" ht="30" customHeight="1">
      <c r="A57" s="10">
        <v>54</v>
      </c>
      <c r="B57" s="10" t="str">
        <f>"46512022110523215561777"</f>
        <v>46512022110523215561777</v>
      </c>
      <c r="C57" s="10" t="str">
        <f>"王筱"</f>
        <v>王筱</v>
      </c>
    </row>
    <row r="58" spans="1:3" s="1" customFormat="1" ht="30" customHeight="1">
      <c r="A58" s="10">
        <v>55</v>
      </c>
      <c r="B58" s="10" t="str">
        <f>"46512022110609394962034"</f>
        <v>46512022110609394962034</v>
      </c>
      <c r="C58" s="10" t="str">
        <f>"马欢"</f>
        <v>马欢</v>
      </c>
    </row>
    <row r="59" spans="1:3" s="1" customFormat="1" ht="30" customHeight="1">
      <c r="A59" s="10">
        <v>56</v>
      </c>
      <c r="B59" s="10" t="str">
        <f>"46512022110610383862184"</f>
        <v>46512022110610383862184</v>
      </c>
      <c r="C59" s="10" t="str">
        <f>"黎永泰"</f>
        <v>黎永泰</v>
      </c>
    </row>
    <row r="60" spans="1:3" s="1" customFormat="1" ht="30" customHeight="1">
      <c r="A60" s="10">
        <v>57</v>
      </c>
      <c r="B60" s="10" t="str">
        <f>"46512022110611550462412"</f>
        <v>46512022110611550462412</v>
      </c>
      <c r="C60" s="10" t="str">
        <f>"陈家鑫"</f>
        <v>陈家鑫</v>
      </c>
    </row>
    <row r="61" spans="1:3" s="1" customFormat="1" ht="30" customHeight="1">
      <c r="A61" s="10">
        <v>58</v>
      </c>
      <c r="B61" s="10" t="str">
        <f>"46512022110614085562715"</f>
        <v>46512022110614085562715</v>
      </c>
      <c r="C61" s="10" t="str">
        <f>"符积弘"</f>
        <v>符积弘</v>
      </c>
    </row>
    <row r="62" spans="1:3" s="1" customFormat="1" ht="30" customHeight="1">
      <c r="A62" s="10">
        <v>59</v>
      </c>
      <c r="B62" s="10" t="str">
        <f>"46512022110617153363222"</f>
        <v>46512022110617153363222</v>
      </c>
      <c r="C62" s="10" t="str">
        <f>"符卓祥"</f>
        <v>符卓祥</v>
      </c>
    </row>
    <row r="63" spans="1:3" s="1" customFormat="1" ht="30" customHeight="1">
      <c r="A63" s="10">
        <v>60</v>
      </c>
      <c r="B63" s="10" t="str">
        <f>"46512022110618440563408"</f>
        <v>46512022110618440563408</v>
      </c>
      <c r="C63" s="10" t="str">
        <f>"孙谦"</f>
        <v>孙谦</v>
      </c>
    </row>
    <row r="64" spans="1:3" s="1" customFormat="1" ht="30" customHeight="1">
      <c r="A64" s="10">
        <v>61</v>
      </c>
      <c r="B64" s="10" t="str">
        <f>"46512022110618545063429"</f>
        <v>46512022110618545063429</v>
      </c>
      <c r="C64" s="10" t="str">
        <f>"杨怡雯"</f>
        <v>杨怡雯</v>
      </c>
    </row>
    <row r="65" spans="1:3" s="1" customFormat="1" ht="30" customHeight="1">
      <c r="A65" s="10">
        <v>62</v>
      </c>
      <c r="B65" s="10" t="str">
        <f>"46512022110620263963646"</f>
        <v>46512022110620263963646</v>
      </c>
      <c r="C65" s="10" t="str">
        <f>"潘丽"</f>
        <v>潘丽</v>
      </c>
    </row>
    <row r="66" spans="1:3" s="1" customFormat="1" ht="30" customHeight="1">
      <c r="A66" s="10">
        <v>63</v>
      </c>
      <c r="B66" s="10" t="str">
        <f>"46512022110620474163700"</f>
        <v>46512022110620474163700</v>
      </c>
      <c r="C66" s="10" t="str">
        <f>"王婧"</f>
        <v>王婧</v>
      </c>
    </row>
    <row r="67" spans="1:3" s="1" customFormat="1" ht="30" customHeight="1">
      <c r="A67" s="10">
        <v>64</v>
      </c>
      <c r="B67" s="10" t="str">
        <f>"46512022110621452163873"</f>
        <v>46512022110621452163873</v>
      </c>
      <c r="C67" s="10" t="str">
        <f>"熊昌泰"</f>
        <v>熊昌泰</v>
      </c>
    </row>
    <row r="68" spans="1:3" s="1" customFormat="1" ht="30" customHeight="1">
      <c r="A68" s="10">
        <v>65</v>
      </c>
      <c r="B68" s="10" t="str">
        <f>"46512022110622063463952"</f>
        <v>46512022110622063463952</v>
      </c>
      <c r="C68" s="10" t="str">
        <f>"罗梁元"</f>
        <v>罗梁元</v>
      </c>
    </row>
    <row r="69" spans="1:3" s="1" customFormat="1" ht="30" customHeight="1">
      <c r="A69" s="10">
        <v>66</v>
      </c>
      <c r="B69" s="10" t="str">
        <f>"46512022110708155664372"</f>
        <v>46512022110708155664372</v>
      </c>
      <c r="C69" s="10" t="str">
        <f>"朱秋菊"</f>
        <v>朱秋菊</v>
      </c>
    </row>
    <row r="70" spans="1:3" s="1" customFormat="1" ht="30" customHeight="1">
      <c r="A70" s="10">
        <v>67</v>
      </c>
      <c r="B70" s="10" t="str">
        <f>"46512022110711475765597"</f>
        <v>46512022110711475765597</v>
      </c>
      <c r="C70" s="10" t="str">
        <f>"杨仁海"</f>
        <v>杨仁海</v>
      </c>
    </row>
    <row r="71" spans="1:3" s="1" customFormat="1" ht="30" customHeight="1">
      <c r="A71" s="10">
        <v>68</v>
      </c>
      <c r="B71" s="10" t="str">
        <f>"46512022110711555765633"</f>
        <v>46512022110711555765633</v>
      </c>
      <c r="C71" s="10" t="str">
        <f>"陈柔"</f>
        <v>陈柔</v>
      </c>
    </row>
    <row r="72" spans="1:3" s="1" customFormat="1" ht="30" customHeight="1">
      <c r="A72" s="10">
        <v>69</v>
      </c>
      <c r="B72" s="10" t="str">
        <f>"46512022110713264965889"</f>
        <v>46512022110713264965889</v>
      </c>
      <c r="C72" s="10" t="str">
        <f>"林瑞嫦"</f>
        <v>林瑞嫦</v>
      </c>
    </row>
    <row r="73" spans="1:3" s="1" customFormat="1" ht="30" customHeight="1">
      <c r="A73" s="10">
        <v>70</v>
      </c>
      <c r="B73" s="10" t="str">
        <f>"46512022110713321165898"</f>
        <v>46512022110713321165898</v>
      </c>
      <c r="C73" s="10" t="str">
        <f>"陈宇丽"</f>
        <v>陈宇丽</v>
      </c>
    </row>
    <row r="74" spans="1:3" s="1" customFormat="1" ht="30" customHeight="1">
      <c r="A74" s="10">
        <v>71</v>
      </c>
      <c r="B74" s="10" t="str">
        <f>"46512022110714103565970"</f>
        <v>46512022110714103565970</v>
      </c>
      <c r="C74" s="10" t="str">
        <f>"彭志晴"</f>
        <v>彭志晴</v>
      </c>
    </row>
    <row r="75" spans="1:3" s="1" customFormat="1" ht="30" customHeight="1">
      <c r="A75" s="10">
        <v>72</v>
      </c>
      <c r="B75" s="10" t="str">
        <f>"46512022110714554266106"</f>
        <v>46512022110714554266106</v>
      </c>
      <c r="C75" s="10" t="str">
        <f>"陈玉凤"</f>
        <v>陈玉凤</v>
      </c>
    </row>
    <row r="76" spans="1:3" s="1" customFormat="1" ht="30" customHeight="1">
      <c r="A76" s="10">
        <v>73</v>
      </c>
      <c r="B76" s="10" t="str">
        <f>"46512022110716305566505"</f>
        <v>46512022110716305566505</v>
      </c>
      <c r="C76" s="10" t="str">
        <f>"郑茹月"</f>
        <v>郑茹月</v>
      </c>
    </row>
    <row r="77" spans="1:3" s="1" customFormat="1" ht="30" customHeight="1">
      <c r="A77" s="10">
        <v>74</v>
      </c>
      <c r="B77" s="10" t="str">
        <f>"46512022110716480366562"</f>
        <v>46512022110716480366562</v>
      </c>
      <c r="C77" s="10" t="str">
        <f>"卓婷婷"</f>
        <v>卓婷婷</v>
      </c>
    </row>
    <row r="78" spans="1:3" s="1" customFormat="1" ht="30" customHeight="1">
      <c r="A78" s="10">
        <v>75</v>
      </c>
      <c r="B78" s="10" t="str">
        <f>"46512022110717000566597"</f>
        <v>46512022110717000566597</v>
      </c>
      <c r="C78" s="10" t="str">
        <f>"张海洲"</f>
        <v>张海洲</v>
      </c>
    </row>
    <row r="79" spans="1:3" s="1" customFormat="1" ht="30" customHeight="1">
      <c r="A79" s="10">
        <v>76</v>
      </c>
      <c r="B79" s="10" t="str">
        <f>"46512022110717385966702"</f>
        <v>46512022110717385966702</v>
      </c>
      <c r="C79" s="10" t="str">
        <f>"郭教娟"</f>
        <v>郭教娟</v>
      </c>
    </row>
    <row r="80" spans="1:3" s="1" customFormat="1" ht="30" customHeight="1">
      <c r="A80" s="10">
        <v>77</v>
      </c>
      <c r="B80" s="10" t="str">
        <f>"46512022110718114366773"</f>
        <v>46512022110718114366773</v>
      </c>
      <c r="C80" s="10" t="str">
        <f>"唐多品"</f>
        <v>唐多品</v>
      </c>
    </row>
    <row r="81" spans="1:3" s="1" customFormat="1" ht="30" customHeight="1">
      <c r="A81" s="10">
        <v>78</v>
      </c>
      <c r="B81" s="10" t="str">
        <f>"46512022110718223566797"</f>
        <v>46512022110718223566797</v>
      </c>
      <c r="C81" s="10" t="str">
        <f>"丁悦花"</f>
        <v>丁悦花</v>
      </c>
    </row>
    <row r="82" spans="1:3" s="1" customFormat="1" ht="30" customHeight="1">
      <c r="A82" s="10">
        <v>79</v>
      </c>
      <c r="B82" s="10" t="str">
        <f>"46512022110720324467124"</f>
        <v>46512022110720324467124</v>
      </c>
      <c r="C82" s="10" t="str">
        <f>"符妹"</f>
        <v>符妹</v>
      </c>
    </row>
    <row r="83" spans="1:3" s="1" customFormat="1" ht="30" customHeight="1">
      <c r="A83" s="10">
        <v>80</v>
      </c>
      <c r="B83" s="10" t="str">
        <f>"46512022110721144967253"</f>
        <v>46512022110721144967253</v>
      </c>
      <c r="C83" s="10" t="str">
        <f>"吴清智"</f>
        <v>吴清智</v>
      </c>
    </row>
    <row r="84" spans="1:3" s="1" customFormat="1" ht="30" customHeight="1">
      <c r="A84" s="10">
        <v>81</v>
      </c>
      <c r="B84" s="10" t="str">
        <f>"46512022110721531467374"</f>
        <v>46512022110721531467374</v>
      </c>
      <c r="C84" s="10" t="str">
        <f>"蓝英杰"</f>
        <v>蓝英杰</v>
      </c>
    </row>
    <row r="85" spans="1:3" s="1" customFormat="1" ht="30" customHeight="1">
      <c r="A85" s="10">
        <v>82</v>
      </c>
      <c r="B85" s="10" t="str">
        <f>"46512022110722550767521"</f>
        <v>46512022110722550767521</v>
      </c>
      <c r="C85" s="10" t="str">
        <f>"朱小燕"</f>
        <v>朱小燕</v>
      </c>
    </row>
    <row r="86" spans="1:3" s="1" customFormat="1" ht="30" customHeight="1">
      <c r="A86" s="10">
        <v>83</v>
      </c>
      <c r="B86" s="10" t="str">
        <f>"46512022110723314567587"</f>
        <v>46512022110723314567587</v>
      </c>
      <c r="C86" s="10" t="str">
        <f>"谭琪"</f>
        <v>谭琪</v>
      </c>
    </row>
    <row r="87" spans="1:3" s="1" customFormat="1" ht="30" customHeight="1">
      <c r="A87" s="10">
        <v>84</v>
      </c>
      <c r="B87" s="10" t="str">
        <f>"46512022110808192067698"</f>
        <v>46512022110808192067698</v>
      </c>
      <c r="C87" s="10" t="str">
        <f>"杨艳"</f>
        <v>杨艳</v>
      </c>
    </row>
    <row r="88" spans="1:3" s="1" customFormat="1" ht="30" customHeight="1">
      <c r="A88" s="10">
        <v>85</v>
      </c>
      <c r="B88" s="10" t="str">
        <f>"46512022110808495668481"</f>
        <v>46512022110808495668481</v>
      </c>
      <c r="C88" s="10" t="str">
        <f>"陈芳"</f>
        <v>陈芳</v>
      </c>
    </row>
    <row r="89" spans="1:3" s="1" customFormat="1" ht="30" customHeight="1">
      <c r="A89" s="10">
        <v>86</v>
      </c>
      <c r="B89" s="10" t="str">
        <f>"46512022110809375168895"</f>
        <v>46512022110809375168895</v>
      </c>
      <c r="C89" s="10" t="str">
        <f>"李仕男"</f>
        <v>李仕男</v>
      </c>
    </row>
    <row r="90" spans="1:3" s="1" customFormat="1" ht="30" customHeight="1">
      <c r="A90" s="10">
        <v>87</v>
      </c>
      <c r="B90" s="10" t="str">
        <f>"46512022110812152869507"</f>
        <v>46512022110812152869507</v>
      </c>
      <c r="C90" s="10" t="str">
        <f>"钟尊倩"</f>
        <v>钟尊倩</v>
      </c>
    </row>
    <row r="91" spans="1:3" s="1" customFormat="1" ht="30" customHeight="1">
      <c r="A91" s="10">
        <v>88</v>
      </c>
      <c r="B91" s="10" t="str">
        <f>"46512022110812185669513"</f>
        <v>46512022110812185669513</v>
      </c>
      <c r="C91" s="10" t="str">
        <f>"王瑀琪"</f>
        <v>王瑀琪</v>
      </c>
    </row>
    <row r="92" spans="1:3" s="1" customFormat="1" ht="30" customHeight="1">
      <c r="A92" s="10">
        <v>89</v>
      </c>
      <c r="B92" s="10" t="str">
        <f>"46512022110816522670248"</f>
        <v>46512022110816522670248</v>
      </c>
      <c r="C92" s="10" t="str">
        <f>"席洁雯"</f>
        <v>席洁雯</v>
      </c>
    </row>
    <row r="93" spans="1:3" s="1" customFormat="1" ht="30" customHeight="1">
      <c r="A93" s="10">
        <v>90</v>
      </c>
      <c r="B93" s="10" t="str">
        <f>"46512022110817024170277"</f>
        <v>46512022110817024170277</v>
      </c>
      <c r="C93" s="10" t="str">
        <f>"王少曼"</f>
        <v>王少曼</v>
      </c>
    </row>
    <row r="94" spans="1:3" s="1" customFormat="1" ht="30" customHeight="1">
      <c r="A94" s="10">
        <v>91</v>
      </c>
      <c r="B94" s="10" t="str">
        <f>"46512022110818422570542"</f>
        <v>46512022110818422570542</v>
      </c>
      <c r="C94" s="10" t="str">
        <f>"黎源英"</f>
        <v>黎源英</v>
      </c>
    </row>
    <row r="95" spans="1:3" s="1" customFormat="1" ht="30" customHeight="1">
      <c r="A95" s="10">
        <v>92</v>
      </c>
      <c r="B95" s="10" t="str">
        <f>"46512022110821232670998"</f>
        <v>46512022110821232670998</v>
      </c>
      <c r="C95" s="10" t="str">
        <f>"朱诗娟"</f>
        <v>朱诗娟</v>
      </c>
    </row>
    <row r="96" spans="1:3" s="1" customFormat="1" ht="30" customHeight="1">
      <c r="A96" s="10">
        <v>93</v>
      </c>
      <c r="B96" s="10" t="str">
        <f>"46512022110822520571252"</f>
        <v>46512022110822520571252</v>
      </c>
      <c r="C96" s="10" t="str">
        <f>"许苑"</f>
        <v>许苑</v>
      </c>
    </row>
    <row r="97" spans="1:3" s="1" customFormat="1" ht="30" customHeight="1">
      <c r="A97" s="10">
        <v>94</v>
      </c>
      <c r="B97" s="10" t="str">
        <f>"46512022110823244671314"</f>
        <v>46512022110823244671314</v>
      </c>
      <c r="C97" s="10" t="str">
        <f>"符季颖"</f>
        <v>符季颖</v>
      </c>
    </row>
    <row r="98" spans="1:3" s="1" customFormat="1" ht="30" customHeight="1">
      <c r="A98" s="10">
        <v>95</v>
      </c>
      <c r="B98" s="10" t="str">
        <f>"46512022110906153371422"</f>
        <v>46512022110906153371422</v>
      </c>
      <c r="C98" s="10" t="str">
        <f>"石勇飞"</f>
        <v>石勇飞</v>
      </c>
    </row>
    <row r="99" spans="1:3" s="1" customFormat="1" ht="30" customHeight="1">
      <c r="A99" s="10">
        <v>96</v>
      </c>
      <c r="B99" s="10" t="str">
        <f>"46512022110911085973319"</f>
        <v>46512022110911085973319</v>
      </c>
      <c r="C99" s="10" t="str">
        <f>"董晓妹"</f>
        <v>董晓妹</v>
      </c>
    </row>
    <row r="100" spans="1:3" s="1" customFormat="1" ht="30" customHeight="1">
      <c r="A100" s="10">
        <v>97</v>
      </c>
      <c r="B100" s="10" t="str">
        <f>"46512022110911191273450"</f>
        <v>46512022110911191273450</v>
      </c>
      <c r="C100" s="10" t="str">
        <f>"万硕程"</f>
        <v>万硕程</v>
      </c>
    </row>
    <row r="101" spans="1:3" s="1" customFormat="1" ht="30" customHeight="1">
      <c r="A101" s="10">
        <v>98</v>
      </c>
      <c r="B101" s="10" t="str">
        <f>"46512022110912324374069"</f>
        <v>46512022110912324374069</v>
      </c>
      <c r="C101" s="10" t="str">
        <f>"陈丽精"</f>
        <v>陈丽精</v>
      </c>
    </row>
    <row r="102" spans="1:3" s="1" customFormat="1" ht="30" customHeight="1">
      <c r="A102" s="10">
        <v>99</v>
      </c>
      <c r="B102" s="10" t="str">
        <f>"46512022110912352474099"</f>
        <v>46512022110912352474099</v>
      </c>
      <c r="C102" s="10" t="str">
        <f>"王怡"</f>
        <v>王怡</v>
      </c>
    </row>
    <row r="103" spans="1:3" s="1" customFormat="1" ht="30" customHeight="1">
      <c r="A103" s="10">
        <v>100</v>
      </c>
      <c r="B103" s="10" t="str">
        <f>"46512022110913464974599"</f>
        <v>46512022110913464974599</v>
      </c>
      <c r="C103" s="10" t="str">
        <f>"刘艺宁"</f>
        <v>刘艺宁</v>
      </c>
    </row>
    <row r="104" spans="1:3" s="1" customFormat="1" ht="30" customHeight="1">
      <c r="A104" s="10">
        <v>101</v>
      </c>
      <c r="B104" s="10" t="str">
        <f>"46512022110914495675017"</f>
        <v>46512022110914495675017</v>
      </c>
      <c r="C104" s="10" t="str">
        <f>"王颖"</f>
        <v>王颖</v>
      </c>
    </row>
    <row r="105" spans="1:3" s="1" customFormat="1" ht="30" customHeight="1">
      <c r="A105" s="10">
        <v>102</v>
      </c>
      <c r="B105" s="10" t="str">
        <f>"46512022110914550875063"</f>
        <v>46512022110914550875063</v>
      </c>
      <c r="C105" s="10" t="str">
        <f>"赵一凡"</f>
        <v>赵一凡</v>
      </c>
    </row>
    <row r="106" spans="1:3" s="1" customFormat="1" ht="30" customHeight="1">
      <c r="A106" s="10">
        <v>103</v>
      </c>
      <c r="B106" s="10" t="str">
        <f>"46512022110917443676329"</f>
        <v>46512022110917443676329</v>
      </c>
      <c r="C106" s="10" t="str">
        <f>"吴文碟"</f>
        <v>吴文碟</v>
      </c>
    </row>
    <row r="107" spans="1:3" s="1" customFormat="1" ht="30" customHeight="1">
      <c r="A107" s="10">
        <v>104</v>
      </c>
      <c r="B107" s="10" t="str">
        <f>"46512022110920322977264"</f>
        <v>46512022110920322977264</v>
      </c>
      <c r="C107" s="10" t="str">
        <f>"谢振蕊"</f>
        <v>谢振蕊</v>
      </c>
    </row>
    <row r="108" spans="1:3" s="1" customFormat="1" ht="30" customHeight="1">
      <c r="A108" s="10">
        <v>105</v>
      </c>
      <c r="B108" s="10" t="str">
        <f>"46512022110920533477372"</f>
        <v>46512022110920533477372</v>
      </c>
      <c r="C108" s="10" t="str">
        <f>"麦海曼"</f>
        <v>麦海曼</v>
      </c>
    </row>
    <row r="109" spans="1:3" s="1" customFormat="1" ht="30" customHeight="1">
      <c r="A109" s="10">
        <v>106</v>
      </c>
      <c r="B109" s="10" t="str">
        <f>"46512022110921461077685"</f>
        <v>46512022110921461077685</v>
      </c>
      <c r="C109" s="10" t="str">
        <f>"许春仲"</f>
        <v>许春仲</v>
      </c>
    </row>
    <row r="110" spans="1:3" s="1" customFormat="1" ht="30" customHeight="1">
      <c r="A110" s="10">
        <v>107</v>
      </c>
      <c r="B110" s="10" t="str">
        <f>"46512022110921484177699"</f>
        <v>46512022110921484177699</v>
      </c>
      <c r="C110" s="10" t="str">
        <f>"王小娇"</f>
        <v>王小娇</v>
      </c>
    </row>
    <row r="111" spans="1:3" s="1" customFormat="1" ht="30" customHeight="1">
      <c r="A111" s="10">
        <v>108</v>
      </c>
      <c r="B111" s="10" t="str">
        <f>"46512022110922580178078"</f>
        <v>46512022110922580178078</v>
      </c>
      <c r="C111" s="10" t="str">
        <f>"符如贷"</f>
        <v>符如贷</v>
      </c>
    </row>
    <row r="112" spans="1:3" s="1" customFormat="1" ht="30" customHeight="1">
      <c r="A112" s="10">
        <v>109</v>
      </c>
      <c r="B112" s="10" t="str">
        <f>"46512022111002415378458"</f>
        <v>46512022111002415378458</v>
      </c>
      <c r="C112" s="10" t="str">
        <f>"郑馨前"</f>
        <v>郑馨前</v>
      </c>
    </row>
    <row r="113" spans="1:3" s="1" customFormat="1" ht="30" customHeight="1">
      <c r="A113" s="10">
        <v>110</v>
      </c>
      <c r="B113" s="10" t="str">
        <f>"46512022111008245278593"</f>
        <v>46512022111008245278593</v>
      </c>
      <c r="C113" s="10" t="str">
        <f>"孙文凯"</f>
        <v>孙文凯</v>
      </c>
    </row>
    <row r="114" spans="1:3" s="1" customFormat="1" ht="30" customHeight="1">
      <c r="A114" s="10">
        <v>111</v>
      </c>
      <c r="B114" s="10" t="str">
        <f>"46512022111010282679493"</f>
        <v>46512022111010282679493</v>
      </c>
      <c r="C114" s="10" t="str">
        <f>"王诗涵"</f>
        <v>王诗涵</v>
      </c>
    </row>
    <row r="115" spans="1:3" s="1" customFormat="1" ht="30" customHeight="1">
      <c r="A115" s="10">
        <v>112</v>
      </c>
      <c r="B115" s="10" t="str">
        <f>"46512022111011155979859"</f>
        <v>46512022111011155979859</v>
      </c>
      <c r="C115" s="10" t="str">
        <f>"宋昭"</f>
        <v>宋昭</v>
      </c>
    </row>
    <row r="116" spans="1:3" s="1" customFormat="1" ht="30" customHeight="1">
      <c r="A116" s="10">
        <v>113</v>
      </c>
      <c r="B116" s="10" t="str">
        <f>"46512022110516580360891"</f>
        <v>46512022110516580360891</v>
      </c>
      <c r="C116" s="10" t="str">
        <f>"王威"</f>
        <v>王威</v>
      </c>
    </row>
    <row r="117" spans="1:3" s="1" customFormat="1" ht="30" customHeight="1">
      <c r="A117" s="10">
        <v>114</v>
      </c>
      <c r="B117" s="10" t="str">
        <f>"46512022110714013665952"</f>
        <v>46512022110714013665952</v>
      </c>
      <c r="C117" s="10" t="str">
        <f>"郝丽莉"</f>
        <v>郝丽莉</v>
      </c>
    </row>
    <row r="118" spans="1:3" s="1" customFormat="1" ht="30" customHeight="1">
      <c r="A118" s="10">
        <v>115</v>
      </c>
      <c r="B118" s="10" t="str">
        <f>"46512022110714433366066"</f>
        <v>46512022110714433366066</v>
      </c>
      <c r="C118" s="10" t="str">
        <f>"符本才"</f>
        <v>符本才</v>
      </c>
    </row>
    <row r="119" spans="1:3" s="1" customFormat="1" ht="30" customHeight="1">
      <c r="A119" s="10">
        <v>116</v>
      </c>
      <c r="B119" s="10" t="str">
        <f>"46512022110412454156351"</f>
        <v>46512022110412454156351</v>
      </c>
      <c r="C119" s="10" t="str">
        <f>"刘艺璇"</f>
        <v>刘艺璇</v>
      </c>
    </row>
    <row r="120" spans="1:3" s="1" customFormat="1" ht="30" customHeight="1">
      <c r="A120" s="10">
        <v>117</v>
      </c>
      <c r="B120" s="10" t="str">
        <f>"46512022110416244657941"</f>
        <v>46512022110416244657941</v>
      </c>
      <c r="C120" s="10" t="str">
        <f>"张航奇"</f>
        <v>张航奇</v>
      </c>
    </row>
    <row r="121" spans="1:3" s="1" customFormat="1" ht="30" customHeight="1">
      <c r="A121" s="10">
        <v>118</v>
      </c>
      <c r="B121" s="10" t="str">
        <f>"46512022110418134858477"</f>
        <v>46512022110418134858477</v>
      </c>
      <c r="C121" s="10" t="str">
        <f>"李志"</f>
        <v>李志</v>
      </c>
    </row>
    <row r="122" spans="1:3" s="1" customFormat="1" ht="30" customHeight="1">
      <c r="A122" s="10">
        <v>119</v>
      </c>
      <c r="B122" s="10" t="str">
        <f>"46512022110513564660442"</f>
        <v>46512022110513564660442</v>
      </c>
      <c r="C122" s="10" t="str">
        <f>"李海露"</f>
        <v>李海露</v>
      </c>
    </row>
    <row r="123" spans="1:3" s="1" customFormat="1" ht="30" customHeight="1">
      <c r="A123" s="10">
        <v>120</v>
      </c>
      <c r="B123" s="10" t="str">
        <f>"46512022110615381362950"</f>
        <v>46512022110615381362950</v>
      </c>
      <c r="C123" s="10" t="str">
        <f>"朱耀钦"</f>
        <v>朱耀钦</v>
      </c>
    </row>
    <row r="124" spans="1:3" s="1" customFormat="1" ht="30" customHeight="1">
      <c r="A124" s="10">
        <v>121</v>
      </c>
      <c r="B124" s="10" t="str">
        <f>"46512022110821490771073"</f>
        <v>46512022110821490771073</v>
      </c>
      <c r="C124" s="10" t="str">
        <f>"吴雪菁"</f>
        <v>吴雪菁</v>
      </c>
    </row>
    <row r="125" spans="1:3" s="1" customFormat="1" ht="30" customHeight="1">
      <c r="A125" s="10">
        <v>122</v>
      </c>
      <c r="B125" s="10" t="str">
        <f>"46512022110823280571319"</f>
        <v>46512022110823280571319</v>
      </c>
      <c r="C125" s="10" t="str">
        <f>"潘振宇"</f>
        <v>潘振宇</v>
      </c>
    </row>
    <row r="126" spans="1:3" s="1" customFormat="1" ht="30" customHeight="1">
      <c r="A126" s="10">
        <v>123</v>
      </c>
      <c r="B126" s="10" t="str">
        <f>"46512022110914112674737"</f>
        <v>46512022110914112674737</v>
      </c>
      <c r="C126" s="10" t="str">
        <f>"门俊帅"</f>
        <v>门俊帅</v>
      </c>
    </row>
    <row r="127" spans="1:3" s="1" customFormat="1" ht="30" customHeight="1">
      <c r="A127" s="10">
        <v>124</v>
      </c>
      <c r="B127" s="10" t="str">
        <f>"46512022110409091854105"</f>
        <v>46512022110409091854105</v>
      </c>
      <c r="C127" s="10" t="str">
        <f>"任国腾"</f>
        <v>任国腾</v>
      </c>
    </row>
    <row r="128" spans="1:3" s="1" customFormat="1" ht="30" customHeight="1">
      <c r="A128" s="10">
        <v>125</v>
      </c>
      <c r="B128" s="10" t="str">
        <f>"46512022110409394454490"</f>
        <v>46512022110409394454490</v>
      </c>
      <c r="C128" s="10" t="str">
        <f>"何若若"</f>
        <v>何若若</v>
      </c>
    </row>
    <row r="129" spans="1:3" s="1" customFormat="1" ht="30" customHeight="1">
      <c r="A129" s="10">
        <v>126</v>
      </c>
      <c r="B129" s="10" t="str">
        <f>"46512022110409425254530"</f>
        <v>46512022110409425254530</v>
      </c>
      <c r="C129" s="10" t="str">
        <f>"李博洋"</f>
        <v>李博洋</v>
      </c>
    </row>
    <row r="130" spans="1:3" s="1" customFormat="1" ht="30" customHeight="1">
      <c r="A130" s="10">
        <v>127</v>
      </c>
      <c r="B130" s="10" t="str">
        <f>"46512022110410391555215"</f>
        <v>46512022110410391555215</v>
      </c>
      <c r="C130" s="10" t="str">
        <f>"李述训"</f>
        <v>李述训</v>
      </c>
    </row>
    <row r="131" spans="1:3" s="1" customFormat="1" ht="30" customHeight="1">
      <c r="A131" s="10">
        <v>128</v>
      </c>
      <c r="B131" s="10" t="str">
        <f>"46512022110621274763803"</f>
        <v>46512022110621274763803</v>
      </c>
      <c r="C131" s="10" t="str">
        <f>"宋立武"</f>
        <v>宋立武</v>
      </c>
    </row>
    <row r="132" spans="1:3" s="1" customFormat="1" ht="30" customHeight="1">
      <c r="A132" s="10">
        <v>129</v>
      </c>
      <c r="B132" s="10" t="str">
        <f>"46512022110716090666425"</f>
        <v>46512022110716090666425</v>
      </c>
      <c r="C132" s="10" t="str">
        <f>"孙茉"</f>
        <v>孙茉</v>
      </c>
    </row>
    <row r="133" spans="1:3" s="1" customFormat="1" ht="30" customHeight="1">
      <c r="A133" s="10">
        <v>130</v>
      </c>
      <c r="B133" s="10" t="str">
        <f>"46512022110919130376778"</f>
        <v>46512022110919130376778</v>
      </c>
      <c r="C133" s="10" t="str">
        <f>"余海辉"</f>
        <v>余海辉</v>
      </c>
    </row>
    <row r="134" spans="1:3" s="1" customFormat="1" ht="30" customHeight="1">
      <c r="A134" s="10">
        <v>131</v>
      </c>
      <c r="B134" s="10" t="str">
        <f>"46512022110409205754233"</f>
        <v>46512022110409205754233</v>
      </c>
      <c r="C134" s="10" t="str">
        <f>"黎日皆"</f>
        <v>黎日皆</v>
      </c>
    </row>
    <row r="135" spans="1:3" s="1" customFormat="1" ht="30" customHeight="1">
      <c r="A135" s="10">
        <v>132</v>
      </c>
      <c r="B135" s="10" t="str">
        <f>"46512022110410061354824"</f>
        <v>46512022110410061354824</v>
      </c>
      <c r="C135" s="10" t="str">
        <f>"刘静翠"</f>
        <v>刘静翠</v>
      </c>
    </row>
    <row r="136" spans="1:3" s="1" customFormat="1" ht="30" customHeight="1">
      <c r="A136" s="10">
        <v>133</v>
      </c>
      <c r="B136" s="10" t="str">
        <f>"46512022110411580056044"</f>
        <v>46512022110411580056044</v>
      </c>
      <c r="C136" s="10" t="str">
        <f>"王文庆"</f>
        <v>王文庆</v>
      </c>
    </row>
    <row r="137" spans="1:3" s="1" customFormat="1" ht="30" customHeight="1">
      <c r="A137" s="10">
        <v>134</v>
      </c>
      <c r="B137" s="10" t="str">
        <f>"46512022110412213756185"</f>
        <v>46512022110412213756185</v>
      </c>
      <c r="C137" s="10" t="str">
        <f>"陈日花"</f>
        <v>陈日花</v>
      </c>
    </row>
    <row r="138" spans="1:3" s="1" customFormat="1" ht="30" customHeight="1">
      <c r="A138" s="10">
        <v>135</v>
      </c>
      <c r="B138" s="10" t="str">
        <f>"46512022110412404156311"</f>
        <v>46512022110412404156311</v>
      </c>
      <c r="C138" s="10" t="str">
        <f>"陈彩霞"</f>
        <v>陈彩霞</v>
      </c>
    </row>
    <row r="139" spans="1:3" s="1" customFormat="1" ht="30" customHeight="1">
      <c r="A139" s="10">
        <v>136</v>
      </c>
      <c r="B139" s="10" t="str">
        <f>"46512022110414054456830"</f>
        <v>46512022110414054456830</v>
      </c>
      <c r="C139" s="10" t="str">
        <f>"王顺"</f>
        <v>王顺</v>
      </c>
    </row>
    <row r="140" spans="1:3" s="1" customFormat="1" ht="30" customHeight="1">
      <c r="A140" s="10">
        <v>137</v>
      </c>
      <c r="B140" s="10" t="str">
        <f>"46512022110416291357970"</f>
        <v>46512022110416291357970</v>
      </c>
      <c r="C140" s="10" t="str">
        <f>"黄慧玲"</f>
        <v>黄慧玲</v>
      </c>
    </row>
    <row r="141" spans="1:3" s="1" customFormat="1" ht="30" customHeight="1">
      <c r="A141" s="10">
        <v>138</v>
      </c>
      <c r="B141" s="10" t="str">
        <f>"46512022110416301657979"</f>
        <v>46512022110416301657979</v>
      </c>
      <c r="C141" s="10" t="str">
        <f>"高兰桂"</f>
        <v>高兰桂</v>
      </c>
    </row>
    <row r="142" spans="1:3" s="1" customFormat="1" ht="30" customHeight="1">
      <c r="A142" s="10">
        <v>139</v>
      </c>
      <c r="B142" s="10" t="str">
        <f>"46512022110418285758522"</f>
        <v>46512022110418285758522</v>
      </c>
      <c r="C142" s="10" t="str">
        <f>"伍燕敏"</f>
        <v>伍燕敏</v>
      </c>
    </row>
    <row r="143" spans="1:3" s="1" customFormat="1" ht="30" customHeight="1">
      <c r="A143" s="10">
        <v>140</v>
      </c>
      <c r="B143" s="10" t="str">
        <f>"46512022110419060458634"</f>
        <v>46512022110419060458634</v>
      </c>
      <c r="C143" s="10" t="str">
        <f>"陈美娇"</f>
        <v>陈美娇</v>
      </c>
    </row>
    <row r="144" spans="1:3" s="1" customFormat="1" ht="30" customHeight="1">
      <c r="A144" s="10">
        <v>141</v>
      </c>
      <c r="B144" s="10" t="str">
        <f>"46512022110513184560356"</f>
        <v>46512022110513184560356</v>
      </c>
      <c r="C144" s="10" t="str">
        <f>"庄絮茗"</f>
        <v>庄絮茗</v>
      </c>
    </row>
    <row r="145" spans="1:3" s="1" customFormat="1" ht="30" customHeight="1">
      <c r="A145" s="10">
        <v>142</v>
      </c>
      <c r="B145" s="10" t="str">
        <f>"46512022110608374161947"</f>
        <v>46512022110608374161947</v>
      </c>
      <c r="C145" s="10" t="str">
        <f>"符日振"</f>
        <v>符日振</v>
      </c>
    </row>
    <row r="146" spans="1:3" s="1" customFormat="1" ht="30" customHeight="1">
      <c r="A146" s="10">
        <v>143</v>
      </c>
      <c r="B146" s="10" t="str">
        <f>"46512022110611190362308"</f>
        <v>46512022110611190362308</v>
      </c>
      <c r="C146" s="10" t="str">
        <f>"刘圣斌"</f>
        <v>刘圣斌</v>
      </c>
    </row>
    <row r="147" spans="1:3" s="1" customFormat="1" ht="30" customHeight="1">
      <c r="A147" s="10">
        <v>144</v>
      </c>
      <c r="B147" s="10" t="str">
        <f>"46512022110612353762511"</f>
        <v>46512022110612353762511</v>
      </c>
      <c r="C147" s="10" t="str">
        <f>"林秋霞"</f>
        <v>林秋霞</v>
      </c>
    </row>
    <row r="148" spans="1:3" s="1" customFormat="1" ht="30" customHeight="1">
      <c r="A148" s="10">
        <v>145</v>
      </c>
      <c r="B148" s="10" t="str">
        <f>"46512022110612420462527"</f>
        <v>46512022110612420462527</v>
      </c>
      <c r="C148" s="10" t="str">
        <f>"羊春花"</f>
        <v>羊春花</v>
      </c>
    </row>
    <row r="149" spans="1:3" s="1" customFormat="1" ht="30" customHeight="1">
      <c r="A149" s="10">
        <v>146</v>
      </c>
      <c r="B149" s="10" t="str">
        <f>"46512022110707254464329"</f>
        <v>46512022110707254464329</v>
      </c>
      <c r="C149" s="10" t="str">
        <f>"余漫灵"</f>
        <v>余漫灵</v>
      </c>
    </row>
    <row r="150" spans="1:3" s="1" customFormat="1" ht="30" customHeight="1">
      <c r="A150" s="10">
        <v>147</v>
      </c>
      <c r="B150" s="10" t="str">
        <f>"46512022110710570365321"</f>
        <v>46512022110710570365321</v>
      </c>
      <c r="C150" s="10" t="str">
        <f>"归宇洁"</f>
        <v>归宇洁</v>
      </c>
    </row>
    <row r="151" spans="1:3" s="1" customFormat="1" ht="30" customHeight="1">
      <c r="A151" s="10">
        <v>148</v>
      </c>
      <c r="B151" s="10" t="str">
        <f>"46512022110718032466756"</f>
        <v>46512022110718032466756</v>
      </c>
      <c r="C151" s="10" t="str">
        <f>"符赞威"</f>
        <v>符赞威</v>
      </c>
    </row>
    <row r="152" spans="1:3" s="1" customFormat="1" ht="30" customHeight="1">
      <c r="A152" s="10">
        <v>149</v>
      </c>
      <c r="B152" s="10" t="str">
        <f>"46512022110719472566995"</f>
        <v>46512022110719472566995</v>
      </c>
      <c r="C152" s="10" t="str">
        <f>"蒲婷燕"</f>
        <v>蒲婷燕</v>
      </c>
    </row>
    <row r="153" spans="1:3" s="1" customFormat="1" ht="30" customHeight="1">
      <c r="A153" s="10">
        <v>150</v>
      </c>
      <c r="B153" s="10" t="str">
        <f>"46512022110722365267476"</f>
        <v>46512022110722365267476</v>
      </c>
      <c r="C153" s="10" t="str">
        <f>"张志彦"</f>
        <v>张志彦</v>
      </c>
    </row>
    <row r="154" spans="1:3" s="1" customFormat="1" ht="30" customHeight="1">
      <c r="A154" s="10">
        <v>151</v>
      </c>
      <c r="B154" s="10" t="str">
        <f>"46512022110818270070498"</f>
        <v>46512022110818270070498</v>
      </c>
      <c r="C154" s="10" t="str">
        <f>"符展鸿"</f>
        <v>符展鸿</v>
      </c>
    </row>
    <row r="155" spans="1:3" s="1" customFormat="1" ht="30" customHeight="1">
      <c r="A155" s="10">
        <v>152</v>
      </c>
      <c r="B155" s="10" t="str">
        <f>"46512022110822174171154"</f>
        <v>46512022110822174171154</v>
      </c>
      <c r="C155" s="10" t="str">
        <f>"邱鼎朝"</f>
        <v>邱鼎朝</v>
      </c>
    </row>
    <row r="156" spans="1:3" s="1" customFormat="1" ht="30" customHeight="1">
      <c r="A156" s="10">
        <v>153</v>
      </c>
      <c r="B156" s="10" t="str">
        <f>"46512022110916415975928"</f>
        <v>46512022110916415975928</v>
      </c>
      <c r="C156" s="10" t="str">
        <f>"陈壮慧"</f>
        <v>陈壮慧</v>
      </c>
    </row>
  </sheetData>
  <sheetProtection/>
  <mergeCells count="2">
    <mergeCell ref="A1:B1"/>
    <mergeCell ref="A2:C2"/>
  </mergeCells>
  <printOptions/>
  <pageMargins left="0.8263888888888888" right="0.432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2022-11-12T18:26:19Z</dcterms:created>
  <dcterms:modified xsi:type="dcterms:W3CDTF">2022-11-14T16:28:54Z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C98BAB92D89E46E29AF859657DA207D4</vt:lpwstr>
  </property>
  <property fmtid="{D5CDD505-2E9C-101B-9397-08002B2CF9AE}" pid="3" name="KSOProductBuildV">
    <vt:lpwstr>2052-11.8.2.9864</vt:lpwstr>
  </property>
  <property fmtid="{D5CDD505-2E9C-101B-9397-08002B2CF9AE}" pid="4" name="퀀_generated_2.-2147483648">
    <vt:i4>2052</vt:i4>
  </property>
</Properties>
</file>