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199_6359dce3e8560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<sst xmlns="http://schemas.openxmlformats.org/spreadsheetml/2006/main" count="37" uniqueCount="20">
  <si>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附件1：</t>
  </si>
  <si>
    <t>儋州市卫生健康委员会2022年面向社会公开遴选卫生专业技术人员面试人员名单</t>
  </si>
  <si>
    <t>序号</t>
  </si>
  <si>
    <t>报考号</t>
  </si>
  <si>
    <t>报考岗位</t>
  </si>
  <si>
    <t>姓名</t>
  </si>
  <si>
    <t>性别</t>
  </si>
  <si>
    <t>0101_临床医生专技岗（主任医师）</t>
  </si>
  <si>
    <t>0102_临床医生专技岗（副主任医师）</t>
  </si>
  <si>
    <t>0103_临床医生专技岗（主治医师）</t>
  </si>
  <si>
    <t>0104_临床医生专技岗（执业医师）</t>
  </si>
  <si>
    <t>0201_针灸科医师专技岗</t>
  </si>
  <si>
    <t>0202_肺病科医师专技岗</t>
  </si>
  <si>
    <t>0301_检验专技岗</t>
  </si>
  <si>
    <t>0401_临床医生专技岗</t>
  </si>
  <si>
    <t>0501_检验专技岗</t>
  </si>
  <si>
    <t>0502_护理专技岗</t>
  </si>
  <si>
    <t>0601_临床医生专技岗</t>
  </si>
  <si>
    <t>0701_临床医生专技岗</t>
  </si>
  <si>
    <t>0801_护理专技岗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</si>
</sst>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_GBK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_GBK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H3" sqref="H3"/>
    </sheetView>
  </sheetViews>
  <sheetFormatPr defaultColWidth="9.00390625" defaultRowHeight="15"/>
  <cols>
    <col min="1" max="1" width="6.57421875" style="0" customWidth="1"/>
    <col min="2" max="2" width="27.140625" style="0" customWidth="1"/>
    <col min="3" max="3" width="35.140625" style="0" customWidth="1"/>
    <col min="4" max="4" width="9.57421875" style="0" customWidth="1"/>
    <col min="5" max="5" width="7.8515625" style="0" customWidth="1"/>
  </cols>
  <sheetData>
    <row r="1" ht="16.5">
      <c r="A1" s="3" t="s">
        <v>0</v>
      </c>
    </row>
    <row r="2" spans="1:5" s="1" customFormat="1" ht="39.75" customHeight="1">
      <c r="A2" s="4" t="s">
        <v>1</v>
      </c>
      <c r="B2" s="5"/>
      <c r="C2" s="5"/>
      <c r="D2" s="5"/>
      <c r="E2" s="5"/>
    </row>
    <row r="3" spans="1:5" s="2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34.5" customHeight="1">
      <c r="A4" s="6">
        <v>1</v>
      </c>
      <c r="B4" s="6" t="str">
        <f>"419920221020111841248720"</f>
        <v>419920221020111841248720</v>
      </c>
      <c r="C4" s="6" t="s">
        <v>7</v>
      </c>
      <c r="D4" s="6" t="str">
        <f>"刘忠"</f>
        <v>刘忠</v>
      </c>
      <c r="E4" s="6" t="str">
        <f>"男"</f>
        <v>男</v>
      </c>
    </row>
    <row r="5" spans="1:5" s="2" customFormat="1" ht="34.5" customHeight="1">
      <c r="A5" s="6">
        <v>2</v>
      </c>
      <c r="B5" s="6" t="str">
        <f>"419920221026113211248874"</f>
        <v>419920221026113211248874</v>
      </c>
      <c r="C5" s="6" t="s">
        <v>8</v>
      </c>
      <c r="D5" s="6" t="str">
        <f>"李伟英"</f>
        <v>李伟英</v>
      </c>
      <c r="E5" s="6" t="str">
        <f>"女"</f>
        <v>女</v>
      </c>
    </row>
    <row r="6" spans="1:5" s="2" customFormat="1" ht="34.5" customHeight="1">
      <c r="A6" s="6">
        <v>3</v>
      </c>
      <c r="B6" s="6" t="str">
        <f>"419920221020091714248706"</f>
        <v>419920221020091714248706</v>
      </c>
      <c r="C6" s="6" t="s">
        <v>9</v>
      </c>
      <c r="D6" s="6" t="str">
        <f>"董雷"</f>
        <v>董雷</v>
      </c>
      <c r="E6" s="6" t="str">
        <f>"男"</f>
        <v>男</v>
      </c>
    </row>
    <row r="7" spans="1:5" s="2" customFormat="1" ht="34.5" customHeight="1">
      <c r="A7" s="6">
        <v>4</v>
      </c>
      <c r="B7" s="6" t="str">
        <f>"419920221020115013248724"</f>
        <v>419920221020115013248724</v>
      </c>
      <c r="C7" s="6" t="s">
        <v>9</v>
      </c>
      <c r="D7" s="6" t="str">
        <f>"王莉莉"</f>
        <v>王莉莉</v>
      </c>
      <c r="E7" s="6" t="str">
        <f>"女"</f>
        <v>女</v>
      </c>
    </row>
    <row r="8" spans="1:5" s="2" customFormat="1" ht="34.5" customHeight="1">
      <c r="A8" s="6">
        <v>5</v>
      </c>
      <c r="B8" s="6" t="str">
        <f>"419920221020161625248739"</f>
        <v>419920221020161625248739</v>
      </c>
      <c r="C8" s="6" t="s">
        <v>9</v>
      </c>
      <c r="D8" s="6" t="str">
        <f>"刘琳"</f>
        <v>刘琳</v>
      </c>
      <c r="E8" s="6" t="str">
        <f>"女"</f>
        <v>女</v>
      </c>
    </row>
    <row r="9" spans="1:5" s="2" customFormat="1" ht="34.5" customHeight="1">
      <c r="A9" s="6">
        <v>6</v>
      </c>
      <c r="B9" s="6" t="str">
        <f>"419920221020203634248751"</f>
        <v>419920221020203634248751</v>
      </c>
      <c r="C9" s="6" t="s">
        <v>9</v>
      </c>
      <c r="D9" s="6" t="str">
        <f>"吴英"</f>
        <v>吴英</v>
      </c>
      <c r="E9" s="6" t="str">
        <f>"女"</f>
        <v>女</v>
      </c>
    </row>
    <row r="10" spans="1:5" s="2" customFormat="1" ht="34.5" customHeight="1">
      <c r="A10" s="6">
        <v>7</v>
      </c>
      <c r="B10" s="6" t="str">
        <f>"419920221020203947248752"</f>
        <v>419920221020203947248752</v>
      </c>
      <c r="C10" s="6" t="s">
        <v>9</v>
      </c>
      <c r="D10" s="6" t="str">
        <f>"白永民"</f>
        <v>白永民</v>
      </c>
      <c r="E10" s="6" t="str">
        <f>"男"</f>
        <v>男</v>
      </c>
    </row>
    <row r="11" spans="1:5" s="2" customFormat="1" ht="34.5" customHeight="1">
      <c r="A11" s="6">
        <v>8</v>
      </c>
      <c r="B11" s="6" t="str">
        <f>"419920221021092938248760"</f>
        <v>419920221021092938248760</v>
      </c>
      <c r="C11" s="6" t="s">
        <v>9</v>
      </c>
      <c r="D11" s="6" t="str">
        <f>"许峰"</f>
        <v>许峰</v>
      </c>
      <c r="E11" s="6" t="str">
        <f>"男"</f>
        <v>男</v>
      </c>
    </row>
    <row r="12" spans="1:5" s="2" customFormat="1" ht="34.5" customHeight="1">
      <c r="A12" s="6">
        <v>9</v>
      </c>
      <c r="B12" s="6" t="str">
        <f>"419920221021202032248771"</f>
        <v>419920221021202032248771</v>
      </c>
      <c r="C12" s="6" t="s">
        <v>9</v>
      </c>
      <c r="D12" s="6" t="str">
        <f>"王文松"</f>
        <v>王文松</v>
      </c>
      <c r="E12" s="6" t="str">
        <f>"男"</f>
        <v>男</v>
      </c>
    </row>
    <row r="13" spans="1:5" s="2" customFormat="1" ht="34.5" customHeight="1">
      <c r="A13" s="6">
        <v>10</v>
      </c>
      <c r="B13" s="6" t="str">
        <f>"419920221023105533248798"</f>
        <v>419920221023105533248798</v>
      </c>
      <c r="C13" s="6" t="s">
        <v>9</v>
      </c>
      <c r="D13" s="6" t="str">
        <f>"邓暖娣"</f>
        <v>邓暖娣</v>
      </c>
      <c r="E13" s="6" t="str">
        <f>"女"</f>
        <v>女</v>
      </c>
    </row>
    <row r="14" spans="1:5" s="2" customFormat="1" ht="34.5" customHeight="1">
      <c r="A14" s="6">
        <v>11</v>
      </c>
      <c r="B14" s="6" t="str">
        <f>"419920221023122933248803"</f>
        <v>419920221023122933248803</v>
      </c>
      <c r="C14" s="6" t="s">
        <v>9</v>
      </c>
      <c r="D14" s="6" t="str">
        <f>"唐哲"</f>
        <v>唐哲</v>
      </c>
      <c r="E14" s="6" t="str">
        <f>"男"</f>
        <v>男</v>
      </c>
    </row>
    <row r="15" spans="1:5" s="2" customFormat="1" ht="34.5" customHeight="1">
      <c r="A15" s="6">
        <v>12</v>
      </c>
      <c r="B15" s="6" t="str">
        <f>"419920221024185617248831"</f>
        <v>419920221024185617248831</v>
      </c>
      <c r="C15" s="6" t="s">
        <v>9</v>
      </c>
      <c r="D15" s="6" t="str">
        <f>"朱昌荣"</f>
        <v>朱昌荣</v>
      </c>
      <c r="E15" s="6" t="str">
        <f>"男"</f>
        <v>男</v>
      </c>
    </row>
    <row r="16" spans="1:5" s="2" customFormat="1" ht="34.5" customHeight="1">
      <c r="A16" s="6">
        <v>13</v>
      </c>
      <c r="B16" s="6" t="str">
        <f>"419920221020113354248721"</f>
        <v>419920221020113354248721</v>
      </c>
      <c r="C16" s="6" t="s">
        <v>10</v>
      </c>
      <c r="D16" s="6" t="str">
        <f>"谢世鸿"</f>
        <v>谢世鸿</v>
      </c>
      <c r="E16" s="6" t="str">
        <f>"男"</f>
        <v>男</v>
      </c>
    </row>
    <row r="17" spans="1:5" s="2" customFormat="1" ht="34.5" customHeight="1">
      <c r="A17" s="6">
        <v>14</v>
      </c>
      <c r="B17" s="6" t="str">
        <f>"419920221021133741248767"</f>
        <v>419920221021133741248767</v>
      </c>
      <c r="C17" s="6" t="s">
        <v>10</v>
      </c>
      <c r="D17" s="6" t="str">
        <f>"符金芳"</f>
        <v>符金芳</v>
      </c>
      <c r="E17" s="6" t="str">
        <f>"女"</f>
        <v>女</v>
      </c>
    </row>
    <row r="18" spans="1:5" s="2" customFormat="1" ht="34.5" customHeight="1">
      <c r="A18" s="6">
        <v>15</v>
      </c>
      <c r="B18" s="6" t="str">
        <f>"419920221025095905248844"</f>
        <v>419920221025095905248844</v>
      </c>
      <c r="C18" s="6" t="s">
        <v>10</v>
      </c>
      <c r="D18" s="6" t="str">
        <f>"邓容"</f>
        <v>邓容</v>
      </c>
      <c r="E18" s="6" t="str">
        <f>"女"</f>
        <v>女</v>
      </c>
    </row>
    <row r="19" spans="1:5" s="2" customFormat="1" ht="34.5" customHeight="1">
      <c r="A19" s="6">
        <v>16</v>
      </c>
      <c r="B19" s="6" t="str">
        <f>"419920221025100852248846"</f>
        <v>419920221025100852248846</v>
      </c>
      <c r="C19" s="6" t="s">
        <v>10</v>
      </c>
      <c r="D19" s="6" t="str">
        <f>"孙义"</f>
        <v>孙义</v>
      </c>
      <c r="E19" s="6" t="str">
        <f>"男"</f>
        <v>男</v>
      </c>
    </row>
    <row r="20" spans="1:5" s="2" customFormat="1" ht="34.5" customHeight="1">
      <c r="A20" s="6">
        <v>17</v>
      </c>
      <c r="B20" s="6" t="str">
        <f>"419920221025172356248856"</f>
        <v>419920221025172356248856</v>
      </c>
      <c r="C20" s="6" t="s">
        <v>10</v>
      </c>
      <c r="D20" s="6" t="str">
        <f>"符群萍"</f>
        <v>符群萍</v>
      </c>
      <c r="E20" s="6" t="str">
        <f>"女"</f>
        <v>女</v>
      </c>
    </row>
    <row r="21" spans="1:5" s="2" customFormat="1" ht="34.5" customHeight="1">
      <c r="A21" s="6">
        <v>18</v>
      </c>
      <c r="B21" s="6" t="str">
        <f>"419920221025231113248863"</f>
        <v>419920221025231113248863</v>
      </c>
      <c r="C21" s="6" t="s">
        <v>10</v>
      </c>
      <c r="D21" s="6" t="str">
        <f>"吴造方"</f>
        <v>吴造方</v>
      </c>
      <c r="E21" s="6" t="str">
        <f aca="true" t="shared" si="0" ref="E21:E27">"男"</f>
        <v>男</v>
      </c>
    </row>
    <row r="22" spans="1:5" s="2" customFormat="1" ht="34.5" customHeight="1">
      <c r="A22" s="6">
        <v>19</v>
      </c>
      <c r="B22" s="6" t="str">
        <f>"419920221026014236248865"</f>
        <v>419920221026014236248865</v>
      </c>
      <c r="C22" s="6" t="s">
        <v>10</v>
      </c>
      <c r="D22" s="6" t="str">
        <f>"李学优"</f>
        <v>李学优</v>
      </c>
      <c r="E22" s="6" t="str">
        <f t="shared" si="0"/>
        <v>男</v>
      </c>
    </row>
    <row r="23" spans="1:5" s="2" customFormat="1" ht="34.5" customHeight="1">
      <c r="A23" s="6">
        <v>20</v>
      </c>
      <c r="B23" s="6" t="str">
        <f>"419920221024143057248822"</f>
        <v>419920221024143057248822</v>
      </c>
      <c r="C23" s="6" t="s">
        <v>11</v>
      </c>
      <c r="D23" s="6" t="str">
        <f>"芮锦伟"</f>
        <v>芮锦伟</v>
      </c>
      <c r="E23" s="6" t="str">
        <f t="shared" si="0"/>
        <v>男</v>
      </c>
    </row>
    <row r="24" spans="1:5" s="2" customFormat="1" ht="34.5" customHeight="1">
      <c r="A24" s="6">
        <v>21</v>
      </c>
      <c r="B24" s="6" t="str">
        <f>"419920221020195235248749"</f>
        <v>419920221020195235248749</v>
      </c>
      <c r="C24" s="6" t="s">
        <v>12</v>
      </c>
      <c r="D24" s="6" t="str">
        <f>"黄华"</f>
        <v>黄华</v>
      </c>
      <c r="E24" s="6" t="str">
        <f t="shared" si="0"/>
        <v>男</v>
      </c>
    </row>
    <row r="25" spans="1:5" s="2" customFormat="1" ht="34.5" customHeight="1">
      <c r="A25" s="6">
        <v>22</v>
      </c>
      <c r="B25" s="6" t="str">
        <f>"419920221024172643248829"</f>
        <v>419920221024172643248829</v>
      </c>
      <c r="C25" s="6" t="s">
        <v>13</v>
      </c>
      <c r="D25" s="6" t="str">
        <f>"梁庆豹"</f>
        <v>梁庆豹</v>
      </c>
      <c r="E25" s="6" t="str">
        <f t="shared" si="0"/>
        <v>男</v>
      </c>
    </row>
    <row r="26" spans="1:5" s="2" customFormat="1" ht="34.5" customHeight="1">
      <c r="A26" s="6">
        <v>23</v>
      </c>
      <c r="B26" s="6" t="str">
        <f>"419920221025093157248843"</f>
        <v>419920221025093157248843</v>
      </c>
      <c r="C26" s="6" t="s">
        <v>13</v>
      </c>
      <c r="D26" s="6" t="str">
        <f>"陈旭"</f>
        <v>陈旭</v>
      </c>
      <c r="E26" s="6" t="str">
        <f t="shared" si="0"/>
        <v>男</v>
      </c>
    </row>
    <row r="27" spans="1:5" s="2" customFormat="1" ht="34.5" customHeight="1">
      <c r="A27" s="6">
        <v>24</v>
      </c>
      <c r="B27" s="6" t="str">
        <f>"419920221021091609248757"</f>
        <v>419920221021091609248757</v>
      </c>
      <c r="C27" s="6" t="s">
        <v>14</v>
      </c>
      <c r="D27" s="6" t="str">
        <f>"吴应和"</f>
        <v>吴应和</v>
      </c>
      <c r="E27" s="6" t="str">
        <f t="shared" si="0"/>
        <v>男</v>
      </c>
    </row>
    <row r="28" spans="1:5" s="2" customFormat="1" ht="34.5" customHeight="1">
      <c r="A28" s="6">
        <v>25</v>
      </c>
      <c r="B28" s="6" t="str">
        <f>"419920221020132007248733"</f>
        <v>419920221020132007248733</v>
      </c>
      <c r="C28" s="6" t="s">
        <v>15</v>
      </c>
      <c r="D28" s="6" t="str">
        <f>"阮琼婷"</f>
        <v>阮琼婷</v>
      </c>
      <c r="E28" s="6" t="str">
        <f aca="true" t="shared" si="1" ref="E28:E33">"女"</f>
        <v>女</v>
      </c>
    </row>
    <row r="29" spans="1:5" s="2" customFormat="1" ht="34.5" customHeight="1">
      <c r="A29" s="6">
        <v>26</v>
      </c>
      <c r="B29" s="6" t="str">
        <f>"419920221022235805248791"</f>
        <v>419920221022235805248791</v>
      </c>
      <c r="C29" s="6" t="s">
        <v>16</v>
      </c>
      <c r="D29" s="6" t="str">
        <f>"谢景玲"</f>
        <v>谢景玲</v>
      </c>
      <c r="E29" s="6" t="str">
        <f t="shared" si="1"/>
        <v>女</v>
      </c>
    </row>
    <row r="30" spans="1:5" s="2" customFormat="1" ht="34.5" customHeight="1">
      <c r="A30" s="6">
        <v>27</v>
      </c>
      <c r="B30" s="6" t="str">
        <f>"419920221023132646248805"</f>
        <v>419920221023132646248805</v>
      </c>
      <c r="C30" s="6" t="s">
        <v>16</v>
      </c>
      <c r="D30" s="6" t="str">
        <f>"薛成女"</f>
        <v>薛成女</v>
      </c>
      <c r="E30" s="6" t="str">
        <f t="shared" si="1"/>
        <v>女</v>
      </c>
    </row>
    <row r="31" spans="1:5" s="2" customFormat="1" ht="34.5" customHeight="1">
      <c r="A31" s="6">
        <v>28</v>
      </c>
      <c r="B31" s="6" t="str">
        <f>"419920221020105219248718"</f>
        <v>419920221020105219248718</v>
      </c>
      <c r="C31" s="6" t="s">
        <v>17</v>
      </c>
      <c r="D31" s="6" t="str">
        <f>"王江莲"</f>
        <v>王江莲</v>
      </c>
      <c r="E31" s="6" t="str">
        <f t="shared" si="1"/>
        <v>女</v>
      </c>
    </row>
    <row r="32" spans="1:5" s="2" customFormat="1" ht="34.5" customHeight="1">
      <c r="A32" s="6">
        <v>29</v>
      </c>
      <c r="B32" s="6" t="str">
        <f>"419920221020204733248753"</f>
        <v>419920221020204733248753</v>
      </c>
      <c r="C32" s="6" t="s">
        <v>18</v>
      </c>
      <c r="D32" s="6" t="str">
        <f>"王美妹"</f>
        <v>王美妹</v>
      </c>
      <c r="E32" s="6" t="str">
        <f t="shared" si="1"/>
        <v>女</v>
      </c>
    </row>
    <row r="33" spans="1:5" s="2" customFormat="1" ht="34.5" customHeight="1">
      <c r="A33" s="6">
        <v>30</v>
      </c>
      <c r="B33" s="6" t="str">
        <f>"419920221021104155248763"</f>
        <v>419920221021104155248763</v>
      </c>
      <c r="C33" s="6" t="s">
        <v>19</v>
      </c>
      <c r="D33" s="6" t="str">
        <f>"李娟友"</f>
        <v>李娟友</v>
      </c>
      <c r="E33" s="6" t="str">
        <f t="shared" si="1"/>
        <v>女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2022-10-27T17:20:42Z</dcterms:created>
  <dcterms:modified xsi:type="dcterms:W3CDTF">2022-11-07T14:52:16Z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I">
    <vt:lpwstr>E35460DDB325461B86858B27FA0A5DBF</vt:lpwstr>
  </property>
  <property fmtid="{D5CDD505-2E9C-101B-9397-08002B2CF9AE}" pid="4" name="KSOProductBuildV">
    <vt:lpwstr>2052-11.8.2.10422</vt:lpwstr>
  </property>
  <property fmtid="{D5CDD505-2E9C-101B-9397-08002B2CF9AE}" pid="5" name="퀀_generated_2.-2147483648">
    <vt:i4>2052</vt:i4>
  </property>
</Properties>
</file>