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5789A25-6286-4603-87F6-CB3AF33FF2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综合成绩表" sheetId="1" r:id="rId1"/>
  </sheets>
  <definedNames>
    <definedName name="_xlnm._FilterDatabase" localSheetId="0" hidden="1">综合成绩表!$A$2:$T$84</definedName>
    <definedName name="_xlnm.Print_Titles" localSheetId="0">综合成绩表!$2:$2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  <c r="J84" i="1" s="1"/>
  <c r="I83" i="1"/>
  <c r="G83" i="1"/>
  <c r="J83" i="1" s="1"/>
  <c r="K83" i="1" s="1"/>
  <c r="K82" i="1"/>
  <c r="I82" i="1"/>
  <c r="G82" i="1"/>
  <c r="J82" i="1" s="1"/>
  <c r="G81" i="1"/>
  <c r="J81" i="1" s="1"/>
  <c r="K81" i="1" s="1"/>
  <c r="J80" i="1"/>
  <c r="I80" i="1"/>
  <c r="G80" i="1"/>
  <c r="J79" i="1"/>
  <c r="G79" i="1"/>
  <c r="G78" i="1"/>
  <c r="J78" i="1" s="1"/>
  <c r="I77" i="1"/>
  <c r="G77" i="1"/>
  <c r="J77" i="1" s="1"/>
  <c r="K77" i="1" s="1"/>
  <c r="G76" i="1"/>
  <c r="J76" i="1" s="1"/>
  <c r="J75" i="1"/>
  <c r="G75" i="1"/>
  <c r="G74" i="1"/>
  <c r="J74" i="1" s="1"/>
  <c r="I73" i="1"/>
  <c r="G73" i="1"/>
  <c r="J73" i="1" s="1"/>
  <c r="I72" i="1"/>
  <c r="G72" i="1"/>
  <c r="J72" i="1" s="1"/>
  <c r="K72" i="1" s="1"/>
  <c r="I71" i="1"/>
  <c r="G71" i="1"/>
  <c r="J71" i="1" s="1"/>
  <c r="I70" i="1"/>
  <c r="G70" i="1"/>
  <c r="J70" i="1" s="1"/>
  <c r="K70" i="1" s="1"/>
  <c r="I69" i="1"/>
  <c r="G69" i="1"/>
  <c r="J69" i="1" s="1"/>
  <c r="G68" i="1"/>
  <c r="J68" i="1" s="1"/>
  <c r="G67" i="1"/>
  <c r="J67" i="1" s="1"/>
  <c r="J66" i="1"/>
  <c r="G66" i="1"/>
  <c r="I65" i="1"/>
  <c r="J65" i="1" s="1"/>
  <c r="G65" i="1"/>
  <c r="I64" i="1"/>
  <c r="J64" i="1" s="1"/>
  <c r="G64" i="1"/>
  <c r="I63" i="1"/>
  <c r="J63" i="1" s="1"/>
  <c r="G63" i="1"/>
  <c r="I62" i="1"/>
  <c r="J62" i="1" s="1"/>
  <c r="G62" i="1"/>
  <c r="I61" i="1"/>
  <c r="G61" i="1"/>
  <c r="I60" i="1"/>
  <c r="G60" i="1"/>
  <c r="J60" i="1" s="1"/>
  <c r="I59" i="1"/>
  <c r="G59" i="1"/>
  <c r="I58" i="1"/>
  <c r="G58" i="1"/>
  <c r="J58" i="1" s="1"/>
  <c r="I57" i="1"/>
  <c r="G57" i="1"/>
  <c r="J57" i="1" s="1"/>
  <c r="I56" i="1"/>
  <c r="G56" i="1"/>
  <c r="J56" i="1" s="1"/>
  <c r="I55" i="1"/>
  <c r="G55" i="1"/>
  <c r="J55" i="1" s="1"/>
  <c r="K56" i="1" s="1"/>
  <c r="G54" i="1"/>
  <c r="J54" i="1" s="1"/>
  <c r="K54" i="1" s="1"/>
  <c r="J53" i="1"/>
  <c r="K53" i="1" s="1"/>
  <c r="I53" i="1"/>
  <c r="G53" i="1"/>
  <c r="J52" i="1"/>
  <c r="K52" i="1" s="1"/>
  <c r="I52" i="1"/>
  <c r="G52" i="1"/>
  <c r="I51" i="1"/>
  <c r="J51" i="1" s="1"/>
  <c r="G51" i="1"/>
  <c r="I50" i="1"/>
  <c r="G50" i="1"/>
  <c r="J50" i="1" s="1"/>
  <c r="G49" i="1"/>
  <c r="J49" i="1" s="1"/>
  <c r="K49" i="1" s="1"/>
  <c r="I48" i="1"/>
  <c r="G48" i="1"/>
  <c r="J48" i="1" s="1"/>
  <c r="K48" i="1" s="1"/>
  <c r="K47" i="1"/>
  <c r="I47" i="1"/>
  <c r="G47" i="1"/>
  <c r="J47" i="1" s="1"/>
  <c r="J46" i="1"/>
  <c r="I46" i="1"/>
  <c r="G46" i="1"/>
  <c r="J45" i="1"/>
  <c r="K45" i="1" s="1"/>
  <c r="G45" i="1"/>
  <c r="I44" i="1"/>
  <c r="J44" i="1" s="1"/>
  <c r="K44" i="1" s="1"/>
  <c r="G44" i="1"/>
  <c r="J43" i="1"/>
  <c r="G43" i="1"/>
  <c r="I42" i="1"/>
  <c r="G42" i="1"/>
  <c r="J42" i="1" s="1"/>
  <c r="I41" i="1"/>
  <c r="G41" i="1"/>
  <c r="I40" i="1"/>
  <c r="G40" i="1"/>
  <c r="J40" i="1" s="1"/>
  <c r="I39" i="1"/>
  <c r="G39" i="1"/>
  <c r="I38" i="1"/>
  <c r="G38" i="1"/>
  <c r="J38" i="1" s="1"/>
  <c r="G37" i="1"/>
  <c r="J37" i="1" s="1"/>
  <c r="K37" i="1" s="1"/>
  <c r="G36" i="1"/>
  <c r="J36" i="1" s="1"/>
  <c r="K36" i="1" s="1"/>
  <c r="J35" i="1"/>
  <c r="K35" i="1" s="1"/>
  <c r="I35" i="1"/>
  <c r="G35" i="1"/>
  <c r="J34" i="1"/>
  <c r="K34" i="1" s="1"/>
  <c r="I34" i="1"/>
  <c r="G34" i="1"/>
  <c r="J33" i="1"/>
  <c r="K33" i="1" s="1"/>
  <c r="I33" i="1"/>
  <c r="G33" i="1"/>
  <c r="J32" i="1"/>
  <c r="K32" i="1" s="1"/>
  <c r="I32" i="1"/>
  <c r="G32" i="1"/>
  <c r="J31" i="1"/>
  <c r="G31" i="1"/>
  <c r="I30" i="1"/>
  <c r="J30" i="1" s="1"/>
  <c r="K30" i="1" s="1"/>
  <c r="G30" i="1"/>
  <c r="I29" i="1"/>
  <c r="J29" i="1" s="1"/>
  <c r="G29" i="1"/>
  <c r="J28" i="1"/>
  <c r="I28" i="1"/>
  <c r="G28" i="1"/>
  <c r="I27" i="1"/>
  <c r="J27" i="1" s="1"/>
  <c r="K27" i="1" s="1"/>
  <c r="G27" i="1"/>
  <c r="I26" i="1"/>
  <c r="J26" i="1" s="1"/>
  <c r="G26" i="1"/>
  <c r="I25" i="1"/>
  <c r="J25" i="1" s="1"/>
  <c r="G25" i="1"/>
  <c r="J24" i="1"/>
  <c r="I24" i="1"/>
  <c r="G24" i="1"/>
  <c r="I23" i="1"/>
  <c r="J23" i="1" s="1"/>
  <c r="K23" i="1" s="1"/>
  <c r="G23" i="1"/>
  <c r="G22" i="1"/>
  <c r="J22" i="1" s="1"/>
  <c r="I21" i="1"/>
  <c r="G21" i="1"/>
  <c r="I20" i="1"/>
  <c r="G20" i="1"/>
  <c r="J20" i="1" s="1"/>
  <c r="I19" i="1"/>
  <c r="G19" i="1"/>
  <c r="J19" i="1" s="1"/>
  <c r="G18" i="1"/>
  <c r="J18" i="1" s="1"/>
  <c r="J17" i="1"/>
  <c r="G17" i="1"/>
  <c r="I16" i="1"/>
  <c r="J16" i="1" s="1"/>
  <c r="K16" i="1" s="1"/>
  <c r="G16" i="1"/>
  <c r="I15" i="1"/>
  <c r="J15" i="1" s="1"/>
  <c r="G15" i="1"/>
  <c r="I14" i="1"/>
  <c r="J14" i="1" s="1"/>
  <c r="K14" i="1" s="1"/>
  <c r="G14" i="1"/>
  <c r="J13" i="1"/>
  <c r="I13" i="1"/>
  <c r="G13" i="1"/>
  <c r="I12" i="1"/>
  <c r="J12" i="1" s="1"/>
  <c r="G12" i="1"/>
  <c r="I11" i="1"/>
  <c r="J11" i="1" s="1"/>
  <c r="G11" i="1"/>
  <c r="I10" i="1"/>
  <c r="J10" i="1" s="1"/>
  <c r="G10" i="1"/>
  <c r="J9" i="1"/>
  <c r="I9" i="1"/>
  <c r="G9" i="1"/>
  <c r="I8" i="1"/>
  <c r="J8" i="1" s="1"/>
  <c r="G8" i="1"/>
  <c r="I7" i="1"/>
  <c r="J7" i="1" s="1"/>
  <c r="K7" i="1" s="1"/>
  <c r="G7" i="1"/>
  <c r="I6" i="1"/>
  <c r="J6" i="1" s="1"/>
  <c r="G6" i="1"/>
  <c r="J5" i="1"/>
  <c r="I5" i="1"/>
  <c r="G5" i="1"/>
  <c r="I4" i="1"/>
  <c r="J4" i="1" s="1"/>
  <c r="K4" i="1" s="1"/>
  <c r="G4" i="1"/>
  <c r="I3" i="1"/>
  <c r="J3" i="1" s="1"/>
  <c r="K3" i="1" s="1"/>
  <c r="G3" i="1"/>
  <c r="K11" i="1" l="1"/>
  <c r="K25" i="1"/>
  <c r="K6" i="1"/>
  <c r="K8" i="1"/>
  <c r="K15" i="1"/>
  <c r="K29" i="1"/>
  <c r="K31" i="1"/>
  <c r="K10" i="1"/>
  <c r="K12" i="1"/>
  <c r="K18" i="1"/>
  <c r="K26" i="1"/>
  <c r="K5" i="1"/>
  <c r="K13" i="1"/>
  <c r="K24" i="1"/>
  <c r="K43" i="1"/>
  <c r="K74" i="1"/>
  <c r="K79" i="1"/>
  <c r="K55" i="1"/>
  <c r="K69" i="1"/>
  <c r="K71" i="1"/>
  <c r="K73" i="1"/>
  <c r="K75" i="1"/>
  <c r="K78" i="1"/>
  <c r="K9" i="1"/>
  <c r="K17" i="1"/>
  <c r="K28" i="1"/>
  <c r="K57" i="1"/>
  <c r="K40" i="1"/>
  <c r="J21" i="1"/>
  <c r="K21" i="1" s="1"/>
  <c r="J39" i="1"/>
  <c r="K39" i="1" s="1"/>
  <c r="J41" i="1"/>
  <c r="K41" i="1" s="1"/>
  <c r="J59" i="1"/>
  <c r="J61" i="1"/>
  <c r="K61" i="1" s="1"/>
  <c r="K80" i="1"/>
  <c r="K84" i="1"/>
  <c r="K66" i="1" l="1"/>
  <c r="K20" i="1"/>
  <c r="K59" i="1"/>
  <c r="K67" i="1"/>
  <c r="K64" i="1"/>
  <c r="K65" i="1"/>
  <c r="K62" i="1"/>
  <c r="K42" i="1"/>
  <c r="K22" i="1"/>
  <c r="K68" i="1"/>
  <c r="K60" i="1"/>
  <c r="K38" i="1"/>
  <c r="K63" i="1"/>
</calcChain>
</file>

<file path=xl/sharedStrings.xml><?xml version="1.0" encoding="utf-8"?>
<sst xmlns="http://schemas.openxmlformats.org/spreadsheetml/2006/main" count="242" uniqueCount="204">
  <si>
    <t>序号</t>
  </si>
  <si>
    <t>报考单位</t>
  </si>
  <si>
    <t>报考            岗位</t>
  </si>
  <si>
    <t>姓名</t>
  </si>
  <si>
    <t>准考证号</t>
  </si>
  <si>
    <t>笔试           成绩</t>
  </si>
  <si>
    <t>60%后</t>
  </si>
  <si>
    <t>面试        成绩</t>
  </si>
  <si>
    <t>40%后</t>
  </si>
  <si>
    <t>名次</t>
  </si>
  <si>
    <t>平遥县社保中心</t>
  </si>
  <si>
    <t>专技1</t>
  </si>
  <si>
    <t>马超</t>
  </si>
  <si>
    <t>202207150340</t>
  </si>
  <si>
    <t>专技2</t>
  </si>
  <si>
    <t>裴彬羽</t>
  </si>
  <si>
    <t>202207150407</t>
  </si>
  <si>
    <t>薛云丽</t>
  </si>
  <si>
    <t>202207150382</t>
  </si>
  <si>
    <t>贾宝勇</t>
  </si>
  <si>
    <t>202207150399</t>
  </si>
  <si>
    <t>专技4</t>
  </si>
  <si>
    <t>郑浩</t>
  </si>
  <si>
    <t>202207150469</t>
  </si>
  <si>
    <t>韩松烨</t>
  </si>
  <si>
    <t>202207150448</t>
  </si>
  <si>
    <t>原野</t>
  </si>
  <si>
    <t>202207150444</t>
  </si>
  <si>
    <t>刘燕然</t>
  </si>
  <si>
    <t>202207150440</t>
  </si>
  <si>
    <t>白茹娜</t>
  </si>
  <si>
    <t>202207150482</t>
  </si>
  <si>
    <t>闫程浩</t>
  </si>
  <si>
    <t>202207150464</t>
  </si>
  <si>
    <t>专技5</t>
  </si>
  <si>
    <t>王力</t>
  </si>
  <si>
    <t>202207151175</t>
  </si>
  <si>
    <t>罗艺</t>
  </si>
  <si>
    <t>202207151278</t>
  </si>
  <si>
    <t>李蕊</t>
  </si>
  <si>
    <t>202207151025</t>
  </si>
  <si>
    <t>边凯伟</t>
  </si>
  <si>
    <t>202207150921</t>
  </si>
  <si>
    <t>田淼茹</t>
  </si>
  <si>
    <t>202207150720</t>
  </si>
  <si>
    <t>缺考</t>
  </si>
  <si>
    <t>张帅</t>
  </si>
  <si>
    <t>202207151070</t>
  </si>
  <si>
    <t>平遥县劳动保障监察综合         行政执法队</t>
  </si>
  <si>
    <t>吴鹏</t>
  </si>
  <si>
    <t>202207150238</t>
  </si>
  <si>
    <t>袁园</t>
  </si>
  <si>
    <t>202207150245</t>
  </si>
  <si>
    <t>范俊</t>
  </si>
  <si>
    <t>202207150249</t>
  </si>
  <si>
    <t>李佩瑗</t>
  </si>
  <si>
    <t>202207150248</t>
  </si>
  <si>
    <t>平遥县科技创新发展中心</t>
  </si>
  <si>
    <t>专技</t>
  </si>
  <si>
    <t>史浩楠</t>
  </si>
  <si>
    <t>202207150150</t>
  </si>
  <si>
    <t>李昊</t>
  </si>
  <si>
    <t>202207150223</t>
  </si>
  <si>
    <t>安琪</t>
  </si>
  <si>
    <t>202207150208</t>
  </si>
  <si>
    <t>平遥县民政事务服务中心</t>
  </si>
  <si>
    <t>康宇静</t>
  </si>
  <si>
    <t>202207150284</t>
  </si>
  <si>
    <t>郭婷</t>
  </si>
  <si>
    <t>202207150292</t>
  </si>
  <si>
    <t>冀文仙</t>
  </si>
  <si>
    <t>202207150299</t>
  </si>
  <si>
    <t>平遥县国有资产投资运营        服务中心</t>
  </si>
  <si>
    <t>刘琦</t>
  </si>
  <si>
    <t>202207150104</t>
  </si>
  <si>
    <t>郭昭君</t>
  </si>
  <si>
    <t>202207150080</t>
  </si>
  <si>
    <t>陶志英</t>
  </si>
  <si>
    <t>202207150086</t>
  </si>
  <si>
    <t>平遥县能源事务服务中心</t>
  </si>
  <si>
    <t>李田才</t>
  </si>
  <si>
    <t>202207150313</t>
  </si>
  <si>
    <t>苑宇坤</t>
  </si>
  <si>
    <t>202207150307</t>
  </si>
  <si>
    <t>雷振乾</t>
  </si>
  <si>
    <t>202207150312</t>
  </si>
  <si>
    <t>平遥县法律援助中心</t>
  </si>
  <si>
    <t>宋萍</t>
  </si>
  <si>
    <t>202207150062</t>
  </si>
  <si>
    <t>王晓娜</t>
  </si>
  <si>
    <t>202207150055</t>
  </si>
  <si>
    <t>李婷</t>
  </si>
  <si>
    <t>202207150050</t>
  </si>
  <si>
    <t>平遥县文化市场综合             行政执法队</t>
  </si>
  <si>
    <t>房桥</t>
  </si>
  <si>
    <t>202207151578</t>
  </si>
  <si>
    <t>雷晓晶</t>
  </si>
  <si>
    <t>202207151575</t>
  </si>
  <si>
    <t>田瑞</t>
  </si>
  <si>
    <t>202207151577</t>
  </si>
  <si>
    <t>张志羽</t>
  </si>
  <si>
    <t>202207151585</t>
  </si>
  <si>
    <t>刘文芳</t>
  </si>
  <si>
    <t>202207151587</t>
  </si>
  <si>
    <t>王福云</t>
  </si>
  <si>
    <t>202207151582</t>
  </si>
  <si>
    <t>平遥县图书馆</t>
  </si>
  <si>
    <t>张钰</t>
  </si>
  <si>
    <t>202207151564</t>
  </si>
  <si>
    <t>吴启轩</t>
  </si>
  <si>
    <t>202207151559</t>
  </si>
  <si>
    <t>平遥县农业综合行政执法队</t>
  </si>
  <si>
    <t>郭钢钢</t>
  </si>
  <si>
    <t>202207150329</t>
  </si>
  <si>
    <t>平遥县市场监督管理综合         行政执法队</t>
  </si>
  <si>
    <t>雷鹏飞</t>
  </si>
  <si>
    <t>202207151466</t>
  </si>
  <si>
    <t>成竹俊</t>
  </si>
  <si>
    <t>202207151529</t>
  </si>
  <si>
    <t>张拯智</t>
  </si>
  <si>
    <t>202207151475</t>
  </si>
  <si>
    <t>平遥县应急管理综合           行政执法队</t>
  </si>
  <si>
    <t>程玉磊</t>
  </si>
  <si>
    <t>202207151593</t>
  </si>
  <si>
    <t>王永亮</t>
  </si>
  <si>
    <t>202207151603</t>
  </si>
  <si>
    <t>平遥县交通运输综合                行政执法队</t>
  </si>
  <si>
    <t>董旭珍</t>
  </si>
  <si>
    <t>202207150142</t>
  </si>
  <si>
    <t>武文娟</t>
  </si>
  <si>
    <t>202207150134</t>
  </si>
  <si>
    <t>王超</t>
  </si>
  <si>
    <t>202207150117</t>
  </si>
  <si>
    <t>平遥县城乡建设管理综合         行政执法队</t>
  </si>
  <si>
    <t>董宏玉</t>
  </si>
  <si>
    <t>202207150031</t>
  </si>
  <si>
    <t>孔祥娟</t>
  </si>
  <si>
    <t>202207150022</t>
  </si>
  <si>
    <t>孙晓飒</t>
  </si>
  <si>
    <t>202207150001</t>
  </si>
  <si>
    <t>杨田潜</t>
  </si>
  <si>
    <t>202207150039</t>
  </si>
  <si>
    <t>平遥县纪委监委机关综合       保障中心</t>
  </si>
  <si>
    <t>管理1</t>
  </si>
  <si>
    <t>冀志娟</t>
  </si>
  <si>
    <t>202207151750</t>
  </si>
  <si>
    <t>解海鑫</t>
  </si>
  <si>
    <t>202207151659</t>
  </si>
  <si>
    <t>陈瑞琳</t>
  </si>
  <si>
    <t>202207151762</t>
  </si>
  <si>
    <t>刘丹</t>
  </si>
  <si>
    <t>202207151704</t>
  </si>
  <si>
    <t>杨蕾</t>
  </si>
  <si>
    <t>202207151648</t>
  </si>
  <si>
    <t>马晓艳</t>
  </si>
  <si>
    <t>202207151624</t>
  </si>
  <si>
    <t>马瑜茜</t>
  </si>
  <si>
    <t>202207151722</t>
  </si>
  <si>
    <t>李金霞</t>
  </si>
  <si>
    <t>202207151675</t>
  </si>
  <si>
    <t>刘楠</t>
  </si>
  <si>
    <t>202207151751</t>
  </si>
  <si>
    <t>曲荣蓉</t>
  </si>
  <si>
    <t>202207151711</t>
  </si>
  <si>
    <t>管理2</t>
  </si>
  <si>
    <t>田珏</t>
  </si>
  <si>
    <t>202207151778</t>
  </si>
  <si>
    <t>高会</t>
  </si>
  <si>
    <t>202207151807</t>
  </si>
  <si>
    <t>李志萍</t>
  </si>
  <si>
    <t>202207151827</t>
  </si>
  <si>
    <t>刘昊泽</t>
  </si>
  <si>
    <t>202207151833</t>
  </si>
  <si>
    <t>杨芮</t>
  </si>
  <si>
    <t>202207151805</t>
  </si>
  <si>
    <t>胡晨涛</t>
  </si>
  <si>
    <t>202207151842</t>
  </si>
  <si>
    <t>王小芳</t>
  </si>
  <si>
    <t>202207151844</t>
  </si>
  <si>
    <t>平遥县宣传工作指导中心</t>
  </si>
  <si>
    <t>管理</t>
  </si>
  <si>
    <t>任妙春</t>
  </si>
  <si>
    <t>202207151941</t>
  </si>
  <si>
    <t>平遥县委政策研究室           调查研究中心</t>
  </si>
  <si>
    <t>杨帆</t>
  </si>
  <si>
    <t>202207151936</t>
  </si>
  <si>
    <t>李晓玉</t>
  </si>
  <si>
    <t>202207151934</t>
  </si>
  <si>
    <t>郭潞潞</t>
  </si>
  <si>
    <t>202207151937</t>
  </si>
  <si>
    <t>平遥县妇女儿童服务中心</t>
  </si>
  <si>
    <t>史雨婷</t>
  </si>
  <si>
    <t>202207151606</t>
  </si>
  <si>
    <t>霍然</t>
  </si>
  <si>
    <t>202207151608</t>
  </si>
  <si>
    <t>平遥县青少年服务中心</t>
  </si>
  <si>
    <t>杨晶</t>
  </si>
  <si>
    <t>202207151891</t>
  </si>
  <si>
    <t>马圆辉</t>
  </si>
  <si>
    <t>202207151885</t>
  </si>
  <si>
    <t>石万中</t>
  </si>
  <si>
    <t>202207151932</t>
  </si>
  <si>
    <r>
      <t xml:space="preserve">综合 </t>
    </r>
    <r>
      <rPr>
        <sz val="12"/>
        <rFont val="宋体"/>
        <family val="3"/>
        <charset val="134"/>
      </rPr>
      <t xml:space="preserve">           </t>
    </r>
    <r>
      <rPr>
        <sz val="12"/>
        <rFont val="宋体"/>
        <charset val="134"/>
      </rPr>
      <t>成绩</t>
    </r>
    <phoneticPr fontId="11" type="noConversion"/>
  </si>
  <si>
    <t>平遥县2022年事业单位（含党群系统）公开招聘工作人员综合成绩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</si>
</sst>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9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000000"/>
      <name val="Arial Unicode MS"/>
      <family val="2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5"/>
  <sheetViews>
    <sheetView tabSelected="1" workbookViewId="0">
      <selection sqref="A1:K1"/>
    </sheetView>
  </sheetViews>
  <sheetFormatPr defaultColWidth="9" defaultRowHeight="13.5"/>
  <cols>
    <col min="1" max="1" width="7.375" style="5" customWidth="1"/>
    <col min="2" max="2" width="24.875" style="6" customWidth="1"/>
    <col min="3" max="3" width="10.125" style="5" customWidth="1"/>
    <col min="4" max="4" width="11" style="5" customWidth="1"/>
    <col min="5" max="5" width="14" style="5" customWidth="1"/>
    <col min="6" max="8" width="8.25" style="5" customWidth="1"/>
    <col min="9" max="11" width="8.25" style="7" customWidth="1"/>
    <col min="12" max="16384" width="9" style="1"/>
  </cols>
  <sheetData>
    <row r="1" spans="1:11" ht="63.95" customHeight="1">
      <c r="A1" s="133" t="s">
        <v>203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2" customFormat="1" ht="36.950000000000003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32" t="s">
        <v>202</v>
      </c>
      <c r="K2" s="68" t="s">
        <v>9</v>
      </c>
    </row>
    <row r="3" spans="1:11" s="3" customFormat="1" ht="20.100000000000001" customHeight="1">
      <c r="A3" s="129">
        <v>1</v>
      </c>
      <c r="B3" s="121" t="s">
        <v>10</v>
      </c>
      <c r="C3" s="10" t="s">
        <v>11</v>
      </c>
      <c r="D3" s="11" t="s">
        <v>12</v>
      </c>
      <c r="E3" s="12" t="s">
        <v>13</v>
      </c>
      <c r="F3" s="13">
        <v>64</v>
      </c>
      <c r="G3" s="14">
        <f t="shared" ref="G3:G66" si="0">F3*0.6</f>
        <v>38.4</v>
      </c>
      <c r="H3" s="15">
        <v>83.12</v>
      </c>
      <c r="I3" s="15">
        <f t="shared" ref="I3:I16" si="1">H3*0.4</f>
        <v>33.248000000000005</v>
      </c>
      <c r="J3" s="15">
        <f t="shared" ref="J3:J66" si="2">G3+I3</f>
        <v>71.647999999999996</v>
      </c>
      <c r="K3" s="69">
        <f>_xlfn.RANK.EQ(J3,$J$3:$J$3,0)</f>
        <v>1</v>
      </c>
    </row>
    <row r="4" spans="1:11" s="3" customFormat="1" ht="20.100000000000001" customHeight="1">
      <c r="A4" s="127"/>
      <c r="B4" s="122"/>
      <c r="C4" s="102" t="s">
        <v>14</v>
      </c>
      <c r="D4" s="16" t="s">
        <v>15</v>
      </c>
      <c r="E4" s="17" t="s">
        <v>16</v>
      </c>
      <c r="F4" s="18">
        <v>71.8</v>
      </c>
      <c r="G4" s="19">
        <f t="shared" si="0"/>
        <v>43.08</v>
      </c>
      <c r="H4" s="20">
        <v>81.7</v>
      </c>
      <c r="I4" s="20">
        <f t="shared" si="1"/>
        <v>32.68</v>
      </c>
      <c r="J4" s="20">
        <f t="shared" si="2"/>
        <v>75.759999999999991</v>
      </c>
      <c r="K4" s="70">
        <f>_xlfn.RANK.EQ(J4,$J$4:$J$6,0)</f>
        <v>1</v>
      </c>
    </row>
    <row r="5" spans="1:11" s="3" customFormat="1" ht="20.100000000000001" customHeight="1">
      <c r="A5" s="127"/>
      <c r="B5" s="122"/>
      <c r="C5" s="102"/>
      <c r="D5" s="16" t="s">
        <v>17</v>
      </c>
      <c r="E5" s="17" t="s">
        <v>18</v>
      </c>
      <c r="F5" s="18">
        <v>69</v>
      </c>
      <c r="G5" s="19">
        <f t="shared" si="0"/>
        <v>41.4</v>
      </c>
      <c r="H5" s="20">
        <v>82.82</v>
      </c>
      <c r="I5" s="20">
        <f t="shared" si="1"/>
        <v>33.128</v>
      </c>
      <c r="J5" s="20">
        <f t="shared" si="2"/>
        <v>74.527999999999992</v>
      </c>
      <c r="K5" s="70">
        <f>_xlfn.RANK.EQ(J5,$J$4:$J$6,0)</f>
        <v>2</v>
      </c>
    </row>
    <row r="6" spans="1:11" s="3" customFormat="1" ht="20.100000000000001" customHeight="1">
      <c r="A6" s="127"/>
      <c r="B6" s="122"/>
      <c r="C6" s="102"/>
      <c r="D6" s="16" t="s">
        <v>19</v>
      </c>
      <c r="E6" s="17" t="s">
        <v>20</v>
      </c>
      <c r="F6" s="18">
        <v>68</v>
      </c>
      <c r="G6" s="19">
        <f t="shared" si="0"/>
        <v>40.799999999999997</v>
      </c>
      <c r="H6" s="20">
        <v>83.06</v>
      </c>
      <c r="I6" s="20">
        <f t="shared" si="1"/>
        <v>33.224000000000004</v>
      </c>
      <c r="J6" s="20">
        <f t="shared" si="2"/>
        <v>74.024000000000001</v>
      </c>
      <c r="K6" s="70">
        <f>_xlfn.RANK.EQ(J6,$J$4:$J$6,0)</f>
        <v>3</v>
      </c>
    </row>
    <row r="7" spans="1:11" s="3" customFormat="1" ht="20.100000000000001" customHeight="1">
      <c r="A7" s="127"/>
      <c r="B7" s="122"/>
      <c r="C7" s="102" t="s">
        <v>21</v>
      </c>
      <c r="D7" s="16" t="s">
        <v>22</v>
      </c>
      <c r="E7" s="17" t="s">
        <v>23</v>
      </c>
      <c r="F7" s="18">
        <v>71</v>
      </c>
      <c r="G7" s="19">
        <f t="shared" si="0"/>
        <v>42.6</v>
      </c>
      <c r="H7" s="20">
        <v>82.86</v>
      </c>
      <c r="I7" s="20">
        <f t="shared" si="1"/>
        <v>33.143999999999998</v>
      </c>
      <c r="J7" s="20">
        <f t="shared" si="2"/>
        <v>75.744</v>
      </c>
      <c r="K7" s="70">
        <f t="shared" ref="K7:K12" si="3">_xlfn.RANK.EQ(J7,$J$7:$J$12,0)</f>
        <v>1</v>
      </c>
    </row>
    <row r="8" spans="1:11" s="3" customFormat="1" ht="20.100000000000001" customHeight="1">
      <c r="A8" s="127"/>
      <c r="B8" s="122"/>
      <c r="C8" s="102"/>
      <c r="D8" s="16" t="s">
        <v>24</v>
      </c>
      <c r="E8" s="17" t="s">
        <v>25</v>
      </c>
      <c r="F8" s="18">
        <v>69.599999999999994</v>
      </c>
      <c r="G8" s="19">
        <f t="shared" si="0"/>
        <v>41.76</v>
      </c>
      <c r="H8" s="20">
        <v>83.26</v>
      </c>
      <c r="I8" s="20">
        <f t="shared" si="1"/>
        <v>33.304000000000002</v>
      </c>
      <c r="J8" s="20">
        <f t="shared" si="2"/>
        <v>75.063999999999993</v>
      </c>
      <c r="K8" s="70">
        <f t="shared" si="3"/>
        <v>2</v>
      </c>
    </row>
    <row r="9" spans="1:11" s="3" customFormat="1" ht="20.100000000000001" customHeight="1">
      <c r="A9" s="127"/>
      <c r="B9" s="122"/>
      <c r="C9" s="102"/>
      <c r="D9" s="16" t="s">
        <v>26</v>
      </c>
      <c r="E9" s="17" t="s">
        <v>27</v>
      </c>
      <c r="F9" s="18">
        <v>69.599999999999994</v>
      </c>
      <c r="G9" s="19">
        <f t="shared" si="0"/>
        <v>41.76</v>
      </c>
      <c r="H9" s="20">
        <v>81.56</v>
      </c>
      <c r="I9" s="20">
        <f t="shared" si="1"/>
        <v>32.624000000000002</v>
      </c>
      <c r="J9" s="20">
        <f t="shared" si="2"/>
        <v>74.384</v>
      </c>
      <c r="K9" s="70">
        <f t="shared" si="3"/>
        <v>3</v>
      </c>
    </row>
    <row r="10" spans="1:11" s="3" customFormat="1" ht="20.100000000000001" customHeight="1">
      <c r="A10" s="127"/>
      <c r="B10" s="122"/>
      <c r="C10" s="102"/>
      <c r="D10" s="16" t="s">
        <v>28</v>
      </c>
      <c r="E10" s="17" t="s">
        <v>29</v>
      </c>
      <c r="F10" s="18">
        <v>68.2</v>
      </c>
      <c r="G10" s="19">
        <f t="shared" si="0"/>
        <v>40.92</v>
      </c>
      <c r="H10" s="20">
        <v>82.2</v>
      </c>
      <c r="I10" s="20">
        <f t="shared" si="1"/>
        <v>32.880000000000003</v>
      </c>
      <c r="J10" s="20">
        <f t="shared" si="2"/>
        <v>73.800000000000011</v>
      </c>
      <c r="K10" s="70">
        <f t="shared" si="3"/>
        <v>4</v>
      </c>
    </row>
    <row r="11" spans="1:11" s="3" customFormat="1" ht="20.100000000000001" customHeight="1">
      <c r="A11" s="127"/>
      <c r="B11" s="122"/>
      <c r="C11" s="102"/>
      <c r="D11" s="16" t="s">
        <v>30</v>
      </c>
      <c r="E11" s="17" t="s">
        <v>31</v>
      </c>
      <c r="F11" s="18">
        <v>68.2</v>
      </c>
      <c r="G11" s="19">
        <f t="shared" si="0"/>
        <v>40.92</v>
      </c>
      <c r="H11" s="20">
        <v>82.02</v>
      </c>
      <c r="I11" s="20">
        <f t="shared" si="1"/>
        <v>32.808</v>
      </c>
      <c r="J11" s="20">
        <f t="shared" si="2"/>
        <v>73.728000000000009</v>
      </c>
      <c r="K11" s="70">
        <f t="shared" si="3"/>
        <v>5</v>
      </c>
    </row>
    <row r="12" spans="1:11" s="3" customFormat="1" ht="20.100000000000001" customHeight="1">
      <c r="A12" s="127"/>
      <c r="B12" s="122"/>
      <c r="C12" s="102"/>
      <c r="D12" s="16" t="s">
        <v>32</v>
      </c>
      <c r="E12" s="17" t="s">
        <v>33</v>
      </c>
      <c r="F12" s="18">
        <v>67</v>
      </c>
      <c r="G12" s="19">
        <f t="shared" si="0"/>
        <v>40.199999999999996</v>
      </c>
      <c r="H12" s="20">
        <v>82.42</v>
      </c>
      <c r="I12" s="20">
        <f t="shared" si="1"/>
        <v>32.968000000000004</v>
      </c>
      <c r="J12" s="20">
        <f t="shared" si="2"/>
        <v>73.168000000000006</v>
      </c>
      <c r="K12" s="70">
        <f t="shared" si="3"/>
        <v>6</v>
      </c>
    </row>
    <row r="13" spans="1:11" s="3" customFormat="1" ht="20.100000000000001" customHeight="1">
      <c r="A13" s="127"/>
      <c r="B13" s="122"/>
      <c r="C13" s="102" t="s">
        <v>34</v>
      </c>
      <c r="D13" s="16" t="s">
        <v>35</v>
      </c>
      <c r="E13" s="17" t="s">
        <v>36</v>
      </c>
      <c r="F13" s="18">
        <v>86.4</v>
      </c>
      <c r="G13" s="19">
        <f t="shared" si="0"/>
        <v>51.84</v>
      </c>
      <c r="H13" s="20">
        <v>81.92</v>
      </c>
      <c r="I13" s="20">
        <f t="shared" si="1"/>
        <v>32.768000000000001</v>
      </c>
      <c r="J13" s="20">
        <f t="shared" si="2"/>
        <v>84.608000000000004</v>
      </c>
      <c r="K13" s="70">
        <f t="shared" ref="K13:K18" si="4">_xlfn.RANK.EQ(J13,$J$13:$J$18,0)</f>
        <v>1</v>
      </c>
    </row>
    <row r="14" spans="1:11" s="3" customFormat="1" ht="20.100000000000001" customHeight="1">
      <c r="A14" s="127"/>
      <c r="B14" s="122"/>
      <c r="C14" s="102"/>
      <c r="D14" s="16" t="s">
        <v>37</v>
      </c>
      <c r="E14" s="17" t="s">
        <v>38</v>
      </c>
      <c r="F14" s="18">
        <v>83.6</v>
      </c>
      <c r="G14" s="19">
        <f t="shared" si="0"/>
        <v>50.16</v>
      </c>
      <c r="H14" s="20">
        <v>80.760000000000005</v>
      </c>
      <c r="I14" s="20">
        <f t="shared" si="1"/>
        <v>32.304000000000002</v>
      </c>
      <c r="J14" s="20">
        <f t="shared" si="2"/>
        <v>82.463999999999999</v>
      </c>
      <c r="K14" s="70">
        <f t="shared" si="4"/>
        <v>2</v>
      </c>
    </row>
    <row r="15" spans="1:11" s="3" customFormat="1" ht="20.100000000000001" customHeight="1">
      <c r="A15" s="127"/>
      <c r="B15" s="122"/>
      <c r="C15" s="102"/>
      <c r="D15" s="16" t="s">
        <v>39</v>
      </c>
      <c r="E15" s="17" t="s">
        <v>40</v>
      </c>
      <c r="F15" s="18">
        <v>81.8</v>
      </c>
      <c r="G15" s="19">
        <f t="shared" si="0"/>
        <v>49.08</v>
      </c>
      <c r="H15" s="20">
        <v>80.739999999999995</v>
      </c>
      <c r="I15" s="20">
        <f t="shared" si="1"/>
        <v>32.295999999999999</v>
      </c>
      <c r="J15" s="20">
        <f t="shared" si="2"/>
        <v>81.376000000000005</v>
      </c>
      <c r="K15" s="70">
        <f t="shared" si="4"/>
        <v>3</v>
      </c>
    </row>
    <row r="16" spans="1:11" s="3" customFormat="1" ht="20.100000000000001" customHeight="1">
      <c r="A16" s="127"/>
      <c r="B16" s="122"/>
      <c r="C16" s="102"/>
      <c r="D16" s="16" t="s">
        <v>41</v>
      </c>
      <c r="E16" s="17" t="s">
        <v>42</v>
      </c>
      <c r="F16" s="18">
        <v>80</v>
      </c>
      <c r="G16" s="19">
        <f t="shared" si="0"/>
        <v>48</v>
      </c>
      <c r="H16" s="20">
        <v>81.760000000000005</v>
      </c>
      <c r="I16" s="20">
        <f t="shared" si="1"/>
        <v>32.704000000000001</v>
      </c>
      <c r="J16" s="20">
        <f t="shared" si="2"/>
        <v>80.704000000000008</v>
      </c>
      <c r="K16" s="70">
        <f t="shared" si="4"/>
        <v>4</v>
      </c>
    </row>
    <row r="17" spans="1:11" s="3" customFormat="1" ht="20.100000000000001" customHeight="1">
      <c r="A17" s="127"/>
      <c r="B17" s="122"/>
      <c r="C17" s="102"/>
      <c r="D17" s="16" t="s">
        <v>43</v>
      </c>
      <c r="E17" s="17" t="s">
        <v>44</v>
      </c>
      <c r="F17" s="18">
        <v>77.400000000000006</v>
      </c>
      <c r="G17" s="19">
        <f t="shared" si="0"/>
        <v>46.440000000000005</v>
      </c>
      <c r="H17" s="20" t="s">
        <v>45</v>
      </c>
      <c r="I17" s="20">
        <v>0</v>
      </c>
      <c r="J17" s="20">
        <f t="shared" si="2"/>
        <v>46.440000000000005</v>
      </c>
      <c r="K17" s="70">
        <f t="shared" si="4"/>
        <v>5</v>
      </c>
    </row>
    <row r="18" spans="1:11" s="3" customFormat="1" ht="20.100000000000001" customHeight="1">
      <c r="A18" s="128"/>
      <c r="B18" s="123"/>
      <c r="C18" s="103"/>
      <c r="D18" s="21" t="s">
        <v>46</v>
      </c>
      <c r="E18" s="22" t="s">
        <v>47</v>
      </c>
      <c r="F18" s="23">
        <v>76</v>
      </c>
      <c r="G18" s="24">
        <f t="shared" si="0"/>
        <v>45.6</v>
      </c>
      <c r="H18" s="25" t="s">
        <v>45</v>
      </c>
      <c r="I18" s="25">
        <v>0</v>
      </c>
      <c r="J18" s="25">
        <f t="shared" si="2"/>
        <v>45.6</v>
      </c>
      <c r="K18" s="71">
        <f t="shared" si="4"/>
        <v>6</v>
      </c>
    </row>
    <row r="19" spans="1:11" s="3" customFormat="1" ht="20.100000000000001" customHeight="1">
      <c r="A19" s="129">
        <v>2</v>
      </c>
      <c r="B19" s="121" t="s">
        <v>48</v>
      </c>
      <c r="C19" s="10" t="s">
        <v>11</v>
      </c>
      <c r="D19" s="11" t="s">
        <v>49</v>
      </c>
      <c r="E19" s="12" t="s">
        <v>50</v>
      </c>
      <c r="F19" s="13">
        <v>67.400000000000006</v>
      </c>
      <c r="G19" s="14">
        <f t="shared" si="0"/>
        <v>40.440000000000005</v>
      </c>
      <c r="H19" s="15">
        <v>80.58</v>
      </c>
      <c r="I19" s="15">
        <f t="shared" ref="I19:I21" si="5">H19*0.4</f>
        <v>32.231999999999999</v>
      </c>
      <c r="J19" s="15">
        <f t="shared" si="2"/>
        <v>72.671999999999997</v>
      </c>
      <c r="K19" s="69">
        <v>1</v>
      </c>
    </row>
    <row r="20" spans="1:11" s="3" customFormat="1" ht="20.100000000000001" customHeight="1">
      <c r="A20" s="127"/>
      <c r="B20" s="122"/>
      <c r="C20" s="102" t="s">
        <v>14</v>
      </c>
      <c r="D20" s="16" t="s">
        <v>51</v>
      </c>
      <c r="E20" s="17" t="s">
        <v>52</v>
      </c>
      <c r="F20" s="18">
        <v>61.8</v>
      </c>
      <c r="G20" s="19">
        <f t="shared" si="0"/>
        <v>37.08</v>
      </c>
      <c r="H20" s="20">
        <v>82.52</v>
      </c>
      <c r="I20" s="20">
        <f t="shared" si="5"/>
        <v>33.008000000000003</v>
      </c>
      <c r="J20" s="20">
        <f t="shared" si="2"/>
        <v>70.087999999999994</v>
      </c>
      <c r="K20" s="70">
        <f t="shared" ref="K20:K22" si="6">_xlfn.RANK.EQ(J20,$J$20:$J$22,0)</f>
        <v>1</v>
      </c>
    </row>
    <row r="21" spans="1:11" s="3" customFormat="1" ht="20.100000000000001" customHeight="1">
      <c r="A21" s="127"/>
      <c r="B21" s="122"/>
      <c r="C21" s="102"/>
      <c r="D21" s="16" t="s">
        <v>53</v>
      </c>
      <c r="E21" s="17" t="s">
        <v>54</v>
      </c>
      <c r="F21" s="18">
        <v>61.8</v>
      </c>
      <c r="G21" s="19">
        <f t="shared" si="0"/>
        <v>37.08</v>
      </c>
      <c r="H21" s="20">
        <v>80.84</v>
      </c>
      <c r="I21" s="20">
        <f t="shared" si="5"/>
        <v>32.336000000000006</v>
      </c>
      <c r="J21" s="20">
        <f t="shared" si="2"/>
        <v>69.415999999999997</v>
      </c>
      <c r="K21" s="70">
        <f t="shared" si="6"/>
        <v>2</v>
      </c>
    </row>
    <row r="22" spans="1:11" s="3" customFormat="1" ht="20.100000000000001" customHeight="1">
      <c r="A22" s="130"/>
      <c r="B22" s="124"/>
      <c r="C22" s="112"/>
      <c r="D22" s="27" t="s">
        <v>55</v>
      </c>
      <c r="E22" s="28" t="s">
        <v>56</v>
      </c>
      <c r="F22" s="29">
        <v>66.2</v>
      </c>
      <c r="G22" s="30">
        <f t="shared" si="0"/>
        <v>39.72</v>
      </c>
      <c r="H22" s="20" t="s">
        <v>45</v>
      </c>
      <c r="I22" s="20">
        <v>0</v>
      </c>
      <c r="J22" s="45">
        <f t="shared" si="2"/>
        <v>39.72</v>
      </c>
      <c r="K22" s="72">
        <f t="shared" si="6"/>
        <v>3</v>
      </c>
    </row>
    <row r="23" spans="1:11" s="3" customFormat="1" ht="20.100000000000001" customHeight="1">
      <c r="A23" s="126">
        <v>3</v>
      </c>
      <c r="B23" s="101" t="s">
        <v>57</v>
      </c>
      <c r="C23" s="101" t="s">
        <v>58</v>
      </c>
      <c r="D23" s="31" t="s">
        <v>59</v>
      </c>
      <c r="E23" s="32" t="s">
        <v>60</v>
      </c>
      <c r="F23" s="33">
        <v>69</v>
      </c>
      <c r="G23" s="34">
        <f t="shared" si="0"/>
        <v>41.4</v>
      </c>
      <c r="H23" s="35">
        <v>80.3</v>
      </c>
      <c r="I23" s="35">
        <f t="shared" ref="I23:I30" si="7">H23*0.4</f>
        <v>32.119999999999997</v>
      </c>
      <c r="J23" s="35">
        <f t="shared" si="2"/>
        <v>73.52</v>
      </c>
      <c r="K23" s="73">
        <f t="shared" ref="K23:K25" si="8">_xlfn.RANK.EQ(J23,$J$23:$J$25,0)</f>
        <v>1</v>
      </c>
    </row>
    <row r="24" spans="1:11" s="3" customFormat="1" ht="20.100000000000001" customHeight="1">
      <c r="A24" s="127"/>
      <c r="B24" s="102"/>
      <c r="C24" s="102"/>
      <c r="D24" s="36" t="s">
        <v>61</v>
      </c>
      <c r="E24" s="37" t="s">
        <v>62</v>
      </c>
      <c r="F24" s="38">
        <v>66.599999999999994</v>
      </c>
      <c r="G24" s="19">
        <f t="shared" si="0"/>
        <v>39.959999999999994</v>
      </c>
      <c r="H24" s="20">
        <v>82.96</v>
      </c>
      <c r="I24" s="20">
        <f t="shared" si="7"/>
        <v>33.183999999999997</v>
      </c>
      <c r="J24" s="20">
        <f t="shared" si="2"/>
        <v>73.143999999999991</v>
      </c>
      <c r="K24" s="70">
        <f t="shared" si="8"/>
        <v>2</v>
      </c>
    </row>
    <row r="25" spans="1:11" s="3" customFormat="1" ht="20.100000000000001" customHeight="1">
      <c r="A25" s="128"/>
      <c r="B25" s="103"/>
      <c r="C25" s="103"/>
      <c r="D25" s="39" t="s">
        <v>63</v>
      </c>
      <c r="E25" s="40" t="s">
        <v>64</v>
      </c>
      <c r="F25" s="41">
        <v>66.8</v>
      </c>
      <c r="G25" s="24">
        <f t="shared" si="0"/>
        <v>40.08</v>
      </c>
      <c r="H25" s="25">
        <v>80.900000000000006</v>
      </c>
      <c r="I25" s="25">
        <f t="shared" si="7"/>
        <v>32.360000000000007</v>
      </c>
      <c r="J25" s="25">
        <f t="shared" si="2"/>
        <v>72.44</v>
      </c>
      <c r="K25" s="71">
        <f t="shared" si="8"/>
        <v>3</v>
      </c>
    </row>
    <row r="26" spans="1:11" s="3" customFormat="1" ht="20.100000000000001" customHeight="1">
      <c r="A26" s="129">
        <v>4</v>
      </c>
      <c r="B26" s="121" t="s">
        <v>65</v>
      </c>
      <c r="C26" s="104" t="s">
        <v>58</v>
      </c>
      <c r="D26" s="11" t="s">
        <v>66</v>
      </c>
      <c r="E26" s="12" t="s">
        <v>67</v>
      </c>
      <c r="F26" s="13">
        <v>64</v>
      </c>
      <c r="G26" s="14">
        <f t="shared" si="0"/>
        <v>38.4</v>
      </c>
      <c r="H26" s="15">
        <v>82.4</v>
      </c>
      <c r="I26" s="15">
        <f t="shared" si="7"/>
        <v>32.96</v>
      </c>
      <c r="J26" s="15">
        <f t="shared" si="2"/>
        <v>71.36</v>
      </c>
      <c r="K26" s="69">
        <f t="shared" ref="K26:K28" si="9">_xlfn.RANK.EQ(J26,$J$26:$J$28,0)</f>
        <v>1</v>
      </c>
    </row>
    <row r="27" spans="1:11" s="3" customFormat="1" ht="20.100000000000001" customHeight="1">
      <c r="A27" s="127"/>
      <c r="B27" s="122"/>
      <c r="C27" s="102"/>
      <c r="D27" s="16" t="s">
        <v>68</v>
      </c>
      <c r="E27" s="17" t="s">
        <v>69</v>
      </c>
      <c r="F27" s="18">
        <v>64.2</v>
      </c>
      <c r="G27" s="19">
        <f t="shared" si="0"/>
        <v>38.520000000000003</v>
      </c>
      <c r="H27" s="20">
        <v>80.78</v>
      </c>
      <c r="I27" s="20">
        <f t="shared" si="7"/>
        <v>32.312000000000005</v>
      </c>
      <c r="J27" s="20">
        <f t="shared" si="2"/>
        <v>70.832000000000008</v>
      </c>
      <c r="K27" s="70">
        <f t="shared" si="9"/>
        <v>2</v>
      </c>
    </row>
    <row r="28" spans="1:11" s="3" customFormat="1" ht="20.100000000000001" customHeight="1">
      <c r="A28" s="130"/>
      <c r="B28" s="124"/>
      <c r="C28" s="112"/>
      <c r="D28" s="42" t="s">
        <v>70</v>
      </c>
      <c r="E28" s="43" t="s">
        <v>71</v>
      </c>
      <c r="F28" s="44">
        <v>62</v>
      </c>
      <c r="G28" s="30">
        <f t="shared" si="0"/>
        <v>37.199999999999996</v>
      </c>
      <c r="H28" s="45">
        <v>0</v>
      </c>
      <c r="I28" s="45">
        <f t="shared" si="7"/>
        <v>0</v>
      </c>
      <c r="J28" s="45">
        <f t="shared" si="2"/>
        <v>37.199999999999996</v>
      </c>
      <c r="K28" s="72">
        <f t="shared" si="9"/>
        <v>3</v>
      </c>
    </row>
    <row r="29" spans="1:11" s="3" customFormat="1" ht="20.100000000000001" customHeight="1">
      <c r="A29" s="126">
        <v>5</v>
      </c>
      <c r="B29" s="125" t="s">
        <v>72</v>
      </c>
      <c r="C29" s="101" t="s">
        <v>58</v>
      </c>
      <c r="D29" s="31" t="s">
        <v>73</v>
      </c>
      <c r="E29" s="32" t="s">
        <v>74</v>
      </c>
      <c r="F29" s="33">
        <v>84</v>
      </c>
      <c r="G29" s="34">
        <f t="shared" si="0"/>
        <v>50.4</v>
      </c>
      <c r="H29" s="35">
        <v>80.400000000000006</v>
      </c>
      <c r="I29" s="35">
        <f t="shared" si="7"/>
        <v>32.160000000000004</v>
      </c>
      <c r="J29" s="35">
        <f t="shared" si="2"/>
        <v>82.56</v>
      </c>
      <c r="K29" s="73">
        <f t="shared" ref="K29:K31" si="10">_xlfn.RANK.EQ(J29,$J$29:$J$31,0)</f>
        <v>1</v>
      </c>
    </row>
    <row r="30" spans="1:11" s="3" customFormat="1" ht="20.100000000000001" customHeight="1">
      <c r="A30" s="127"/>
      <c r="B30" s="122"/>
      <c r="C30" s="102"/>
      <c r="D30" s="46" t="s">
        <v>75</v>
      </c>
      <c r="E30" s="47" t="s">
        <v>76</v>
      </c>
      <c r="F30" s="48">
        <v>65</v>
      </c>
      <c r="G30" s="19">
        <f t="shared" si="0"/>
        <v>39</v>
      </c>
      <c r="H30" s="20">
        <v>83.28</v>
      </c>
      <c r="I30" s="20">
        <f t="shared" si="7"/>
        <v>33.312000000000005</v>
      </c>
      <c r="J30" s="20">
        <f t="shared" si="2"/>
        <v>72.312000000000012</v>
      </c>
      <c r="K30" s="70">
        <f t="shared" si="10"/>
        <v>2</v>
      </c>
    </row>
    <row r="31" spans="1:11" s="3" customFormat="1" ht="20.100000000000001" customHeight="1">
      <c r="A31" s="128"/>
      <c r="B31" s="123"/>
      <c r="C31" s="103"/>
      <c r="D31" s="21" t="s">
        <v>77</v>
      </c>
      <c r="E31" s="22" t="s">
        <v>78</v>
      </c>
      <c r="F31" s="23">
        <v>72.599999999999994</v>
      </c>
      <c r="G31" s="24">
        <f t="shared" si="0"/>
        <v>43.559999999999995</v>
      </c>
      <c r="H31" s="25" t="s">
        <v>45</v>
      </c>
      <c r="I31" s="25">
        <v>0</v>
      </c>
      <c r="J31" s="25">
        <f t="shared" si="2"/>
        <v>43.559999999999995</v>
      </c>
      <c r="K31" s="71">
        <f t="shared" si="10"/>
        <v>3</v>
      </c>
    </row>
    <row r="32" spans="1:11" s="3" customFormat="1" ht="20.100000000000001" customHeight="1">
      <c r="A32" s="129">
        <v>6</v>
      </c>
      <c r="B32" s="121" t="s">
        <v>79</v>
      </c>
      <c r="C32" s="104" t="s">
        <v>58</v>
      </c>
      <c r="D32" s="11" t="s">
        <v>80</v>
      </c>
      <c r="E32" s="12" t="s">
        <v>81</v>
      </c>
      <c r="F32" s="13">
        <v>67.400000000000006</v>
      </c>
      <c r="G32" s="14">
        <f t="shared" si="0"/>
        <v>40.440000000000005</v>
      </c>
      <c r="H32" s="15">
        <v>82.24</v>
      </c>
      <c r="I32" s="15">
        <f t="shared" ref="I32:I35" si="11">H32*0.4</f>
        <v>32.896000000000001</v>
      </c>
      <c r="J32" s="15">
        <f t="shared" si="2"/>
        <v>73.336000000000013</v>
      </c>
      <c r="K32" s="69">
        <f t="shared" ref="K32:K34" si="12">_xlfn.RANK.EQ(J32,$J$32:$J$34,0)</f>
        <v>1</v>
      </c>
    </row>
    <row r="33" spans="1:11" s="3" customFormat="1" ht="20.100000000000001" customHeight="1">
      <c r="A33" s="127"/>
      <c r="B33" s="122"/>
      <c r="C33" s="102"/>
      <c r="D33" s="16" t="s">
        <v>82</v>
      </c>
      <c r="E33" s="17" t="s">
        <v>83</v>
      </c>
      <c r="F33" s="18">
        <v>61.8</v>
      </c>
      <c r="G33" s="19">
        <f t="shared" si="0"/>
        <v>37.08</v>
      </c>
      <c r="H33" s="20">
        <v>81.78</v>
      </c>
      <c r="I33" s="20">
        <f t="shared" si="11"/>
        <v>32.712000000000003</v>
      </c>
      <c r="J33" s="20">
        <f t="shared" si="2"/>
        <v>69.792000000000002</v>
      </c>
      <c r="K33" s="70">
        <f t="shared" si="12"/>
        <v>2</v>
      </c>
    </row>
    <row r="34" spans="1:11" s="3" customFormat="1" ht="20.100000000000001" customHeight="1">
      <c r="A34" s="130"/>
      <c r="B34" s="124"/>
      <c r="C34" s="112"/>
      <c r="D34" s="42" t="s">
        <v>84</v>
      </c>
      <c r="E34" s="43" t="s">
        <v>85</v>
      </c>
      <c r="F34" s="44">
        <v>61.4</v>
      </c>
      <c r="G34" s="30">
        <f t="shared" si="0"/>
        <v>36.839999999999996</v>
      </c>
      <c r="H34" s="45">
        <v>82.18</v>
      </c>
      <c r="I34" s="45">
        <f t="shared" si="11"/>
        <v>32.872000000000007</v>
      </c>
      <c r="J34" s="45">
        <f t="shared" si="2"/>
        <v>69.712000000000003</v>
      </c>
      <c r="K34" s="72">
        <f t="shared" si="12"/>
        <v>3</v>
      </c>
    </row>
    <row r="35" spans="1:11" s="3" customFormat="1" ht="20.100000000000001" customHeight="1">
      <c r="A35" s="126">
        <v>7</v>
      </c>
      <c r="B35" s="125" t="s">
        <v>86</v>
      </c>
      <c r="C35" s="101" t="s">
        <v>58</v>
      </c>
      <c r="D35" s="31" t="s">
        <v>87</v>
      </c>
      <c r="E35" s="32" t="s">
        <v>88</v>
      </c>
      <c r="F35" s="33">
        <v>66.2</v>
      </c>
      <c r="G35" s="34">
        <f t="shared" si="0"/>
        <v>39.72</v>
      </c>
      <c r="H35" s="35">
        <v>82.18</v>
      </c>
      <c r="I35" s="35">
        <f t="shared" si="11"/>
        <v>32.872000000000007</v>
      </c>
      <c r="J35" s="35">
        <f t="shared" si="2"/>
        <v>72.592000000000013</v>
      </c>
      <c r="K35" s="73">
        <f t="shared" ref="K35:K37" si="13">_xlfn.RANK.EQ(J35,$J$35:$J$37,0)</f>
        <v>1</v>
      </c>
    </row>
    <row r="36" spans="1:11" s="3" customFormat="1" ht="20.100000000000001" customHeight="1">
      <c r="A36" s="127"/>
      <c r="B36" s="122"/>
      <c r="C36" s="102"/>
      <c r="D36" s="16" t="s">
        <v>89</v>
      </c>
      <c r="E36" s="17" t="s">
        <v>90</v>
      </c>
      <c r="F36" s="18">
        <v>67.400000000000006</v>
      </c>
      <c r="G36" s="19">
        <f t="shared" si="0"/>
        <v>40.440000000000005</v>
      </c>
      <c r="H36" s="20" t="s">
        <v>45</v>
      </c>
      <c r="I36" s="20">
        <v>0</v>
      </c>
      <c r="J36" s="20">
        <f t="shared" si="2"/>
        <v>40.440000000000005</v>
      </c>
      <c r="K36" s="70">
        <f t="shared" si="13"/>
        <v>2</v>
      </c>
    </row>
    <row r="37" spans="1:11" s="3" customFormat="1" ht="20.100000000000001" customHeight="1">
      <c r="A37" s="128"/>
      <c r="B37" s="123"/>
      <c r="C37" s="103"/>
      <c r="D37" s="21" t="s">
        <v>91</v>
      </c>
      <c r="E37" s="22" t="s">
        <v>92</v>
      </c>
      <c r="F37" s="23">
        <v>64.2</v>
      </c>
      <c r="G37" s="24">
        <f t="shared" si="0"/>
        <v>38.520000000000003</v>
      </c>
      <c r="H37" s="25" t="s">
        <v>45</v>
      </c>
      <c r="I37" s="25">
        <v>0</v>
      </c>
      <c r="J37" s="25">
        <f t="shared" si="2"/>
        <v>38.520000000000003</v>
      </c>
      <c r="K37" s="71">
        <f t="shared" si="13"/>
        <v>3</v>
      </c>
    </row>
    <row r="38" spans="1:11" s="3" customFormat="1" ht="20.100000000000001" customHeight="1">
      <c r="A38" s="129">
        <v>8</v>
      </c>
      <c r="B38" s="121" t="s">
        <v>93</v>
      </c>
      <c r="C38" s="104" t="s">
        <v>11</v>
      </c>
      <c r="D38" s="11" t="s">
        <v>94</v>
      </c>
      <c r="E38" s="12" t="s">
        <v>95</v>
      </c>
      <c r="F38" s="13">
        <v>68.400000000000006</v>
      </c>
      <c r="G38" s="14">
        <f t="shared" si="0"/>
        <v>41.04</v>
      </c>
      <c r="H38" s="15">
        <v>82.12</v>
      </c>
      <c r="I38" s="15">
        <f t="shared" ref="I38:I42" si="14">H38*0.4</f>
        <v>32.848000000000006</v>
      </c>
      <c r="J38" s="15">
        <f t="shared" si="2"/>
        <v>73.888000000000005</v>
      </c>
      <c r="K38" s="69">
        <f t="shared" ref="K38:K40" si="15">_xlfn.RANK.EQ(J38,$J$38:$J$40,0)</f>
        <v>1</v>
      </c>
    </row>
    <row r="39" spans="1:11" s="3" customFormat="1" ht="20.100000000000001" customHeight="1">
      <c r="A39" s="127"/>
      <c r="B39" s="122"/>
      <c r="C39" s="102"/>
      <c r="D39" s="16" t="s">
        <v>96</v>
      </c>
      <c r="E39" s="17" t="s">
        <v>97</v>
      </c>
      <c r="F39" s="18">
        <v>63</v>
      </c>
      <c r="G39" s="19">
        <f t="shared" si="0"/>
        <v>37.799999999999997</v>
      </c>
      <c r="H39" s="20">
        <v>83.24</v>
      </c>
      <c r="I39" s="20">
        <f t="shared" si="14"/>
        <v>33.295999999999999</v>
      </c>
      <c r="J39" s="20">
        <f t="shared" si="2"/>
        <v>71.096000000000004</v>
      </c>
      <c r="K39" s="70">
        <f t="shared" si="15"/>
        <v>2</v>
      </c>
    </row>
    <row r="40" spans="1:11" s="3" customFormat="1" ht="20.100000000000001" customHeight="1">
      <c r="A40" s="127"/>
      <c r="B40" s="122"/>
      <c r="C40" s="102"/>
      <c r="D40" s="16" t="s">
        <v>98</v>
      </c>
      <c r="E40" s="17" t="s">
        <v>99</v>
      </c>
      <c r="F40" s="18">
        <v>62.8</v>
      </c>
      <c r="G40" s="19">
        <f t="shared" si="0"/>
        <v>37.68</v>
      </c>
      <c r="H40" s="20">
        <v>81.260000000000005</v>
      </c>
      <c r="I40" s="20">
        <f t="shared" si="14"/>
        <v>32.504000000000005</v>
      </c>
      <c r="J40" s="20">
        <f t="shared" si="2"/>
        <v>70.183999999999997</v>
      </c>
      <c r="K40" s="70">
        <f t="shared" si="15"/>
        <v>3</v>
      </c>
    </row>
    <row r="41" spans="1:11" s="3" customFormat="1" ht="20.100000000000001" customHeight="1">
      <c r="A41" s="127"/>
      <c r="B41" s="122"/>
      <c r="C41" s="102" t="s">
        <v>14</v>
      </c>
      <c r="D41" s="16" t="s">
        <v>100</v>
      </c>
      <c r="E41" s="17" t="s">
        <v>101</v>
      </c>
      <c r="F41" s="18">
        <v>70.8</v>
      </c>
      <c r="G41" s="19">
        <f t="shared" si="0"/>
        <v>42.48</v>
      </c>
      <c r="H41" s="20">
        <v>83.16</v>
      </c>
      <c r="I41" s="20">
        <f t="shared" si="14"/>
        <v>33.264000000000003</v>
      </c>
      <c r="J41" s="20">
        <f t="shared" si="2"/>
        <v>75.744</v>
      </c>
      <c r="K41" s="70">
        <f t="shared" ref="K41:K43" si="16">_xlfn.RANK.EQ(J41,$J$41:$J$43,0)</f>
        <v>1</v>
      </c>
    </row>
    <row r="42" spans="1:11" s="3" customFormat="1" ht="20.100000000000001" customHeight="1">
      <c r="A42" s="127"/>
      <c r="B42" s="122"/>
      <c r="C42" s="102"/>
      <c r="D42" s="16" t="s">
        <v>102</v>
      </c>
      <c r="E42" s="17" t="s">
        <v>103</v>
      </c>
      <c r="F42" s="18">
        <v>61.6</v>
      </c>
      <c r="G42" s="19">
        <f t="shared" si="0"/>
        <v>36.96</v>
      </c>
      <c r="H42" s="20">
        <v>82.7</v>
      </c>
      <c r="I42" s="20">
        <f t="shared" si="14"/>
        <v>33.080000000000005</v>
      </c>
      <c r="J42" s="20">
        <f t="shared" si="2"/>
        <v>70.040000000000006</v>
      </c>
      <c r="K42" s="70">
        <f t="shared" si="16"/>
        <v>2</v>
      </c>
    </row>
    <row r="43" spans="1:11" s="3" customFormat="1" ht="20.100000000000001" customHeight="1">
      <c r="A43" s="128"/>
      <c r="B43" s="123"/>
      <c r="C43" s="103"/>
      <c r="D43" s="21" t="s">
        <v>104</v>
      </c>
      <c r="E43" s="22" t="s">
        <v>105</v>
      </c>
      <c r="F43" s="23">
        <v>61.4</v>
      </c>
      <c r="G43" s="24">
        <f t="shared" si="0"/>
        <v>36.839999999999996</v>
      </c>
      <c r="H43" s="25" t="s">
        <v>45</v>
      </c>
      <c r="I43" s="25">
        <v>0</v>
      </c>
      <c r="J43" s="25">
        <f t="shared" si="2"/>
        <v>36.839999999999996</v>
      </c>
      <c r="K43" s="71">
        <f t="shared" si="16"/>
        <v>3</v>
      </c>
    </row>
    <row r="44" spans="1:11" s="3" customFormat="1" ht="20.100000000000001" customHeight="1">
      <c r="A44" s="129">
        <v>9</v>
      </c>
      <c r="B44" s="121" t="s">
        <v>106</v>
      </c>
      <c r="C44" s="113" t="s">
        <v>58</v>
      </c>
      <c r="D44" s="11" t="s">
        <v>107</v>
      </c>
      <c r="E44" s="12" t="s">
        <v>108</v>
      </c>
      <c r="F44" s="13">
        <v>60.8</v>
      </c>
      <c r="G44" s="14">
        <f t="shared" si="0"/>
        <v>36.479999999999997</v>
      </c>
      <c r="H44" s="15">
        <v>82.02</v>
      </c>
      <c r="I44" s="15">
        <f t="shared" ref="I44:I48" si="17">H44*0.4</f>
        <v>32.808</v>
      </c>
      <c r="J44" s="15">
        <f t="shared" si="2"/>
        <v>69.287999999999997</v>
      </c>
      <c r="K44" s="69">
        <f>_xlfn.RANK.EQ(J44,$J$44:$J$45,0)</f>
        <v>1</v>
      </c>
    </row>
    <row r="45" spans="1:11" s="3" customFormat="1" ht="20.100000000000001" customHeight="1">
      <c r="A45" s="128"/>
      <c r="B45" s="123"/>
      <c r="C45" s="114"/>
      <c r="D45" s="21" t="s">
        <v>109</v>
      </c>
      <c r="E45" s="22" t="s">
        <v>110</v>
      </c>
      <c r="F45" s="23">
        <v>73</v>
      </c>
      <c r="G45" s="24">
        <f t="shared" si="0"/>
        <v>43.8</v>
      </c>
      <c r="H45" s="25" t="s">
        <v>45</v>
      </c>
      <c r="I45" s="25">
        <v>0</v>
      </c>
      <c r="J45" s="25">
        <f t="shared" si="2"/>
        <v>43.8</v>
      </c>
      <c r="K45" s="71">
        <f>_xlfn.RANK.EQ(J45,$J$44:$J$45,0)</f>
        <v>2</v>
      </c>
    </row>
    <row r="46" spans="1:11" s="3" customFormat="1" ht="20.100000000000001" customHeight="1">
      <c r="A46" s="49">
        <v>10</v>
      </c>
      <c r="B46" s="50" t="s">
        <v>111</v>
      </c>
      <c r="C46" s="51" t="s">
        <v>11</v>
      </c>
      <c r="D46" s="52" t="s">
        <v>112</v>
      </c>
      <c r="E46" s="53" t="s">
        <v>113</v>
      </c>
      <c r="F46" s="54">
        <v>61</v>
      </c>
      <c r="G46" s="55">
        <f t="shared" si="0"/>
        <v>36.6</v>
      </c>
      <c r="H46" s="56">
        <v>82.94</v>
      </c>
      <c r="I46" s="56">
        <f t="shared" si="17"/>
        <v>33.176000000000002</v>
      </c>
      <c r="J46" s="56">
        <f t="shared" si="2"/>
        <v>69.77600000000001</v>
      </c>
      <c r="K46" s="74">
        <v>1</v>
      </c>
    </row>
    <row r="47" spans="1:11" s="3" customFormat="1" ht="20.100000000000001" customHeight="1">
      <c r="A47" s="126">
        <v>11</v>
      </c>
      <c r="B47" s="125" t="s">
        <v>114</v>
      </c>
      <c r="C47" s="101" t="s">
        <v>14</v>
      </c>
      <c r="D47" s="31" t="s">
        <v>115</v>
      </c>
      <c r="E47" s="32" t="s">
        <v>116</v>
      </c>
      <c r="F47" s="33">
        <v>69.400000000000006</v>
      </c>
      <c r="G47" s="34">
        <f t="shared" si="0"/>
        <v>41.64</v>
      </c>
      <c r="H47" s="35">
        <v>81.96</v>
      </c>
      <c r="I47" s="35">
        <f t="shared" si="17"/>
        <v>32.783999999999999</v>
      </c>
      <c r="J47" s="35">
        <f t="shared" si="2"/>
        <v>74.424000000000007</v>
      </c>
      <c r="K47" s="73">
        <f t="shared" ref="K47:K49" si="18">_xlfn.RANK.EQ(J47,$J$47:$J$49,0)</f>
        <v>1</v>
      </c>
    </row>
    <row r="48" spans="1:11" s="3" customFormat="1" ht="20.100000000000001" customHeight="1">
      <c r="A48" s="127"/>
      <c r="B48" s="122"/>
      <c r="C48" s="102"/>
      <c r="D48" s="16" t="s">
        <v>117</v>
      </c>
      <c r="E48" s="17" t="s">
        <v>118</v>
      </c>
      <c r="F48" s="18">
        <v>68</v>
      </c>
      <c r="G48" s="19">
        <f t="shared" si="0"/>
        <v>40.799999999999997</v>
      </c>
      <c r="H48" s="20">
        <v>81.260000000000005</v>
      </c>
      <c r="I48" s="20">
        <f t="shared" si="17"/>
        <v>32.504000000000005</v>
      </c>
      <c r="J48" s="20">
        <f t="shared" si="2"/>
        <v>73.304000000000002</v>
      </c>
      <c r="K48" s="70">
        <f t="shared" si="18"/>
        <v>2</v>
      </c>
    </row>
    <row r="49" spans="1:20" s="3" customFormat="1" ht="20.100000000000001" customHeight="1">
      <c r="A49" s="128"/>
      <c r="B49" s="123"/>
      <c r="C49" s="103"/>
      <c r="D49" s="21" t="s">
        <v>119</v>
      </c>
      <c r="E49" s="22" t="s">
        <v>120</v>
      </c>
      <c r="F49" s="23">
        <v>71.8</v>
      </c>
      <c r="G49" s="24">
        <f t="shared" si="0"/>
        <v>43.08</v>
      </c>
      <c r="H49" s="25" t="s">
        <v>45</v>
      </c>
      <c r="I49" s="25">
        <v>0</v>
      </c>
      <c r="J49" s="25">
        <f t="shared" si="2"/>
        <v>43.08</v>
      </c>
      <c r="K49" s="71">
        <f t="shared" si="18"/>
        <v>3</v>
      </c>
    </row>
    <row r="50" spans="1:20" s="3" customFormat="1" ht="20.100000000000001" customHeight="1">
      <c r="A50" s="129">
        <v>12</v>
      </c>
      <c r="B50" s="104" t="s">
        <v>121</v>
      </c>
      <c r="C50" s="10" t="s">
        <v>11</v>
      </c>
      <c r="D50" s="11" t="s">
        <v>122</v>
      </c>
      <c r="E50" s="12" t="s">
        <v>123</v>
      </c>
      <c r="F50" s="13">
        <v>64</v>
      </c>
      <c r="G50" s="14">
        <f t="shared" si="0"/>
        <v>38.4</v>
      </c>
      <c r="H50" s="15">
        <v>81.66</v>
      </c>
      <c r="I50" s="15">
        <f t="shared" ref="I50:I53" si="19">H50*0.4</f>
        <v>32.664000000000001</v>
      </c>
      <c r="J50" s="15">
        <f t="shared" si="2"/>
        <v>71.063999999999993</v>
      </c>
      <c r="K50" s="69">
        <v>1</v>
      </c>
    </row>
    <row r="51" spans="1:20" s="3" customFormat="1" ht="20.100000000000001" customHeight="1">
      <c r="A51" s="130"/>
      <c r="B51" s="112"/>
      <c r="C51" s="26" t="s">
        <v>14</v>
      </c>
      <c r="D51" s="27" t="s">
        <v>124</v>
      </c>
      <c r="E51" s="28" t="s">
        <v>125</v>
      </c>
      <c r="F51" s="29">
        <v>69.599999999999994</v>
      </c>
      <c r="G51" s="30">
        <f t="shared" si="0"/>
        <v>41.76</v>
      </c>
      <c r="H51" s="45">
        <v>83.24</v>
      </c>
      <c r="I51" s="45">
        <f t="shared" si="19"/>
        <v>33.295999999999999</v>
      </c>
      <c r="J51" s="45">
        <f t="shared" si="2"/>
        <v>75.055999999999997</v>
      </c>
      <c r="K51" s="72">
        <v>1</v>
      </c>
    </row>
    <row r="52" spans="1:20" s="3" customFormat="1" ht="20.100000000000001" customHeight="1">
      <c r="A52" s="126">
        <v>13</v>
      </c>
      <c r="B52" s="125" t="s">
        <v>126</v>
      </c>
      <c r="C52" s="101" t="s">
        <v>58</v>
      </c>
      <c r="D52" s="31" t="s">
        <v>127</v>
      </c>
      <c r="E52" s="32" t="s">
        <v>128</v>
      </c>
      <c r="F52" s="33">
        <v>70.400000000000006</v>
      </c>
      <c r="G52" s="34">
        <f t="shared" si="0"/>
        <v>42.24</v>
      </c>
      <c r="H52" s="35">
        <v>83.46</v>
      </c>
      <c r="I52" s="35">
        <f t="shared" si="19"/>
        <v>33.384</v>
      </c>
      <c r="J52" s="35">
        <f t="shared" si="2"/>
        <v>75.623999999999995</v>
      </c>
      <c r="K52" s="73">
        <f t="shared" ref="K52:K54" si="20">_xlfn.RANK.EQ(J52,$J$52:$J$54,0)</f>
        <v>1</v>
      </c>
    </row>
    <row r="53" spans="1:20" s="3" customFormat="1" ht="20.100000000000001" customHeight="1">
      <c r="A53" s="127"/>
      <c r="B53" s="122"/>
      <c r="C53" s="102"/>
      <c r="D53" s="46" t="s">
        <v>129</v>
      </c>
      <c r="E53" s="47" t="s">
        <v>130</v>
      </c>
      <c r="F53" s="48">
        <v>64.2</v>
      </c>
      <c r="G53" s="19">
        <f t="shared" si="0"/>
        <v>38.520000000000003</v>
      </c>
      <c r="H53" s="20">
        <v>81.680000000000007</v>
      </c>
      <c r="I53" s="20">
        <f t="shared" si="19"/>
        <v>32.672000000000004</v>
      </c>
      <c r="J53" s="20">
        <f t="shared" si="2"/>
        <v>71.192000000000007</v>
      </c>
      <c r="K53" s="70">
        <f t="shared" si="20"/>
        <v>2</v>
      </c>
    </row>
    <row r="54" spans="1:20" s="3" customFormat="1" ht="20.100000000000001" customHeight="1">
      <c r="A54" s="128"/>
      <c r="B54" s="123"/>
      <c r="C54" s="103"/>
      <c r="D54" s="21" t="s">
        <v>131</v>
      </c>
      <c r="E54" s="22" t="s">
        <v>132</v>
      </c>
      <c r="F54" s="23">
        <v>69.400000000000006</v>
      </c>
      <c r="G54" s="24">
        <f t="shared" si="0"/>
        <v>41.64</v>
      </c>
      <c r="H54" s="25" t="s">
        <v>45</v>
      </c>
      <c r="I54" s="25">
        <v>0</v>
      </c>
      <c r="J54" s="25">
        <f t="shared" si="2"/>
        <v>41.64</v>
      </c>
      <c r="K54" s="71">
        <f t="shared" si="20"/>
        <v>3</v>
      </c>
    </row>
    <row r="55" spans="1:20" s="3" customFormat="1" ht="20.100000000000001" customHeight="1">
      <c r="A55" s="129">
        <v>14</v>
      </c>
      <c r="B55" s="121" t="s">
        <v>133</v>
      </c>
      <c r="C55" s="104" t="s">
        <v>11</v>
      </c>
      <c r="D55" s="11" t="s">
        <v>134</v>
      </c>
      <c r="E55" s="12" t="s">
        <v>135</v>
      </c>
      <c r="F55" s="13">
        <v>65.400000000000006</v>
      </c>
      <c r="G55" s="14">
        <f t="shared" si="0"/>
        <v>39.24</v>
      </c>
      <c r="H55" s="15">
        <v>83.26</v>
      </c>
      <c r="I55" s="15">
        <f t="shared" ref="I55:I65" si="21">H55*0.4</f>
        <v>33.304000000000002</v>
      </c>
      <c r="J55" s="15">
        <f t="shared" si="2"/>
        <v>72.544000000000011</v>
      </c>
      <c r="K55" s="69">
        <f t="shared" ref="K55:K57" si="22">_xlfn.RANK.EQ(J55,$J$55:$J$57,0)</f>
        <v>1</v>
      </c>
    </row>
    <row r="56" spans="1:20" s="3" customFormat="1" ht="20.100000000000001" customHeight="1">
      <c r="A56" s="127"/>
      <c r="B56" s="122"/>
      <c r="C56" s="102"/>
      <c r="D56" s="16" t="s">
        <v>136</v>
      </c>
      <c r="E56" s="17" t="s">
        <v>137</v>
      </c>
      <c r="F56" s="18">
        <v>65</v>
      </c>
      <c r="G56" s="19">
        <f t="shared" si="0"/>
        <v>39</v>
      </c>
      <c r="H56" s="20">
        <v>82.52</v>
      </c>
      <c r="I56" s="20">
        <f t="shared" si="21"/>
        <v>33.008000000000003</v>
      </c>
      <c r="J56" s="20">
        <f t="shared" si="2"/>
        <v>72.00800000000001</v>
      </c>
      <c r="K56" s="70">
        <f t="shared" si="22"/>
        <v>2</v>
      </c>
    </row>
    <row r="57" spans="1:20" s="3" customFormat="1" ht="20.100000000000001" customHeight="1">
      <c r="A57" s="127"/>
      <c r="B57" s="122"/>
      <c r="C57" s="102"/>
      <c r="D57" s="16" t="s">
        <v>138</v>
      </c>
      <c r="E57" s="17" t="s">
        <v>139</v>
      </c>
      <c r="F57" s="18">
        <v>64.2</v>
      </c>
      <c r="G57" s="19">
        <f t="shared" si="0"/>
        <v>38.520000000000003</v>
      </c>
      <c r="H57" s="20">
        <v>81.459999999999994</v>
      </c>
      <c r="I57" s="20">
        <f t="shared" si="21"/>
        <v>32.583999999999996</v>
      </c>
      <c r="J57" s="20">
        <f t="shared" si="2"/>
        <v>71.103999999999999</v>
      </c>
      <c r="K57" s="70">
        <f t="shared" si="22"/>
        <v>3</v>
      </c>
    </row>
    <row r="58" spans="1:20" s="3" customFormat="1" ht="20.100000000000001" customHeight="1">
      <c r="A58" s="130"/>
      <c r="B58" s="124"/>
      <c r="C58" s="26" t="s">
        <v>14</v>
      </c>
      <c r="D58" s="27" t="s">
        <v>140</v>
      </c>
      <c r="E58" s="28" t="s">
        <v>141</v>
      </c>
      <c r="F58" s="57">
        <v>68.599999999999994</v>
      </c>
      <c r="G58" s="30">
        <f t="shared" si="0"/>
        <v>41.16</v>
      </c>
      <c r="H58" s="45">
        <v>83.06</v>
      </c>
      <c r="I58" s="45">
        <f t="shared" si="21"/>
        <v>33.224000000000004</v>
      </c>
      <c r="J58" s="45">
        <f t="shared" si="2"/>
        <v>74.384</v>
      </c>
      <c r="K58" s="72">
        <v>1</v>
      </c>
    </row>
    <row r="59" spans="1:20" s="4" customFormat="1" ht="20.100000000000001" customHeight="1">
      <c r="A59" s="115">
        <v>15</v>
      </c>
      <c r="B59" s="108" t="s">
        <v>142</v>
      </c>
      <c r="C59" s="105" t="s">
        <v>143</v>
      </c>
      <c r="D59" s="58" t="s">
        <v>144</v>
      </c>
      <c r="E59" s="59" t="s">
        <v>145</v>
      </c>
      <c r="F59" s="60">
        <v>69</v>
      </c>
      <c r="G59" s="34">
        <f t="shared" si="0"/>
        <v>41.4</v>
      </c>
      <c r="H59" s="61">
        <v>84.16</v>
      </c>
      <c r="I59" s="35">
        <f t="shared" si="21"/>
        <v>33.664000000000001</v>
      </c>
      <c r="J59" s="35">
        <f t="shared" si="2"/>
        <v>75.063999999999993</v>
      </c>
      <c r="K59" s="73">
        <f t="shared" ref="K59:K68" si="23">_xlfn.RANK.EQ(J59,$J$59:$J$68,0)</f>
        <v>1</v>
      </c>
      <c r="M59"/>
      <c r="N59"/>
      <c r="O59"/>
      <c r="P59"/>
      <c r="Q59"/>
      <c r="R59"/>
      <c r="S59"/>
      <c r="T59"/>
    </row>
    <row r="60" spans="1:20" s="4" customFormat="1" ht="20.100000000000001" customHeight="1">
      <c r="A60" s="116"/>
      <c r="B60" s="109"/>
      <c r="C60" s="106"/>
      <c r="D60" s="64" t="s">
        <v>146</v>
      </c>
      <c r="E60" s="65" t="s">
        <v>147</v>
      </c>
      <c r="F60" s="66">
        <v>69.2</v>
      </c>
      <c r="G60" s="19">
        <f t="shared" si="0"/>
        <v>41.52</v>
      </c>
      <c r="H60" s="67">
        <v>83.42</v>
      </c>
      <c r="I60" s="20">
        <f t="shared" si="21"/>
        <v>33.368000000000002</v>
      </c>
      <c r="J60" s="20">
        <f t="shared" si="2"/>
        <v>74.888000000000005</v>
      </c>
      <c r="K60" s="70">
        <f t="shared" si="23"/>
        <v>2</v>
      </c>
      <c r="M60"/>
      <c r="N60"/>
      <c r="O60"/>
      <c r="P60"/>
      <c r="Q60"/>
      <c r="R60"/>
      <c r="S60"/>
      <c r="T60"/>
    </row>
    <row r="61" spans="1:20" s="4" customFormat="1" ht="20.100000000000001" customHeight="1">
      <c r="A61" s="116"/>
      <c r="B61" s="109"/>
      <c r="C61" s="106"/>
      <c r="D61" s="64" t="s">
        <v>148</v>
      </c>
      <c r="E61" s="65" t="s">
        <v>149</v>
      </c>
      <c r="F61" s="66">
        <v>68.8</v>
      </c>
      <c r="G61" s="19">
        <f t="shared" si="0"/>
        <v>41.279999999999994</v>
      </c>
      <c r="H61" s="67">
        <v>83.62</v>
      </c>
      <c r="I61" s="20">
        <f t="shared" si="21"/>
        <v>33.448</v>
      </c>
      <c r="J61" s="20">
        <f t="shared" si="2"/>
        <v>74.727999999999994</v>
      </c>
      <c r="K61" s="70">
        <f t="shared" si="23"/>
        <v>3</v>
      </c>
      <c r="M61"/>
      <c r="N61"/>
      <c r="O61"/>
      <c r="P61"/>
      <c r="Q61"/>
      <c r="R61"/>
      <c r="S61"/>
      <c r="T61"/>
    </row>
    <row r="62" spans="1:20" s="4" customFormat="1" ht="20.100000000000001" customHeight="1">
      <c r="A62" s="116"/>
      <c r="B62" s="109"/>
      <c r="C62" s="106"/>
      <c r="D62" s="64" t="s">
        <v>150</v>
      </c>
      <c r="E62" s="65" t="s">
        <v>151</v>
      </c>
      <c r="F62" s="66">
        <v>70</v>
      </c>
      <c r="G62" s="19">
        <f t="shared" si="0"/>
        <v>42</v>
      </c>
      <c r="H62" s="67">
        <v>81.52</v>
      </c>
      <c r="I62" s="20">
        <f t="shared" si="21"/>
        <v>32.607999999999997</v>
      </c>
      <c r="J62" s="20">
        <f t="shared" si="2"/>
        <v>74.608000000000004</v>
      </c>
      <c r="K62" s="70">
        <f t="shared" si="23"/>
        <v>4</v>
      </c>
      <c r="M62"/>
      <c r="N62"/>
      <c r="O62"/>
      <c r="P62"/>
      <c r="Q62"/>
      <c r="R62"/>
      <c r="S62"/>
      <c r="T62"/>
    </row>
    <row r="63" spans="1:20" s="4" customFormat="1" ht="20.100000000000001" customHeight="1">
      <c r="A63" s="116"/>
      <c r="B63" s="109"/>
      <c r="C63" s="106"/>
      <c r="D63" s="64" t="s">
        <v>152</v>
      </c>
      <c r="E63" s="65" t="s">
        <v>153</v>
      </c>
      <c r="F63" s="66">
        <v>69.2</v>
      </c>
      <c r="G63" s="19">
        <f t="shared" si="0"/>
        <v>41.52</v>
      </c>
      <c r="H63" s="67">
        <v>82</v>
      </c>
      <c r="I63" s="20">
        <f t="shared" si="21"/>
        <v>32.800000000000004</v>
      </c>
      <c r="J63" s="20">
        <f t="shared" si="2"/>
        <v>74.320000000000007</v>
      </c>
      <c r="K63" s="70">
        <f t="shared" si="23"/>
        <v>5</v>
      </c>
      <c r="M63"/>
      <c r="N63"/>
      <c r="O63"/>
      <c r="P63"/>
      <c r="Q63"/>
      <c r="R63"/>
      <c r="S63"/>
      <c r="T63"/>
    </row>
    <row r="64" spans="1:20" s="4" customFormat="1" ht="20.100000000000001" customHeight="1">
      <c r="A64" s="116"/>
      <c r="B64" s="109"/>
      <c r="C64" s="106"/>
      <c r="D64" s="64" t="s">
        <v>154</v>
      </c>
      <c r="E64" s="65" t="s">
        <v>155</v>
      </c>
      <c r="F64" s="66">
        <v>68.400000000000006</v>
      </c>
      <c r="G64" s="19">
        <f t="shared" si="0"/>
        <v>41.04</v>
      </c>
      <c r="H64" s="67">
        <v>82.42</v>
      </c>
      <c r="I64" s="20">
        <f t="shared" si="21"/>
        <v>32.968000000000004</v>
      </c>
      <c r="J64" s="20">
        <f t="shared" si="2"/>
        <v>74.00800000000001</v>
      </c>
      <c r="K64" s="70">
        <f t="shared" si="23"/>
        <v>6</v>
      </c>
      <c r="M64"/>
      <c r="N64"/>
      <c r="O64"/>
      <c r="P64"/>
      <c r="Q64"/>
      <c r="R64"/>
      <c r="S64"/>
      <c r="T64"/>
    </row>
    <row r="65" spans="1:20" s="4" customFormat="1" ht="20.100000000000001" customHeight="1">
      <c r="A65" s="116"/>
      <c r="B65" s="109"/>
      <c r="C65" s="106"/>
      <c r="D65" s="64" t="s">
        <v>156</v>
      </c>
      <c r="E65" s="65" t="s">
        <v>157</v>
      </c>
      <c r="F65" s="66">
        <v>65.2</v>
      </c>
      <c r="G65" s="19">
        <f t="shared" si="0"/>
        <v>39.119999999999997</v>
      </c>
      <c r="H65" s="67">
        <v>82.54</v>
      </c>
      <c r="I65" s="20">
        <f t="shared" si="21"/>
        <v>33.016000000000005</v>
      </c>
      <c r="J65" s="20">
        <f t="shared" si="2"/>
        <v>72.135999999999996</v>
      </c>
      <c r="K65" s="70">
        <f t="shared" si="23"/>
        <v>7</v>
      </c>
      <c r="M65"/>
      <c r="N65"/>
      <c r="O65"/>
      <c r="P65"/>
      <c r="Q65"/>
      <c r="R65"/>
      <c r="S65"/>
      <c r="T65"/>
    </row>
    <row r="66" spans="1:20" s="4" customFormat="1" ht="20.100000000000001" customHeight="1">
      <c r="A66" s="116"/>
      <c r="B66" s="109"/>
      <c r="C66" s="106"/>
      <c r="D66" s="64" t="s">
        <v>158</v>
      </c>
      <c r="E66" s="65" t="s">
        <v>159</v>
      </c>
      <c r="F66" s="66">
        <v>65.400000000000006</v>
      </c>
      <c r="G66" s="19">
        <f t="shared" si="0"/>
        <v>39.24</v>
      </c>
      <c r="H66" s="20" t="s">
        <v>45</v>
      </c>
      <c r="I66" s="20">
        <v>0</v>
      </c>
      <c r="J66" s="20">
        <f t="shared" si="2"/>
        <v>39.24</v>
      </c>
      <c r="K66" s="70">
        <f t="shared" si="23"/>
        <v>8</v>
      </c>
      <c r="M66"/>
      <c r="N66"/>
      <c r="O66"/>
      <c r="P66"/>
      <c r="Q66"/>
      <c r="R66"/>
      <c r="S66"/>
      <c r="T66"/>
    </row>
    <row r="67" spans="1:20" s="4" customFormat="1" ht="20.100000000000001" customHeight="1">
      <c r="A67" s="116"/>
      <c r="B67" s="109"/>
      <c r="C67" s="106"/>
      <c r="D67" s="64" t="s">
        <v>160</v>
      </c>
      <c r="E67" s="46" t="s">
        <v>161</v>
      </c>
      <c r="F67" s="75">
        <v>64.400000000000006</v>
      </c>
      <c r="G67" s="19">
        <f t="shared" ref="G67:G84" si="24">F67*0.6</f>
        <v>38.64</v>
      </c>
      <c r="H67" s="20" t="s">
        <v>45</v>
      </c>
      <c r="I67" s="20">
        <v>0</v>
      </c>
      <c r="J67" s="20">
        <f t="shared" ref="J67:J84" si="25">G67+I67</f>
        <v>38.64</v>
      </c>
      <c r="K67" s="70">
        <f t="shared" si="23"/>
        <v>9</v>
      </c>
      <c r="M67"/>
      <c r="N67"/>
      <c r="O67"/>
      <c r="P67"/>
      <c r="Q67"/>
      <c r="R67"/>
      <c r="S67"/>
      <c r="T67"/>
    </row>
    <row r="68" spans="1:20" s="4" customFormat="1" ht="20.100000000000001" customHeight="1">
      <c r="A68" s="116"/>
      <c r="B68" s="109"/>
      <c r="C68" s="106"/>
      <c r="D68" s="64" t="s">
        <v>162</v>
      </c>
      <c r="E68" s="46" t="s">
        <v>163</v>
      </c>
      <c r="F68" s="75">
        <v>64.2</v>
      </c>
      <c r="G68" s="19">
        <f t="shared" si="24"/>
        <v>38.520000000000003</v>
      </c>
      <c r="H68" s="20" t="s">
        <v>45</v>
      </c>
      <c r="I68" s="20">
        <v>0</v>
      </c>
      <c r="J68" s="20">
        <f t="shared" si="25"/>
        <v>38.520000000000003</v>
      </c>
      <c r="K68" s="70">
        <f t="shared" si="23"/>
        <v>10</v>
      </c>
      <c r="M68"/>
      <c r="N68"/>
      <c r="O68"/>
      <c r="P68"/>
      <c r="Q68"/>
      <c r="R68"/>
      <c r="S68"/>
      <c r="T68"/>
    </row>
    <row r="69" spans="1:20" s="4" customFormat="1" ht="20.100000000000001" customHeight="1">
      <c r="A69" s="116"/>
      <c r="B69" s="109"/>
      <c r="C69" s="99" t="s">
        <v>164</v>
      </c>
      <c r="D69" s="64" t="s">
        <v>165</v>
      </c>
      <c r="E69" s="65" t="s">
        <v>166</v>
      </c>
      <c r="F69" s="66">
        <v>67</v>
      </c>
      <c r="G69" s="19">
        <f t="shared" si="24"/>
        <v>40.199999999999996</v>
      </c>
      <c r="H69" s="67">
        <v>82.5</v>
      </c>
      <c r="I69" s="20">
        <f t="shared" ref="I69:I73" si="26">H69*0.4</f>
        <v>33</v>
      </c>
      <c r="J69" s="20">
        <f t="shared" si="25"/>
        <v>73.199999999999989</v>
      </c>
      <c r="K69" s="70">
        <f t="shared" ref="K69:K75" si="27">_xlfn.RANK.EQ(J69,$J$69:$J$75,0)</f>
        <v>1</v>
      </c>
    </row>
    <row r="70" spans="1:20" s="4" customFormat="1" ht="20.100000000000001" customHeight="1">
      <c r="A70" s="116"/>
      <c r="B70" s="109"/>
      <c r="C70" s="106"/>
      <c r="D70" s="64" t="s">
        <v>167</v>
      </c>
      <c r="E70" s="65" t="s">
        <v>168</v>
      </c>
      <c r="F70" s="66">
        <v>66.599999999999994</v>
      </c>
      <c r="G70" s="19">
        <f t="shared" si="24"/>
        <v>39.959999999999994</v>
      </c>
      <c r="H70" s="67">
        <v>81.48</v>
      </c>
      <c r="I70" s="20">
        <f t="shared" si="26"/>
        <v>32.592000000000006</v>
      </c>
      <c r="J70" s="20">
        <f t="shared" si="25"/>
        <v>72.551999999999992</v>
      </c>
      <c r="K70" s="70">
        <f t="shared" si="27"/>
        <v>2</v>
      </c>
    </row>
    <row r="71" spans="1:20" s="4" customFormat="1" ht="20.100000000000001" customHeight="1">
      <c r="A71" s="116"/>
      <c r="B71" s="109"/>
      <c r="C71" s="106"/>
      <c r="D71" s="64" t="s">
        <v>169</v>
      </c>
      <c r="E71" s="65" t="s">
        <v>170</v>
      </c>
      <c r="F71" s="66">
        <v>64.599999999999994</v>
      </c>
      <c r="G71" s="19">
        <f t="shared" si="24"/>
        <v>38.76</v>
      </c>
      <c r="H71" s="67">
        <v>84.14</v>
      </c>
      <c r="I71" s="20">
        <f t="shared" si="26"/>
        <v>33.655999999999999</v>
      </c>
      <c r="J71" s="20">
        <f t="shared" si="25"/>
        <v>72.415999999999997</v>
      </c>
      <c r="K71" s="70">
        <f t="shared" si="27"/>
        <v>3</v>
      </c>
    </row>
    <row r="72" spans="1:20" s="4" customFormat="1" ht="20.100000000000001" customHeight="1">
      <c r="A72" s="116"/>
      <c r="B72" s="109"/>
      <c r="C72" s="106"/>
      <c r="D72" s="64" t="s">
        <v>171</v>
      </c>
      <c r="E72" s="65" t="s">
        <v>172</v>
      </c>
      <c r="F72" s="66">
        <v>64.599999999999994</v>
      </c>
      <c r="G72" s="19">
        <f t="shared" si="24"/>
        <v>38.76</v>
      </c>
      <c r="H72" s="67">
        <v>83.24</v>
      </c>
      <c r="I72" s="20">
        <f t="shared" si="26"/>
        <v>33.295999999999999</v>
      </c>
      <c r="J72" s="20">
        <f t="shared" si="25"/>
        <v>72.055999999999997</v>
      </c>
      <c r="K72" s="70">
        <f t="shared" si="27"/>
        <v>4</v>
      </c>
    </row>
    <row r="73" spans="1:20" s="4" customFormat="1" ht="20.100000000000001" customHeight="1">
      <c r="A73" s="116"/>
      <c r="B73" s="109"/>
      <c r="C73" s="106"/>
      <c r="D73" s="64" t="s">
        <v>173</v>
      </c>
      <c r="E73" s="65" t="s">
        <v>174</v>
      </c>
      <c r="F73" s="66">
        <v>64.599999999999994</v>
      </c>
      <c r="G73" s="19">
        <f t="shared" si="24"/>
        <v>38.76</v>
      </c>
      <c r="H73" s="67">
        <v>82.46</v>
      </c>
      <c r="I73" s="20">
        <f t="shared" si="26"/>
        <v>32.984000000000002</v>
      </c>
      <c r="J73" s="20">
        <f t="shared" si="25"/>
        <v>71.744</v>
      </c>
      <c r="K73" s="70">
        <f t="shared" si="27"/>
        <v>5</v>
      </c>
    </row>
    <row r="74" spans="1:20" s="4" customFormat="1" ht="20.100000000000001" customHeight="1">
      <c r="A74" s="116"/>
      <c r="B74" s="109"/>
      <c r="C74" s="106"/>
      <c r="D74" s="64" t="s">
        <v>175</v>
      </c>
      <c r="E74" s="65" t="s">
        <v>176</v>
      </c>
      <c r="F74" s="66">
        <v>73.599999999999994</v>
      </c>
      <c r="G74" s="19">
        <f t="shared" si="24"/>
        <v>44.16</v>
      </c>
      <c r="H74" s="20" t="s">
        <v>45</v>
      </c>
      <c r="I74" s="20">
        <v>0</v>
      </c>
      <c r="J74" s="20">
        <f t="shared" si="25"/>
        <v>44.16</v>
      </c>
      <c r="K74" s="70">
        <f t="shared" si="27"/>
        <v>6</v>
      </c>
    </row>
    <row r="75" spans="1:20" s="4" customFormat="1" ht="20.100000000000001" customHeight="1">
      <c r="A75" s="117"/>
      <c r="B75" s="110"/>
      <c r="C75" s="107"/>
      <c r="D75" s="77" t="s">
        <v>177</v>
      </c>
      <c r="E75" s="78" t="s">
        <v>178</v>
      </c>
      <c r="F75" s="79">
        <v>65</v>
      </c>
      <c r="G75" s="24">
        <f t="shared" si="24"/>
        <v>39</v>
      </c>
      <c r="H75" s="25" t="s">
        <v>45</v>
      </c>
      <c r="I75" s="25">
        <v>0</v>
      </c>
      <c r="J75" s="25">
        <f t="shared" si="25"/>
        <v>39</v>
      </c>
      <c r="K75" s="71">
        <f t="shared" si="27"/>
        <v>7</v>
      </c>
    </row>
    <row r="76" spans="1:20" s="4" customFormat="1" ht="20.100000000000001" customHeight="1">
      <c r="A76" s="80">
        <v>16</v>
      </c>
      <c r="B76" s="62" t="s">
        <v>179</v>
      </c>
      <c r="C76" s="63" t="s">
        <v>180</v>
      </c>
      <c r="D76" s="81" t="s">
        <v>181</v>
      </c>
      <c r="E76" s="82" t="s">
        <v>182</v>
      </c>
      <c r="F76" s="63">
        <v>61.4</v>
      </c>
      <c r="G76" s="55">
        <f t="shared" si="24"/>
        <v>36.839999999999996</v>
      </c>
      <c r="H76" s="15" t="s">
        <v>45</v>
      </c>
      <c r="I76" s="15">
        <v>0</v>
      </c>
      <c r="J76" s="56">
        <f t="shared" si="25"/>
        <v>36.839999999999996</v>
      </c>
      <c r="K76" s="74">
        <v>1</v>
      </c>
    </row>
    <row r="77" spans="1:20" s="4" customFormat="1" ht="20.100000000000001" customHeight="1">
      <c r="A77" s="115">
        <v>17</v>
      </c>
      <c r="B77" s="108" t="s">
        <v>183</v>
      </c>
      <c r="C77" s="95" t="s">
        <v>180</v>
      </c>
      <c r="D77" s="58" t="s">
        <v>184</v>
      </c>
      <c r="E77" s="59" t="s">
        <v>185</v>
      </c>
      <c r="F77" s="60">
        <v>68.599999999999994</v>
      </c>
      <c r="G77" s="34">
        <f t="shared" si="24"/>
        <v>41.16</v>
      </c>
      <c r="H77" s="61">
        <v>82</v>
      </c>
      <c r="I77" s="35">
        <f t="shared" ref="I77:I83" si="28">H77*0.4</f>
        <v>32.800000000000004</v>
      </c>
      <c r="J77" s="35">
        <f t="shared" si="25"/>
        <v>73.960000000000008</v>
      </c>
      <c r="K77" s="73">
        <f t="shared" ref="K77:K79" si="29">_xlfn.RANK.EQ(J77,$J$77:$J$79,0)</f>
        <v>1</v>
      </c>
    </row>
    <row r="78" spans="1:20" s="4" customFormat="1" ht="20.100000000000001" customHeight="1">
      <c r="A78" s="116"/>
      <c r="B78" s="109"/>
      <c r="C78" s="96"/>
      <c r="D78" s="64" t="s">
        <v>186</v>
      </c>
      <c r="E78" s="65" t="s">
        <v>187</v>
      </c>
      <c r="F78" s="66">
        <v>61.4</v>
      </c>
      <c r="G78" s="19">
        <f t="shared" si="24"/>
        <v>36.839999999999996</v>
      </c>
      <c r="H78" s="20" t="s">
        <v>45</v>
      </c>
      <c r="I78" s="20">
        <v>0</v>
      </c>
      <c r="J78" s="20">
        <f t="shared" si="25"/>
        <v>36.839999999999996</v>
      </c>
      <c r="K78" s="70">
        <f t="shared" si="29"/>
        <v>2</v>
      </c>
    </row>
    <row r="79" spans="1:20" s="4" customFormat="1" ht="20.100000000000001" customHeight="1">
      <c r="A79" s="117"/>
      <c r="B79" s="110"/>
      <c r="C79" s="97"/>
      <c r="D79" s="77" t="s">
        <v>188</v>
      </c>
      <c r="E79" s="78" t="s">
        <v>189</v>
      </c>
      <c r="F79" s="79">
        <v>60</v>
      </c>
      <c r="G79" s="24">
        <f t="shared" si="24"/>
        <v>36</v>
      </c>
      <c r="H79" s="25" t="s">
        <v>45</v>
      </c>
      <c r="I79" s="25">
        <v>0</v>
      </c>
      <c r="J79" s="25">
        <f t="shared" si="25"/>
        <v>36</v>
      </c>
      <c r="K79" s="71">
        <f t="shared" si="29"/>
        <v>3</v>
      </c>
    </row>
    <row r="80" spans="1:20" s="4" customFormat="1" ht="20.100000000000001" customHeight="1">
      <c r="A80" s="118">
        <v>18</v>
      </c>
      <c r="B80" s="109" t="s">
        <v>190</v>
      </c>
      <c r="C80" s="98" t="s">
        <v>180</v>
      </c>
      <c r="D80" s="84" t="s">
        <v>191</v>
      </c>
      <c r="E80" s="85" t="s">
        <v>192</v>
      </c>
      <c r="F80" s="83">
        <v>61.6</v>
      </c>
      <c r="G80" s="14">
        <f t="shared" si="24"/>
        <v>36.96</v>
      </c>
      <c r="H80" s="86">
        <v>82.96</v>
      </c>
      <c r="I80" s="15">
        <f t="shared" si="28"/>
        <v>33.183999999999997</v>
      </c>
      <c r="J80" s="15">
        <f t="shared" si="25"/>
        <v>70.144000000000005</v>
      </c>
      <c r="K80" s="69">
        <f>_xlfn.RANK.EQ(J80,$J$80:$J$81,0)</f>
        <v>1</v>
      </c>
    </row>
    <row r="81" spans="1:11" s="4" customFormat="1" ht="20.100000000000001" customHeight="1">
      <c r="A81" s="119"/>
      <c r="B81" s="109"/>
      <c r="C81" s="99"/>
      <c r="D81" s="87" t="s">
        <v>193</v>
      </c>
      <c r="E81" s="88" t="s">
        <v>194</v>
      </c>
      <c r="F81" s="76">
        <v>61.8</v>
      </c>
      <c r="G81" s="30">
        <f t="shared" si="24"/>
        <v>37.08</v>
      </c>
      <c r="H81" s="20" t="s">
        <v>45</v>
      </c>
      <c r="I81" s="20">
        <v>0</v>
      </c>
      <c r="J81" s="45">
        <f t="shared" si="25"/>
        <v>37.08</v>
      </c>
      <c r="K81" s="72">
        <f>_xlfn.RANK.EQ(J81,$J$80:$J$81,0)</f>
        <v>2</v>
      </c>
    </row>
    <row r="82" spans="1:11" s="4" customFormat="1" ht="20.100000000000001" customHeight="1">
      <c r="A82" s="115">
        <v>19</v>
      </c>
      <c r="B82" s="108" t="s">
        <v>195</v>
      </c>
      <c r="C82" s="95" t="s">
        <v>180</v>
      </c>
      <c r="D82" s="58" t="s">
        <v>196</v>
      </c>
      <c r="E82" s="59" t="s">
        <v>197</v>
      </c>
      <c r="F82" s="60">
        <v>73</v>
      </c>
      <c r="G82" s="34">
        <f t="shared" si="24"/>
        <v>43.8</v>
      </c>
      <c r="H82" s="61">
        <v>83.52</v>
      </c>
      <c r="I82" s="35">
        <f t="shared" si="28"/>
        <v>33.408000000000001</v>
      </c>
      <c r="J82" s="35">
        <f t="shared" si="25"/>
        <v>77.207999999999998</v>
      </c>
      <c r="K82" s="73">
        <f t="shared" ref="K82:K84" si="30">_xlfn.RANK.EQ(J82:J84,$J$82:$J$84,0)</f>
        <v>1</v>
      </c>
    </row>
    <row r="83" spans="1:11" s="4" customFormat="1" ht="20.100000000000001" customHeight="1">
      <c r="A83" s="116"/>
      <c r="B83" s="109"/>
      <c r="C83" s="96"/>
      <c r="D83" s="64" t="s">
        <v>198</v>
      </c>
      <c r="E83" s="65" t="s">
        <v>199</v>
      </c>
      <c r="F83" s="66">
        <v>68.2</v>
      </c>
      <c r="G83" s="19">
        <f t="shared" si="24"/>
        <v>40.92</v>
      </c>
      <c r="H83" s="67">
        <v>82.62</v>
      </c>
      <c r="I83" s="20">
        <f t="shared" si="28"/>
        <v>33.048000000000002</v>
      </c>
      <c r="J83" s="20">
        <f t="shared" si="25"/>
        <v>73.968000000000004</v>
      </c>
      <c r="K83" s="70">
        <f t="shared" si="30"/>
        <v>2</v>
      </c>
    </row>
    <row r="84" spans="1:11" s="4" customFormat="1" ht="20.100000000000001" customHeight="1">
      <c r="A84" s="120"/>
      <c r="B84" s="111"/>
      <c r="C84" s="100"/>
      <c r="D84" s="90" t="s">
        <v>200</v>
      </c>
      <c r="E84" s="91" t="s">
        <v>201</v>
      </c>
      <c r="F84" s="89">
        <v>68.2</v>
      </c>
      <c r="G84" s="92">
        <f t="shared" si="24"/>
        <v>40.92</v>
      </c>
      <c r="H84" s="93" t="s">
        <v>45</v>
      </c>
      <c r="I84" s="93">
        <v>0</v>
      </c>
      <c r="J84" s="93">
        <f t="shared" si="25"/>
        <v>40.92</v>
      </c>
      <c r="K84" s="94">
        <f t="shared" si="30"/>
        <v>3</v>
      </c>
    </row>
    <row r="85" spans="1:11">
      <c r="G85" s="7"/>
      <c r="H85" s="7"/>
    </row>
  </sheetData>
  <mergeCells count="55">
    <mergeCell ref="A1:K1"/>
    <mergeCell ref="A3:A18"/>
    <mergeCell ref="A19:A22"/>
    <mergeCell ref="A23:A25"/>
    <mergeCell ref="A26:A28"/>
    <mergeCell ref="A29:A31"/>
    <mergeCell ref="A32:A34"/>
    <mergeCell ref="A35:A37"/>
    <mergeCell ref="A38:A43"/>
    <mergeCell ref="A44:A45"/>
    <mergeCell ref="A47:A49"/>
    <mergeCell ref="A50:A51"/>
    <mergeCell ref="A52:A54"/>
    <mergeCell ref="A55:A58"/>
    <mergeCell ref="A59:A75"/>
    <mergeCell ref="A77:A79"/>
    <mergeCell ref="A80:A81"/>
    <mergeCell ref="A82:A84"/>
    <mergeCell ref="B3:B18"/>
    <mergeCell ref="B19:B22"/>
    <mergeCell ref="B23:B25"/>
    <mergeCell ref="B26:B28"/>
    <mergeCell ref="B29:B31"/>
    <mergeCell ref="B32:B34"/>
    <mergeCell ref="B35:B37"/>
    <mergeCell ref="B38:B43"/>
    <mergeCell ref="B44:B45"/>
    <mergeCell ref="B47:B49"/>
    <mergeCell ref="B50:B51"/>
    <mergeCell ref="B52:B54"/>
    <mergeCell ref="B55:B58"/>
    <mergeCell ref="B59:B75"/>
    <mergeCell ref="B77:B79"/>
    <mergeCell ref="B80:B81"/>
    <mergeCell ref="B82:B84"/>
    <mergeCell ref="C4:C6"/>
    <mergeCell ref="C7:C12"/>
    <mergeCell ref="C13:C18"/>
    <mergeCell ref="C20:C22"/>
    <mergeCell ref="C23:C25"/>
    <mergeCell ref="C26:C28"/>
    <mergeCell ref="C29:C31"/>
    <mergeCell ref="C32:C34"/>
    <mergeCell ref="C35:C37"/>
    <mergeCell ref="C38:C40"/>
    <mergeCell ref="C41:C43"/>
    <mergeCell ref="C44:C45"/>
    <mergeCell ref="C77:C79"/>
    <mergeCell ref="C80:C81"/>
    <mergeCell ref="C82:C84"/>
    <mergeCell ref="C47:C49"/>
    <mergeCell ref="C52:C54"/>
    <mergeCell ref="C55:C57"/>
    <mergeCell ref="C59:C68"/>
    <mergeCell ref="C69:C75"/>
  </mergeCells>
  <phoneticPr fontId="11" type="noConversion"/>
  <pageMargins left="0.75138888888888899" right="0.75138888888888899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综合成绩表</vt:lpstr>
      <vt:lpstr>综合成绩表!Print_Titles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2022-09-18T11:33:11Z</dcterms:created>
  <dcterms:modified xsi:type="dcterms:W3CDTF">2022-09-18T13:34:51Z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867739739BA24ED1AD3F365968592F56</vt:lpwstr>
  </property>
  <property fmtid="{D5CDD505-2E9C-101B-9397-08002B2CF9AE}" pid="3" name="KSOProductBuildVer">
    <vt:lpwstr>2052-11.1.0.12156</vt:lpwstr>
  </property>
</Properties>
</file>