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<sst xmlns="http://schemas.openxmlformats.org/spreadsheetml/2006/main" count="46" uniqueCount="8">
  <si>
    <t xml:space="preserve"> 附件1:2022年唐河县公开选聘事业单位工作人员面试确认递补人员名单</t>
  </si>
  <si>
    <t>序号</t>
  </si>
  <si>
    <t>岗位
代码</t>
  </si>
  <si>
    <t>招聘单位</t>
  </si>
  <si>
    <t>姓名</t>
  </si>
  <si>
    <t>性别</t>
  </si>
  <si>
    <t>准考证号</t>
  </si>
  <si>
    <t>各乡镇政府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</si>
</sst>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selection activeCell="A1" sqref="A1:F1"/>
    </sheetView>
  </sheetViews>
  <sheetFormatPr defaultColWidth="9" defaultRowHeight="15.6" outlineLevelCol="5"/>
  <cols>
    <col min="1" max="1" width="7.5" style="1" customWidth="1"/>
    <col min="2" max="2" width="8.62962962962963" style="1" customWidth="1"/>
    <col min="3" max="3" width="21.8796296296296" style="3" customWidth="1"/>
    <col min="4" max="4" width="13.6296296296296" style="1" customWidth="1"/>
    <col min="5" max="5" width="10.3796296296296" style="1" customWidth="1"/>
    <col min="6" max="6" width="23.6296296296296" style="1" customWidth="1"/>
    <col min="7" max="16379" width="9" style="1"/>
  </cols>
  <sheetData>
    <row r="1" s="1" customFormat="1" ht="66" customHeight="1" spans="1:6">
      <c r="A1" s="4" t="s">
        <v>0</v>
      </c>
      <c r="B1" s="4"/>
      <c r="C1" s="5"/>
      <c r="D1" s="4"/>
      <c r="E1" s="4"/>
      <c r="F1" s="4"/>
    </row>
    <row r="2" s="1" customFormat="1" ht="36" customHeight="1" spans="1:6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6" t="s">
        <v>6</v>
      </c>
    </row>
    <row r="3" s="2" customFormat="1" ht="46" customHeight="1" spans="1:6">
      <c r="A3" s="9">
        <v>1</v>
      </c>
      <c r="B3" s="9" t="str">
        <f t="shared" ref="B3:B41" si="0">"001"</f>
        <v>001</v>
      </c>
      <c r="C3" s="9" t="s">
        <v>7</v>
      </c>
      <c r="D3" s="9" t="str">
        <f>"姚阳"</f>
        <v>姚阳</v>
      </c>
      <c r="E3" s="9" t="str">
        <f t="shared" ref="E3:E13" si="1">"男"</f>
        <v>男</v>
      </c>
      <c r="F3" s="9" t="str">
        <f>"22000100209"</f>
        <v>22000100209</v>
      </c>
    </row>
    <row r="4" s="2" customFormat="1" ht="46" customHeight="1" spans="1:6">
      <c r="A4" s="9">
        <v>2</v>
      </c>
      <c r="B4" s="9" t="str">
        <f t="shared" si="0"/>
        <v>001</v>
      </c>
      <c r="C4" s="9" t="s">
        <v>7</v>
      </c>
      <c r="D4" s="9" t="str">
        <f>"杨天保"</f>
        <v>杨天保</v>
      </c>
      <c r="E4" s="9" t="str">
        <f t="shared" si="1"/>
        <v>男</v>
      </c>
      <c r="F4" s="9" t="str">
        <f>"22000100230"</f>
        <v>22000100230</v>
      </c>
    </row>
    <row r="5" s="2" customFormat="1" ht="46" customHeight="1" spans="1:6">
      <c r="A5" s="9">
        <v>3</v>
      </c>
      <c r="B5" s="9" t="str">
        <f t="shared" si="0"/>
        <v>001</v>
      </c>
      <c r="C5" s="9" t="s">
        <v>7</v>
      </c>
      <c r="D5" s="9" t="str">
        <f>"闫海磊"</f>
        <v>闫海磊</v>
      </c>
      <c r="E5" s="9" t="str">
        <f t="shared" si="1"/>
        <v>男</v>
      </c>
      <c r="F5" s="9" t="str">
        <f>"22000100302"</f>
        <v>22000100302</v>
      </c>
    </row>
    <row r="6" s="2" customFormat="1" ht="46" customHeight="1" spans="1:6">
      <c r="A6" s="9">
        <v>4</v>
      </c>
      <c r="B6" s="9" t="str">
        <f t="shared" si="0"/>
        <v>001</v>
      </c>
      <c r="C6" s="9" t="s">
        <v>7</v>
      </c>
      <c r="D6" s="9" t="str">
        <f>"杨猛"</f>
        <v>杨猛</v>
      </c>
      <c r="E6" s="9" t="str">
        <f t="shared" si="1"/>
        <v>男</v>
      </c>
      <c r="F6" s="9" t="str">
        <f>"22000100307"</f>
        <v>22000100307</v>
      </c>
    </row>
    <row r="7" s="2" customFormat="1" ht="46" customHeight="1" spans="1:6">
      <c r="A7" s="9">
        <v>5</v>
      </c>
      <c r="B7" s="9" t="str">
        <f t="shared" si="0"/>
        <v>001</v>
      </c>
      <c r="C7" s="9" t="s">
        <v>7</v>
      </c>
      <c r="D7" s="9" t="str">
        <f>"兰国晓"</f>
        <v>兰国晓</v>
      </c>
      <c r="E7" s="9" t="str">
        <f t="shared" si="1"/>
        <v>男</v>
      </c>
      <c r="F7" s="9" t="str">
        <f>"22000100308"</f>
        <v>22000100308</v>
      </c>
    </row>
    <row r="8" s="2" customFormat="1" ht="46" customHeight="1" spans="1:6">
      <c r="A8" s="9">
        <v>6</v>
      </c>
      <c r="B8" s="9" t="str">
        <f t="shared" si="0"/>
        <v>001</v>
      </c>
      <c r="C8" s="9" t="s">
        <v>7</v>
      </c>
      <c r="D8" s="9" t="str">
        <f>"杨安"</f>
        <v>杨安</v>
      </c>
      <c r="E8" s="9" t="str">
        <f t="shared" si="1"/>
        <v>男</v>
      </c>
      <c r="F8" s="9" t="str">
        <f>"22000100309"</f>
        <v>22000100309</v>
      </c>
    </row>
    <row r="9" s="2" customFormat="1" ht="46" customHeight="1" spans="1:6">
      <c r="A9" s="9">
        <v>7</v>
      </c>
      <c r="B9" s="9" t="str">
        <f t="shared" si="0"/>
        <v>001</v>
      </c>
      <c r="C9" s="9" t="s">
        <v>7</v>
      </c>
      <c r="D9" s="9" t="str">
        <f>"曲明向"</f>
        <v>曲明向</v>
      </c>
      <c r="E9" s="9" t="str">
        <f t="shared" si="1"/>
        <v>男</v>
      </c>
      <c r="F9" s="9" t="str">
        <f>"22000100328"</f>
        <v>22000100328</v>
      </c>
    </row>
    <row r="10" s="2" customFormat="1" ht="46" customHeight="1" spans="1:6">
      <c r="A10" s="9">
        <v>8</v>
      </c>
      <c r="B10" s="9" t="str">
        <f t="shared" si="0"/>
        <v>001</v>
      </c>
      <c r="C10" s="9" t="s">
        <v>7</v>
      </c>
      <c r="D10" s="9" t="str">
        <f>"王军伟"</f>
        <v>王军伟</v>
      </c>
      <c r="E10" s="9" t="str">
        <f t="shared" si="1"/>
        <v>男</v>
      </c>
      <c r="F10" s="9" t="str">
        <f>"22000100407"</f>
        <v>22000100407</v>
      </c>
    </row>
    <row r="11" s="2" customFormat="1" ht="46" customHeight="1" spans="1:6">
      <c r="A11" s="9">
        <v>9</v>
      </c>
      <c r="B11" s="9" t="str">
        <f t="shared" si="0"/>
        <v>001</v>
      </c>
      <c r="C11" s="9" t="s">
        <v>7</v>
      </c>
      <c r="D11" s="9" t="str">
        <f>"赵项宇"</f>
        <v>赵项宇</v>
      </c>
      <c r="E11" s="9" t="str">
        <f t="shared" si="1"/>
        <v>男</v>
      </c>
      <c r="F11" s="9" t="str">
        <f>"22000100419"</f>
        <v>22000100419</v>
      </c>
    </row>
    <row r="12" s="2" customFormat="1" ht="46" customHeight="1" spans="1:6">
      <c r="A12" s="9">
        <v>10</v>
      </c>
      <c r="B12" s="9" t="str">
        <f t="shared" si="0"/>
        <v>001</v>
      </c>
      <c r="C12" s="9" t="s">
        <v>7</v>
      </c>
      <c r="D12" s="9" t="str">
        <f>"张雷"</f>
        <v>张雷</v>
      </c>
      <c r="E12" s="9" t="str">
        <f t="shared" si="1"/>
        <v>男</v>
      </c>
      <c r="F12" s="9" t="str">
        <f>"22000100423"</f>
        <v>22000100423</v>
      </c>
    </row>
    <row r="13" s="2" customFormat="1" ht="46" customHeight="1" spans="1:6">
      <c r="A13" s="9">
        <v>11</v>
      </c>
      <c r="B13" s="9" t="str">
        <f t="shared" si="0"/>
        <v>001</v>
      </c>
      <c r="C13" s="9" t="s">
        <v>7</v>
      </c>
      <c r="D13" s="9" t="str">
        <f>"杨永新"</f>
        <v>杨永新</v>
      </c>
      <c r="E13" s="9" t="str">
        <f t="shared" si="1"/>
        <v>男</v>
      </c>
      <c r="F13" s="9" t="str">
        <f>"22000100525"</f>
        <v>22000100525</v>
      </c>
    </row>
    <row r="14" s="2" customFormat="1" ht="46" customHeight="1" spans="1:6">
      <c r="A14" s="9">
        <v>12</v>
      </c>
      <c r="B14" s="9" t="str">
        <f t="shared" si="0"/>
        <v>001</v>
      </c>
      <c r="C14" s="9" t="s">
        <v>7</v>
      </c>
      <c r="D14" s="9" t="str">
        <f>"吉利莉"</f>
        <v>吉利莉</v>
      </c>
      <c r="E14" s="9" t="str">
        <f>"女"</f>
        <v>女</v>
      </c>
      <c r="F14" s="9" t="str">
        <f>"22000100602"</f>
        <v>22000100602</v>
      </c>
    </row>
    <row r="15" s="2" customFormat="1" ht="46" customHeight="1" spans="1:6">
      <c r="A15" s="9">
        <v>13</v>
      </c>
      <c r="B15" s="9" t="str">
        <f t="shared" si="0"/>
        <v>001</v>
      </c>
      <c r="C15" s="9" t="s">
        <v>7</v>
      </c>
      <c r="D15" s="9" t="str">
        <f>"李道国"</f>
        <v>李道国</v>
      </c>
      <c r="E15" s="9" t="str">
        <f>"男"</f>
        <v>男</v>
      </c>
      <c r="F15" s="9" t="str">
        <f>"22000100606"</f>
        <v>22000100606</v>
      </c>
    </row>
    <row r="16" s="2" customFormat="1" ht="46" customHeight="1" spans="1:6">
      <c r="A16" s="9">
        <v>14</v>
      </c>
      <c r="B16" s="9" t="str">
        <f t="shared" si="0"/>
        <v>001</v>
      </c>
      <c r="C16" s="9" t="s">
        <v>7</v>
      </c>
      <c r="D16" s="9" t="str">
        <f>"张景瑞"</f>
        <v>张景瑞</v>
      </c>
      <c r="E16" s="9" t="str">
        <f>"男"</f>
        <v>男</v>
      </c>
      <c r="F16" s="9" t="str">
        <f>"22000100607"</f>
        <v>22000100607</v>
      </c>
    </row>
    <row r="17" s="2" customFormat="1" ht="46" customHeight="1" spans="1:6">
      <c r="A17" s="9">
        <v>15</v>
      </c>
      <c r="B17" s="9" t="str">
        <f t="shared" si="0"/>
        <v>001</v>
      </c>
      <c r="C17" s="9" t="s">
        <v>7</v>
      </c>
      <c r="D17" s="9" t="str">
        <f>"许玉恒"</f>
        <v>许玉恒</v>
      </c>
      <c r="E17" s="9" t="str">
        <f>"男"</f>
        <v>男</v>
      </c>
      <c r="F17" s="9" t="str">
        <f>"22000100610"</f>
        <v>22000100610</v>
      </c>
    </row>
    <row r="18" s="2" customFormat="1" ht="46" customHeight="1" spans="1:6">
      <c r="A18" s="9">
        <v>16</v>
      </c>
      <c r="B18" s="9" t="str">
        <f t="shared" si="0"/>
        <v>001</v>
      </c>
      <c r="C18" s="9" t="s">
        <v>7</v>
      </c>
      <c r="D18" s="9" t="str">
        <f>"李涛"</f>
        <v>李涛</v>
      </c>
      <c r="E18" s="9" t="str">
        <f>"男"</f>
        <v>男</v>
      </c>
      <c r="F18" s="9" t="str">
        <f>"22000100709"</f>
        <v>22000100709</v>
      </c>
    </row>
    <row r="19" s="2" customFormat="1" ht="46" customHeight="1" spans="1:6">
      <c r="A19" s="9">
        <v>17</v>
      </c>
      <c r="B19" s="9" t="str">
        <f t="shared" si="0"/>
        <v>001</v>
      </c>
      <c r="C19" s="9" t="s">
        <v>7</v>
      </c>
      <c r="D19" s="9" t="str">
        <f>"李宪"</f>
        <v>李宪</v>
      </c>
      <c r="E19" s="9" t="str">
        <f>"男"</f>
        <v>男</v>
      </c>
      <c r="F19" s="9" t="str">
        <f>"22000100718"</f>
        <v>22000100718</v>
      </c>
    </row>
    <row r="20" s="2" customFormat="1" ht="46" customHeight="1" spans="1:6">
      <c r="A20" s="9">
        <v>18</v>
      </c>
      <c r="B20" s="9" t="str">
        <f t="shared" si="0"/>
        <v>001</v>
      </c>
      <c r="C20" s="9" t="s">
        <v>7</v>
      </c>
      <c r="D20" s="9" t="str">
        <f>"郭宏玉"</f>
        <v>郭宏玉</v>
      </c>
      <c r="E20" s="9" t="str">
        <f>"女"</f>
        <v>女</v>
      </c>
      <c r="F20" s="9" t="str">
        <f>"22000100725"</f>
        <v>22000100725</v>
      </c>
    </row>
    <row r="21" s="2" customFormat="1" ht="46" customHeight="1" spans="1:6">
      <c r="A21" s="9">
        <v>19</v>
      </c>
      <c r="B21" s="9" t="str">
        <f t="shared" si="0"/>
        <v>001</v>
      </c>
      <c r="C21" s="9" t="s">
        <v>7</v>
      </c>
      <c r="D21" s="9" t="str">
        <f>"韩玉新"</f>
        <v>韩玉新</v>
      </c>
      <c r="E21" s="9" t="str">
        <f>"男"</f>
        <v>男</v>
      </c>
      <c r="F21" s="9" t="str">
        <f>"22000100807"</f>
        <v>22000100807</v>
      </c>
    </row>
    <row r="22" s="2" customFormat="1" ht="46" customHeight="1" spans="1:6">
      <c r="A22" s="9">
        <v>20</v>
      </c>
      <c r="B22" s="9" t="str">
        <f t="shared" si="0"/>
        <v>001</v>
      </c>
      <c r="C22" s="9" t="s">
        <v>7</v>
      </c>
      <c r="D22" s="9" t="str">
        <f>"汪源"</f>
        <v>汪源</v>
      </c>
      <c r="E22" s="9" t="str">
        <f>"男"</f>
        <v>男</v>
      </c>
      <c r="F22" s="9" t="str">
        <f>"22000100827"</f>
        <v>22000100827</v>
      </c>
    </row>
    <row r="23" s="2" customFormat="1" ht="46" customHeight="1" spans="1:6">
      <c r="A23" s="9">
        <v>21</v>
      </c>
      <c r="B23" s="9" t="str">
        <f t="shared" si="0"/>
        <v>001</v>
      </c>
      <c r="C23" s="9" t="s">
        <v>7</v>
      </c>
      <c r="D23" s="9" t="str">
        <f>"肖晓"</f>
        <v>肖晓</v>
      </c>
      <c r="E23" s="9" t="str">
        <f>"女"</f>
        <v>女</v>
      </c>
      <c r="F23" s="9" t="str">
        <f>"22000100913"</f>
        <v>22000100913</v>
      </c>
    </row>
    <row r="24" s="2" customFormat="1" ht="46" customHeight="1" spans="1:6">
      <c r="A24" s="9">
        <v>22</v>
      </c>
      <c r="B24" s="9" t="str">
        <f t="shared" si="0"/>
        <v>001</v>
      </c>
      <c r="C24" s="9" t="s">
        <v>7</v>
      </c>
      <c r="D24" s="9" t="str">
        <f>"赵洋"</f>
        <v>赵洋</v>
      </c>
      <c r="E24" s="9" t="str">
        <f>"男"</f>
        <v>男</v>
      </c>
      <c r="F24" s="9" t="str">
        <f>"22000100920"</f>
        <v>22000100920</v>
      </c>
    </row>
    <row r="25" s="2" customFormat="1" ht="46" customHeight="1" spans="1:6">
      <c r="A25" s="9">
        <v>23</v>
      </c>
      <c r="B25" s="9" t="str">
        <f t="shared" si="0"/>
        <v>001</v>
      </c>
      <c r="C25" s="9" t="s">
        <v>7</v>
      </c>
      <c r="D25" s="9" t="str">
        <f>"杨鹏"</f>
        <v>杨鹏</v>
      </c>
      <c r="E25" s="9" t="str">
        <f>"男"</f>
        <v>男</v>
      </c>
      <c r="F25" s="9" t="str">
        <f>"22000101013"</f>
        <v>22000101013</v>
      </c>
    </row>
    <row r="26" s="2" customFormat="1" ht="46" customHeight="1" spans="1:6">
      <c r="A26" s="9">
        <v>24</v>
      </c>
      <c r="B26" s="9" t="str">
        <f t="shared" si="0"/>
        <v>001</v>
      </c>
      <c r="C26" s="9" t="s">
        <v>7</v>
      </c>
      <c r="D26" s="9" t="str">
        <f>"谢建辉"</f>
        <v>谢建辉</v>
      </c>
      <c r="E26" s="9" t="str">
        <f>"男"</f>
        <v>男</v>
      </c>
      <c r="F26" s="9" t="str">
        <f>"22000101019"</f>
        <v>22000101019</v>
      </c>
    </row>
    <row r="27" s="2" customFormat="1" ht="46" customHeight="1" spans="1:6">
      <c r="A27" s="9">
        <v>25</v>
      </c>
      <c r="B27" s="9" t="str">
        <f t="shared" si="0"/>
        <v>001</v>
      </c>
      <c r="C27" s="9" t="s">
        <v>7</v>
      </c>
      <c r="D27" s="9" t="str">
        <f>"沈君"</f>
        <v>沈君</v>
      </c>
      <c r="E27" s="9" t="str">
        <f>"女"</f>
        <v>女</v>
      </c>
      <c r="F27" s="9" t="str">
        <f>"22000101022"</f>
        <v>22000101022</v>
      </c>
    </row>
    <row r="28" s="2" customFormat="1" ht="46" customHeight="1" spans="1:6">
      <c r="A28" s="9">
        <v>26</v>
      </c>
      <c r="B28" s="9" t="str">
        <f t="shared" si="0"/>
        <v>001</v>
      </c>
      <c r="C28" s="9" t="s">
        <v>7</v>
      </c>
      <c r="D28" s="9" t="str">
        <f>"王培"</f>
        <v>王培</v>
      </c>
      <c r="E28" s="9" t="str">
        <f>"女"</f>
        <v>女</v>
      </c>
      <c r="F28" s="9" t="str">
        <f>"22000101023"</f>
        <v>22000101023</v>
      </c>
    </row>
    <row r="29" s="2" customFormat="1" ht="46" customHeight="1" spans="1:6">
      <c r="A29" s="9">
        <v>27</v>
      </c>
      <c r="B29" s="9" t="str">
        <f t="shared" si="0"/>
        <v>001</v>
      </c>
      <c r="C29" s="9" t="s">
        <v>7</v>
      </c>
      <c r="D29" s="9" t="str">
        <f>"刘龙朝"</f>
        <v>刘龙朝</v>
      </c>
      <c r="E29" s="9" t="str">
        <f>"男"</f>
        <v>男</v>
      </c>
      <c r="F29" s="9" t="str">
        <f>"22000101024"</f>
        <v>22000101024</v>
      </c>
    </row>
    <row r="30" s="2" customFormat="1" ht="46" customHeight="1" spans="1:6">
      <c r="A30" s="9">
        <v>28</v>
      </c>
      <c r="B30" s="9" t="str">
        <f t="shared" si="0"/>
        <v>001</v>
      </c>
      <c r="C30" s="9" t="s">
        <v>7</v>
      </c>
      <c r="D30" s="9" t="str">
        <f>"曲军营"</f>
        <v>曲军营</v>
      </c>
      <c r="E30" s="9" t="str">
        <f>"男"</f>
        <v>男</v>
      </c>
      <c r="F30" s="9" t="str">
        <f>"22000101103"</f>
        <v>22000101103</v>
      </c>
    </row>
    <row r="31" s="2" customFormat="1" ht="46" customHeight="1" spans="1:6">
      <c r="A31" s="9">
        <v>29</v>
      </c>
      <c r="B31" s="9" t="str">
        <f t="shared" si="0"/>
        <v>001</v>
      </c>
      <c r="C31" s="9" t="s">
        <v>7</v>
      </c>
      <c r="D31" s="9" t="str">
        <f>"乔喜兵"</f>
        <v>乔喜兵</v>
      </c>
      <c r="E31" s="9" t="str">
        <f>"男"</f>
        <v>男</v>
      </c>
      <c r="F31" s="9" t="str">
        <f>"22000101114"</f>
        <v>22000101114</v>
      </c>
    </row>
    <row r="32" s="2" customFormat="1" ht="46" customHeight="1" spans="1:6">
      <c r="A32" s="9">
        <v>30</v>
      </c>
      <c r="B32" s="9" t="str">
        <f t="shared" si="0"/>
        <v>001</v>
      </c>
      <c r="C32" s="9" t="s">
        <v>7</v>
      </c>
      <c r="D32" s="9" t="str">
        <f>"刘江朋"</f>
        <v>刘江朋</v>
      </c>
      <c r="E32" s="9" t="str">
        <f>"男"</f>
        <v>男</v>
      </c>
      <c r="F32" s="9" t="str">
        <f>"22000101127"</f>
        <v>22000101127</v>
      </c>
    </row>
    <row r="33" s="2" customFormat="1" ht="46" customHeight="1" spans="1:6">
      <c r="A33" s="9">
        <v>31</v>
      </c>
      <c r="B33" s="9" t="str">
        <f t="shared" si="0"/>
        <v>001</v>
      </c>
      <c r="C33" s="9" t="s">
        <v>7</v>
      </c>
      <c r="D33" s="9" t="str">
        <f>"苏阳"</f>
        <v>苏阳</v>
      </c>
      <c r="E33" s="9" t="str">
        <f>"女"</f>
        <v>女</v>
      </c>
      <c r="F33" s="9" t="str">
        <f>"22000101128"</f>
        <v>22000101128</v>
      </c>
    </row>
    <row r="34" s="2" customFormat="1" ht="46" customHeight="1" spans="1:6">
      <c r="A34" s="9">
        <v>32</v>
      </c>
      <c r="B34" s="9" t="str">
        <f t="shared" si="0"/>
        <v>001</v>
      </c>
      <c r="C34" s="9" t="s">
        <v>7</v>
      </c>
      <c r="D34" s="9" t="str">
        <f>"刘峰"</f>
        <v>刘峰</v>
      </c>
      <c r="E34" s="9" t="str">
        <f>"男"</f>
        <v>男</v>
      </c>
      <c r="F34" s="9" t="str">
        <f>"22000101212"</f>
        <v>22000101212</v>
      </c>
    </row>
    <row r="35" s="2" customFormat="1" ht="46" customHeight="1" spans="1:6">
      <c r="A35" s="9">
        <v>33</v>
      </c>
      <c r="B35" s="9" t="str">
        <f t="shared" si="0"/>
        <v>001</v>
      </c>
      <c r="C35" s="9" t="s">
        <v>7</v>
      </c>
      <c r="D35" s="9" t="str">
        <f>"王昕"</f>
        <v>王昕</v>
      </c>
      <c r="E35" s="9" t="str">
        <f>"女"</f>
        <v>女</v>
      </c>
      <c r="F35" s="9" t="str">
        <f>"22000101213"</f>
        <v>22000101213</v>
      </c>
    </row>
    <row r="36" s="2" customFormat="1" ht="46" customHeight="1" spans="1:6">
      <c r="A36" s="9">
        <v>34</v>
      </c>
      <c r="B36" s="9" t="str">
        <f t="shared" si="0"/>
        <v>001</v>
      </c>
      <c r="C36" s="9" t="s">
        <v>7</v>
      </c>
      <c r="D36" s="9" t="str">
        <f>"陈凡"</f>
        <v>陈凡</v>
      </c>
      <c r="E36" s="9" t="str">
        <f>"男"</f>
        <v>男</v>
      </c>
      <c r="F36" s="9" t="str">
        <f>"22000101214"</f>
        <v>22000101214</v>
      </c>
    </row>
    <row r="37" s="2" customFormat="1" ht="46" customHeight="1" spans="1:6">
      <c r="A37" s="9">
        <v>35</v>
      </c>
      <c r="B37" s="9" t="str">
        <f t="shared" si="0"/>
        <v>001</v>
      </c>
      <c r="C37" s="9" t="s">
        <v>7</v>
      </c>
      <c r="D37" s="9" t="str">
        <f>"段兴乐"</f>
        <v>段兴乐</v>
      </c>
      <c r="E37" s="9" t="str">
        <f>"男"</f>
        <v>男</v>
      </c>
      <c r="F37" s="9" t="str">
        <f>"22000101223"</f>
        <v>22000101223</v>
      </c>
    </row>
    <row r="38" s="2" customFormat="1" ht="46" customHeight="1" spans="1:6">
      <c r="A38" s="9">
        <v>36</v>
      </c>
      <c r="B38" s="9" t="str">
        <f t="shared" si="0"/>
        <v>001</v>
      </c>
      <c r="C38" s="9" t="s">
        <v>7</v>
      </c>
      <c r="D38" s="9" t="str">
        <f>"李芳"</f>
        <v>李芳</v>
      </c>
      <c r="E38" s="9" t="str">
        <f>"女"</f>
        <v>女</v>
      </c>
      <c r="F38" s="9" t="str">
        <f>"22000101224"</f>
        <v>22000101224</v>
      </c>
    </row>
    <row r="39" s="2" customFormat="1" ht="46" customHeight="1" spans="1:6">
      <c r="A39" s="9">
        <v>37</v>
      </c>
      <c r="B39" s="9" t="str">
        <f t="shared" si="0"/>
        <v>001</v>
      </c>
      <c r="C39" s="9" t="s">
        <v>7</v>
      </c>
      <c r="D39" s="9" t="str">
        <f>"曲良毅"</f>
        <v>曲良毅</v>
      </c>
      <c r="E39" s="9" t="str">
        <f>"男"</f>
        <v>男</v>
      </c>
      <c r="F39" s="9" t="str">
        <f>"22000101315"</f>
        <v>22000101315</v>
      </c>
    </row>
    <row r="40" s="2" customFormat="1" ht="46" customHeight="1" spans="1:6">
      <c r="A40" s="9">
        <v>38</v>
      </c>
      <c r="B40" s="9" t="str">
        <f t="shared" si="0"/>
        <v>001</v>
      </c>
      <c r="C40" s="9" t="s">
        <v>7</v>
      </c>
      <c r="D40" s="9" t="str">
        <f>"张电"</f>
        <v>张电</v>
      </c>
      <c r="E40" s="9" t="str">
        <f>"男"</f>
        <v>男</v>
      </c>
      <c r="F40" s="9" t="str">
        <f>"22000101406"</f>
        <v>22000101406</v>
      </c>
    </row>
    <row r="41" s="2" customFormat="1" ht="46" customHeight="1" spans="1:6">
      <c r="A41" s="9">
        <v>39</v>
      </c>
      <c r="B41" s="9" t="str">
        <f t="shared" si="0"/>
        <v>001</v>
      </c>
      <c r="C41" s="9" t="s">
        <v>7</v>
      </c>
      <c r="D41" s="9" t="str">
        <f>"丁兆旺"</f>
        <v>丁兆旺</v>
      </c>
      <c r="E41" s="9" t="str">
        <f>"男"</f>
        <v>男</v>
      </c>
      <c r="F41" s="9" t="str">
        <f>"22000101417"</f>
        <v>22000101417</v>
      </c>
    </row>
  </sheetData>
  <sortState ref="A3:F41">
    <sortCondition ref="F3:F4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卢冰</dc:creator>
  <cp:lastModifiedBy>Administrator</cp:lastModifiedBy>
  <dcterms:created xsi:type="dcterms:W3CDTF">2022-09-13T10:13:00Z</dcterms:created>
  <dcterms:modified xsi:type="dcterms:W3CDTF">2022-09-13T10:48:36Z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9CDBC6A6982E46DEA74B1E7AB83A1582</vt:lpwstr>
  </property>
  <property fmtid="{D5CDD505-2E9C-101B-9397-08002B2CF9AE}" pid="3" name="KSOProductBuildVer">
    <vt:lpwstr>2052-11.1.0.12358</vt:lpwstr>
  </property>
</Properties>
</file>